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6" documentId="8_{2E6EBECC-2796-49D3-A53C-B6537E1784B0}" xr6:coauthVersionLast="47" xr6:coauthVersionMax="47" xr10:uidLastSave="{7591331A-FE13-4659-8E5D-6829CE9A43D0}"/>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<sst xmlns="http://schemas.openxmlformats.org/spreadsheetml/2006/main" count="9279" uniqueCount="1383">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</sst>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Allerdale</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332.75574047750433</c:v>
                </c:pt>
                <c:pt idx="1">
                  <c:v>202.17858589214762</c:v>
                </c:pt>
                <c:pt idx="2">
                  <c:v>186.6368047779022</c:v>
                </c:pt>
                <c:pt idx="3">
                  <c:v>203.59617322294821</c:v>
                </c:pt>
                <c:pt idx="4">
                  <c:v>206.71244118044231</c:v>
                </c:pt>
                <c:pt idx="5">
                  <c:v>311.81369908424148</c:v>
                </c:pt>
                <c:pt idx="6">
                  <c:v>394.80755715407832</c:v>
                </c:pt>
                <c:pt idx="7">
                  <c:v>257.46918093904162</c:v>
                </c:pt>
                <c:pt idx="8">
                  <c:v>493.76112248361846</c:v>
                </c:pt>
                <c:pt idx="9">
                  <c:v>345.54533616331889</c:v>
                </c:pt>
                <c:pt idx="10">
                  <c:v>261.86311514816748</c:v>
                </c:pt>
                <c:pt idx="11">
                  <c:v>306.65126595864297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396240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6898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Allerdale was at it lowest for the period considered in 2011/12.  There was a general trajectory of increase from there with some significant year on year fluctuation taking its supply above the England situation in some years, but below in others.  It had it's greatest in year supply in 2017/18 with just under 500 dwellings per 100,000 population.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3" t="s">
        <v>1382</v>
      </c>
      <c r="B1" s="34"/>
      <c r="C1" s="34"/>
    </row>
    <row r="2" spans="1:20" ht="21" customHeight="1" x14ac:dyDescent="0.3">
      <c r="A2" s="34"/>
      <c r="B2" s="34"/>
      <c r="C2" s="34"/>
    </row>
    <row r="3" spans="1:20" ht="15" thickBot="1" x14ac:dyDescent="0.35"/>
    <row r="4" spans="1:20" ht="16.2" thickBot="1" x14ac:dyDescent="0.35">
      <c r="A4" s="2" t="s">
        <v>0</v>
      </c>
      <c r="B4" s="3" t="s">
        <v>1</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5" t="s">
        <v>1376</v>
      </c>
      <c r="G11" s="35"/>
      <c r="H11" s="36"/>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Allerdale</v>
      </c>
      <c r="G12" s="12"/>
      <c r="H12" s="13"/>
      <c r="I12" s="14">
        <f>Sheet2!BZ6</f>
        <v>332.75574047750433</v>
      </c>
      <c r="J12" s="15">
        <f>Sheet2!CA6</f>
        <v>202.17858589214762</v>
      </c>
      <c r="K12" s="15">
        <f>Sheet2!CB6</f>
        <v>186.6368047779022</v>
      </c>
      <c r="L12" s="15">
        <f>Sheet2!CC6</f>
        <v>203.59617322294821</v>
      </c>
      <c r="M12" s="15">
        <f>Sheet2!CD6</f>
        <v>206.71244118044231</v>
      </c>
      <c r="N12" s="15">
        <f>Sheet2!CE6</f>
        <v>311.81369908424148</v>
      </c>
      <c r="O12" s="15">
        <f>Sheet2!CF6</f>
        <v>394.80755715407832</v>
      </c>
      <c r="P12" s="15">
        <f>Sheet2!CG6</f>
        <v>257.46918093904162</v>
      </c>
      <c r="Q12" s="15">
        <f>Sheet2!CH6</f>
        <v>493.76112248361846</v>
      </c>
      <c r="R12" s="15">
        <f>Sheet2!CI6</f>
        <v>345.54533616331889</v>
      </c>
      <c r="S12" s="15">
        <f>Sheet2!CJ6</f>
        <v>261.86311514816748</v>
      </c>
      <c r="T12" s="15">
        <f>Sheet2!CK6</f>
        <v>306.65126595864297</v>
      </c>
    </row>
    <row r="13" spans="1:20" ht="51" customHeight="1" x14ac:dyDescent="0.3">
      <c r="B13" s="16"/>
      <c r="C13" s="16"/>
      <c r="D13" s="16"/>
      <c r="F13" s="37" t="s">
        <v>2</v>
      </c>
      <c r="G13" s="38"/>
      <c r="H13" s="39"/>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0" t="s">
        <v>3</v>
      </c>
      <c r="G14" s="41"/>
      <c r="H14" s="42"/>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3" t="str">
        <f>"% Gap - "&amp;F12&amp;" to Rural as a Region"</f>
        <v>% Gap - Allerdale to Rural as a Region</v>
      </c>
      <c r="G15" s="44"/>
      <c r="H15" s="45"/>
      <c r="I15" s="21">
        <f>100*((I12-I13)/I13)</f>
        <v>-1.5084046131953142</v>
      </c>
      <c r="J15" s="21">
        <f t="shared" ref="J15:N16" si="0">100*((J12-J13)/J13)</f>
        <v>-40.553997811716634</v>
      </c>
      <c r="K15" s="21">
        <f t="shared" si="0"/>
        <v>-41.131486455950942</v>
      </c>
      <c r="L15" s="21">
        <f t="shared" si="0"/>
        <v>-31.624787575441182</v>
      </c>
      <c r="M15" s="21">
        <f t="shared" si="0"/>
        <v>-35.368943696638091</v>
      </c>
      <c r="N15" s="21">
        <f t="shared" si="0"/>
        <v>-22.77944164444866</v>
      </c>
      <c r="O15" s="21">
        <f t="shared" ref="O15:T15" si="1">100*((O12-O13)/O13)</f>
        <v>-4.6568486208344293</v>
      </c>
      <c r="P15" s="21">
        <f t="shared" si="1"/>
        <v>-44.416219324299504</v>
      </c>
      <c r="Q15" s="21">
        <f t="shared" si="1"/>
        <v>-1.3818538793049375</v>
      </c>
      <c r="R15" s="21">
        <f t="shared" si="1"/>
        <v>-37.115341482127327</v>
      </c>
      <c r="S15" s="21">
        <f t="shared" si="1"/>
        <v>-48.502106706206959</v>
      </c>
      <c r="T15" s="21">
        <f t="shared" si="1"/>
        <v>-33.497705196567956</v>
      </c>
    </row>
    <row r="16" spans="1:20" ht="51" customHeight="1" x14ac:dyDescent="0.3">
      <c r="B16" s="16"/>
      <c r="C16" s="16"/>
      <c r="D16" s="16"/>
      <c r="F16" s="46" t="s">
        <v>4</v>
      </c>
      <c r="G16" s="47"/>
      <c r="H16" s="48"/>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GE1LZq3Qqfex+VP/k0H0+HTP7SfGE0Z5mocUbuHP3QT0f/4Ow77n6rPa4hFNzy0sIuT115bcWiJOQno51O0zVQ==" saltValue="/Sv4jGc/RlPvLEbfM8S8N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Allerdale</v>
      </c>
      <c r="BZ6" s="31">
        <f>100000*VLOOKUP($BY6,$B$6:$P$472,BZ$1,FALSE)/VLOOKUP($BY6,$BB$8:$BP$472,BZ$1,FALSE)</f>
        <v>332.75574047750433</v>
      </c>
      <c r="CA6" s="31">
        <f t="shared" ref="CA6:CK6" si="0">100000*VLOOKUP($BY6,$B$6:$P$472,CA$1,FALSE)/VLOOKUP($BY6,$BB$8:$BP$472,CA$1,FALSE)</f>
        <v>202.17858589214762</v>
      </c>
      <c r="CB6" s="31">
        <f t="shared" si="0"/>
        <v>186.6368047779022</v>
      </c>
      <c r="CC6" s="31">
        <f t="shared" si="0"/>
        <v>203.59617322294821</v>
      </c>
      <c r="CD6" s="31">
        <f t="shared" si="0"/>
        <v>206.71244118044231</v>
      </c>
      <c r="CE6" s="31">
        <f t="shared" si="0"/>
        <v>311.81369908424148</v>
      </c>
      <c r="CF6" s="31">
        <f t="shared" si="0"/>
        <v>394.80755715407832</v>
      </c>
      <c r="CG6" s="31">
        <f t="shared" si="0"/>
        <v>257.46918093904162</v>
      </c>
      <c r="CH6" s="31">
        <f t="shared" si="0"/>
        <v>493.76112248361846</v>
      </c>
      <c r="CI6" s="31">
        <f t="shared" si="0"/>
        <v>345.54533616331889</v>
      </c>
      <c r="CJ6" s="31">
        <f t="shared" si="0"/>
        <v>261.86311514816748</v>
      </c>
      <c r="CK6" s="31">
        <f t="shared" si="0"/>
        <v>306.65126595864297</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2022-08-31T11:05:48Z</dcterms:modified>
</cp:coreProperties>
</file>