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1AF18567-B878-4EF0-B87F-27D45CC2A7A2}" xr6:coauthVersionLast="47" xr6:coauthVersionMax="47" xr10:uidLastSave="{3D97D182-40C1-407D-A08D-9A0C7961F061}"/>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<sst xmlns="http://schemas.openxmlformats.org/spreadsheetml/2006/main" count="9279" uniqueCount="1383">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</sst>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Chichester</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354.39301527463994</c:v>
                </c:pt>
                <c:pt idx="1">
                  <c:v>447.57563199336795</c:v>
                </c:pt>
                <c:pt idx="2">
                  <c:v>309.66270450458353</c:v>
                </c:pt>
                <c:pt idx="3">
                  <c:v>259.35821895751923</c:v>
                </c:pt>
                <c:pt idx="4">
                  <c:v>197.75474956822106</c:v>
                </c:pt>
                <c:pt idx="5">
                  <c:v>396.52161945966401</c:v>
                </c:pt>
                <c:pt idx="6">
                  <c:v>492.4268151871222</c:v>
                </c:pt>
                <c:pt idx="7">
                  <c:v>473.45225603357818</c:v>
                </c:pt>
                <c:pt idx="8">
                  <c:v>574.08146964856235</c:v>
                </c:pt>
                <c:pt idx="9">
                  <c:v>525.87991718426497</c:v>
                </c:pt>
                <c:pt idx="10">
                  <c:v>447.45684353045101</c:v>
                </c:pt>
                <c:pt idx="11">
                  <c:v>436.18527175165423</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228600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5222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Additional housing supply in Chichester in the period 2009/10 to 2020/21 is in line with the rural situation.</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3" t="s">
        <v>1382</v>
      </c>
      <c r="B1" s="34"/>
      <c r="C1" s="34"/>
    </row>
    <row r="2" spans="1:20" ht="21" customHeight="1" x14ac:dyDescent="0.3">
      <c r="A2" s="34"/>
      <c r="B2" s="34"/>
      <c r="C2" s="34"/>
    </row>
    <row r="3" spans="1:20" ht="15" thickBot="1" x14ac:dyDescent="0.35"/>
    <row r="4" spans="1:20" ht="16.2" thickBot="1" x14ac:dyDescent="0.35">
      <c r="A4" s="2" t="s">
        <v>0</v>
      </c>
      <c r="B4" s="3" t="s">
        <v>67</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5" t="s">
        <v>1376</v>
      </c>
      <c r="G11" s="35"/>
      <c r="H11" s="36"/>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Chichester</v>
      </c>
      <c r="G12" s="12"/>
      <c r="H12" s="13"/>
      <c r="I12" s="14">
        <f>Sheet2!BZ6</f>
        <v>354.39301527463994</v>
      </c>
      <c r="J12" s="15">
        <f>Sheet2!CA6</f>
        <v>447.57563199336795</v>
      </c>
      <c r="K12" s="15">
        <f>Sheet2!CB6</f>
        <v>309.66270450458353</v>
      </c>
      <c r="L12" s="15">
        <f>Sheet2!CC6</f>
        <v>259.35821895751923</v>
      </c>
      <c r="M12" s="15">
        <f>Sheet2!CD6</f>
        <v>197.75474956822106</v>
      </c>
      <c r="N12" s="15">
        <f>Sheet2!CE6</f>
        <v>396.52161945966401</v>
      </c>
      <c r="O12" s="15">
        <f>Sheet2!CF6</f>
        <v>492.4268151871222</v>
      </c>
      <c r="P12" s="15">
        <f>Sheet2!CG6</f>
        <v>473.45225603357818</v>
      </c>
      <c r="Q12" s="15">
        <f>Sheet2!CH6</f>
        <v>574.08146964856235</v>
      </c>
      <c r="R12" s="15">
        <f>Sheet2!CI6</f>
        <v>525.87991718426497</v>
      </c>
      <c r="S12" s="15">
        <f>Sheet2!CJ6</f>
        <v>447.45684353045101</v>
      </c>
      <c r="T12" s="15">
        <f>Sheet2!CK6</f>
        <v>436.18527175165423</v>
      </c>
    </row>
    <row r="13" spans="1:20" ht="51" customHeight="1" x14ac:dyDescent="0.3">
      <c r="B13" s="16"/>
      <c r="C13" s="16"/>
      <c r="D13" s="16"/>
      <c r="F13" s="37" t="s">
        <v>2</v>
      </c>
      <c r="G13" s="38"/>
      <c r="H13" s="39"/>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0" t="s">
        <v>3</v>
      </c>
      <c r="G14" s="41"/>
      <c r="H14" s="42"/>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3" t="str">
        <f>"% Gap - "&amp;F12&amp;" to Rural as a Region"</f>
        <v>% Gap - Chichester to Rural as a Region</v>
      </c>
      <c r="G15" s="44"/>
      <c r="H15" s="45"/>
      <c r="I15" s="21">
        <f>100*((I12-I13)/I13)</f>
        <v>4.8959618795794562</v>
      </c>
      <c r="J15" s="21">
        <f t="shared" ref="J15:N16" si="0">100*((J12-J13)/J13)</f>
        <v>31.599406937653473</v>
      </c>
      <c r="K15" s="21">
        <f t="shared" si="0"/>
        <v>-2.3269652740363718</v>
      </c>
      <c r="L15" s="21">
        <f t="shared" si="0"/>
        <v>-12.897806306721019</v>
      </c>
      <c r="M15" s="21">
        <f t="shared" si="0"/>
        <v>-38.169670482270959</v>
      </c>
      <c r="N15" s="21">
        <f t="shared" si="0"/>
        <v>-1.8015534768075616</v>
      </c>
      <c r="O15" s="21">
        <f t="shared" ref="O15:T15" si="1">100*((O12-O13)/O13)</f>
        <v>18.917491655874187</v>
      </c>
      <c r="P15" s="21">
        <f t="shared" si="1"/>
        <v>2.2113258907544475</v>
      </c>
      <c r="Q15" s="21">
        <f t="shared" si="1"/>
        <v>14.660404963057013</v>
      </c>
      <c r="R15" s="21">
        <f t="shared" si="1"/>
        <v>-4.2968445740806356</v>
      </c>
      <c r="S15" s="21">
        <f t="shared" si="1"/>
        <v>-12.003319869350943</v>
      </c>
      <c r="T15" s="21">
        <f t="shared" si="1"/>
        <v>-5.406157576875132</v>
      </c>
    </row>
    <row r="16" spans="1:20" ht="51" customHeight="1" x14ac:dyDescent="0.3">
      <c r="B16" s="16"/>
      <c r="C16" s="16"/>
      <c r="D16" s="16"/>
      <c r="F16" s="46" t="s">
        <v>4</v>
      </c>
      <c r="G16" s="47"/>
      <c r="H16" s="48"/>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Ys8UZYRjOYZtqtTVWZbeFTt2J+6zRfw0jaD6JeFVuKdn7mw9eLUtJcBjWWEYSNGrd+Gy6SuP6IwB2ayq7JB0gg==" saltValue="3Eu5+yogMaiWiBqyVQ0PMw=="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Chichester</v>
      </c>
      <c r="BZ6" s="31">
        <f>100000*VLOOKUP($BY6,$B$6:$P$472,BZ$1,FALSE)/VLOOKUP($BY6,$BB$8:$BP$472,BZ$1,FALSE)</f>
        <v>354.39301527463994</v>
      </c>
      <c r="CA6" s="31">
        <f t="shared" ref="CA6:CK6" si="0">100000*VLOOKUP($BY6,$B$6:$P$472,CA$1,FALSE)/VLOOKUP($BY6,$BB$8:$BP$472,CA$1,FALSE)</f>
        <v>447.57563199336795</v>
      </c>
      <c r="CB6" s="31">
        <f t="shared" si="0"/>
        <v>309.66270450458353</v>
      </c>
      <c r="CC6" s="31">
        <f t="shared" si="0"/>
        <v>259.35821895751923</v>
      </c>
      <c r="CD6" s="31">
        <f t="shared" si="0"/>
        <v>197.75474956822106</v>
      </c>
      <c r="CE6" s="31">
        <f t="shared" si="0"/>
        <v>396.52161945966401</v>
      </c>
      <c r="CF6" s="31">
        <f t="shared" si="0"/>
        <v>492.4268151871222</v>
      </c>
      <c r="CG6" s="31">
        <f t="shared" si="0"/>
        <v>473.45225603357818</v>
      </c>
      <c r="CH6" s="31">
        <f t="shared" si="0"/>
        <v>574.08146964856235</v>
      </c>
      <c r="CI6" s="31">
        <f t="shared" si="0"/>
        <v>525.87991718426497</v>
      </c>
      <c r="CJ6" s="31">
        <f t="shared" si="0"/>
        <v>447.45684353045101</v>
      </c>
      <c r="CK6" s="31">
        <f t="shared" si="0"/>
        <v>436.18527175165423</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2022-08-31T13:12:23Z</cp:lastPrinted>
  <dcterms:created xsi:type="dcterms:W3CDTF">2022-08-17T09:40:46Z</dcterms:created>
  <dcterms:modified xsi:type="dcterms:W3CDTF">2022-08-31T13:29:30Z</dcterms:modified>
</cp:coreProperties>
</file>