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490AB0D9-CC75-4E55-8A00-2AD46D609AA6}" xr6:coauthVersionLast="47" xr6:coauthVersionMax="47" xr10:uidLastSave="{7E70194F-5778-438C-85C2-50023DB77FCB}"/>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<sst xmlns="http://schemas.openxmlformats.org/spreadsheetml/2006/main" count="9279" uniqueCount="1383">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</sst>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Copeland</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85.618861622937359</c:v>
                </c:pt>
                <c:pt idx="1">
                  <c:v>87.074714352461456</c:v>
                </c:pt>
                <c:pt idx="2">
                  <c:v>56.635564302603818</c:v>
                </c:pt>
                <c:pt idx="3">
                  <c:v>226.14459030849537</c:v>
                </c:pt>
                <c:pt idx="4">
                  <c:v>208.41660480785703</c:v>
                </c:pt>
                <c:pt idx="5">
                  <c:v>184.63916640425958</c:v>
                </c:pt>
                <c:pt idx="6">
                  <c:v>183.67581219148204</c:v>
                </c:pt>
                <c:pt idx="7">
                  <c:v>222.20298386864053</c:v>
                </c:pt>
                <c:pt idx="8">
                  <c:v>192.17050765042438</c:v>
                </c:pt>
                <c:pt idx="9">
                  <c:v>170.99263416345141</c:v>
                </c:pt>
                <c:pt idx="10">
                  <c:v>241.99580540603964</c:v>
                </c:pt>
                <c:pt idx="11">
                  <c:v>157.25812377831014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228600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22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Copeland in the period 2009/10 to 2020/21 is markedly below that seen for either 'Rural as a Region' or England on a per head of resident population basis.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3" t="s">
        <v>1382</v>
      </c>
      <c r="B1" s="34"/>
      <c r="C1" s="34"/>
    </row>
    <row r="2" spans="1:20" ht="21" customHeight="1" x14ac:dyDescent="0.3">
      <c r="A2" s="34"/>
      <c r="B2" s="34"/>
      <c r="C2" s="34"/>
    </row>
    <row r="3" spans="1:20" ht="15" thickBot="1" x14ac:dyDescent="0.35"/>
    <row r="4" spans="1:20" ht="16.2" thickBot="1" x14ac:dyDescent="0.35">
      <c r="A4" s="2" t="s">
        <v>0</v>
      </c>
      <c r="B4" s="3" t="s">
        <v>71</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5" t="s">
        <v>1376</v>
      </c>
      <c r="G11" s="35"/>
      <c r="H11" s="36"/>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Copeland</v>
      </c>
      <c r="G12" s="12"/>
      <c r="H12" s="13"/>
      <c r="I12" s="14">
        <f>Sheet2!BZ6</f>
        <v>85.618861622937359</v>
      </c>
      <c r="J12" s="15">
        <f>Sheet2!CA6</f>
        <v>87.074714352461456</v>
      </c>
      <c r="K12" s="15">
        <f>Sheet2!CB6</f>
        <v>56.635564302603818</v>
      </c>
      <c r="L12" s="15">
        <f>Sheet2!CC6</f>
        <v>226.14459030849537</v>
      </c>
      <c r="M12" s="15">
        <f>Sheet2!CD6</f>
        <v>208.41660480785703</v>
      </c>
      <c r="N12" s="15">
        <f>Sheet2!CE6</f>
        <v>184.63916640425958</v>
      </c>
      <c r="O12" s="15">
        <f>Sheet2!CF6</f>
        <v>183.67581219148204</v>
      </c>
      <c r="P12" s="15">
        <f>Sheet2!CG6</f>
        <v>222.20298386864053</v>
      </c>
      <c r="Q12" s="15">
        <f>Sheet2!CH6</f>
        <v>192.17050765042438</v>
      </c>
      <c r="R12" s="15">
        <f>Sheet2!CI6</f>
        <v>170.99263416345141</v>
      </c>
      <c r="S12" s="15">
        <f>Sheet2!CJ6</f>
        <v>241.99580540603964</v>
      </c>
      <c r="T12" s="15">
        <f>Sheet2!CK6</f>
        <v>157.25812377831014</v>
      </c>
    </row>
    <row r="13" spans="1:20" ht="51" customHeight="1" x14ac:dyDescent="0.3">
      <c r="B13" s="16"/>
      <c r="C13" s="16"/>
      <c r="D13" s="16"/>
      <c r="F13" s="37" t="s">
        <v>2</v>
      </c>
      <c r="G13" s="38"/>
      <c r="H13" s="39"/>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0" t="s">
        <v>3</v>
      </c>
      <c r="G14" s="41"/>
      <c r="H14" s="42"/>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3" t="str">
        <f>"% Gap - "&amp;F12&amp;" to Rural as a Region"</f>
        <v>% Gap - Copeland to Rural as a Region</v>
      </c>
      <c r="G15" s="44"/>
      <c r="H15" s="45"/>
      <c r="I15" s="21">
        <f>100*((I12-I13)/I13)</f>
        <v>-74.657872875929385</v>
      </c>
      <c r="J15" s="21">
        <f t="shared" ref="J15:N16" si="0">100*((J12-J13)/J13)</f>
        <v>-74.397666117311516</v>
      </c>
      <c r="K15" s="21">
        <f t="shared" si="0"/>
        <v>-82.136152147534801</v>
      </c>
      <c r="L15" s="21">
        <f t="shared" si="0"/>
        <v>-24.052185479558272</v>
      </c>
      <c r="M15" s="21">
        <f t="shared" si="0"/>
        <v>-34.836117057251457</v>
      </c>
      <c r="N15" s="21">
        <f t="shared" si="0"/>
        <v>-54.274172154994162</v>
      </c>
      <c r="O15" s="21">
        <f t="shared" ref="O15:T15" si="1">100*((O12-O13)/O13)</f>
        <v>-55.643628271205301</v>
      </c>
      <c r="P15" s="21">
        <f t="shared" si="1"/>
        <v>-52.029668654731445</v>
      </c>
      <c r="Q15" s="21">
        <f t="shared" si="1"/>
        <v>-61.618081415094693</v>
      </c>
      <c r="R15" s="21">
        <f t="shared" si="1"/>
        <v>-68.881613255639635</v>
      </c>
      <c r="S15" s="21">
        <f t="shared" si="1"/>
        <v>-52.40920372732019</v>
      </c>
      <c r="T15" s="21">
        <f t="shared" si="1"/>
        <v>-65.896028261790292</v>
      </c>
    </row>
    <row r="16" spans="1:20" ht="51" customHeight="1" x14ac:dyDescent="0.3">
      <c r="B16" s="16"/>
      <c r="C16" s="16"/>
      <c r="D16" s="16"/>
      <c r="F16" s="46" t="s">
        <v>4</v>
      </c>
      <c r="G16" s="47"/>
      <c r="H16" s="48"/>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9HqIIY9Zr6oAumkjO3SlaqBBMU2IhRhMJax712ahfgSDS3TVFCTBay/BokWm6GNo8kTJZekmWKrj+T3E6c0cow==" saltValue="VbJOMAtbQh2hX4PLimrSr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Copeland</v>
      </c>
      <c r="BZ6" s="31">
        <f>100000*VLOOKUP($BY6,$B$6:$P$472,BZ$1,FALSE)/VLOOKUP($BY6,$BB$8:$BP$472,BZ$1,FALSE)</f>
        <v>85.618861622937359</v>
      </c>
      <c r="CA6" s="31">
        <f t="shared" ref="CA6:CK6" si="0">100000*VLOOKUP($BY6,$B$6:$P$472,CA$1,FALSE)/VLOOKUP($BY6,$BB$8:$BP$472,CA$1,FALSE)</f>
        <v>87.074714352461456</v>
      </c>
      <c r="CB6" s="31">
        <f t="shared" si="0"/>
        <v>56.635564302603818</v>
      </c>
      <c r="CC6" s="31">
        <f t="shared" si="0"/>
        <v>226.14459030849537</v>
      </c>
      <c r="CD6" s="31">
        <f t="shared" si="0"/>
        <v>208.41660480785703</v>
      </c>
      <c r="CE6" s="31">
        <f t="shared" si="0"/>
        <v>184.63916640425958</v>
      </c>
      <c r="CF6" s="31">
        <f t="shared" si="0"/>
        <v>183.67581219148204</v>
      </c>
      <c r="CG6" s="31">
        <f t="shared" si="0"/>
        <v>222.20298386864053</v>
      </c>
      <c r="CH6" s="31">
        <f t="shared" si="0"/>
        <v>192.17050765042438</v>
      </c>
      <c r="CI6" s="31">
        <f t="shared" si="0"/>
        <v>170.99263416345141</v>
      </c>
      <c r="CJ6" s="31">
        <f t="shared" si="0"/>
        <v>241.99580540603964</v>
      </c>
      <c r="CK6" s="31">
        <f t="shared" si="0"/>
        <v>157.25812377831014</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2022-08-31T13:45:39Z</dcterms:modified>
</cp:coreProperties>
</file>