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FD04B1FA-3079-464E-B755-E78DC869F4E2}" xr6:coauthVersionLast="47" xr6:coauthVersionMax="47" xr10:uidLastSave="{08ECC875-AD84-4D51-8F75-A908CC2F590B}"/>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<sst xmlns="http://schemas.openxmlformats.org/spreadsheetml/2006/main" count="9279" uniqueCount="1383">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</sst>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Cornwall</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558.35779354630347</c:v>
                </c:pt>
                <c:pt idx="1">
                  <c:v>451.49624193554473</c:v>
                </c:pt>
                <c:pt idx="2">
                  <c:v>444.95653477218224</c:v>
                </c:pt>
                <c:pt idx="3">
                  <c:v>423.22419549316396</c:v>
                </c:pt>
                <c:pt idx="4">
                  <c:v>374.53805742301574</c:v>
                </c:pt>
                <c:pt idx="5">
                  <c:v>494.90714538217929</c:v>
                </c:pt>
                <c:pt idx="6">
                  <c:v>471.93898412271506</c:v>
                </c:pt>
                <c:pt idx="7">
                  <c:v>553.8169953716465</c:v>
                </c:pt>
                <c:pt idx="8">
                  <c:v>610.49365011784118</c:v>
                </c:pt>
                <c:pt idx="9">
                  <c:v>549.32434342577676</c:v>
                </c:pt>
                <c:pt idx="10">
                  <c:v>533.20177394492066</c:v>
                </c:pt>
                <c:pt idx="11">
                  <c:v>464.6789894976269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228600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222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Cornwall has from 2009/10 to 2017/18 been greater than that seen for 'Rural as a Region', however from 2018/19 to 2020/21 it dropped moving it in line with the rural average situation.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3" t="s">
        <v>1382</v>
      </c>
      <c r="B1" s="34"/>
      <c r="C1" s="34"/>
    </row>
    <row r="2" spans="1:20" ht="21" customHeight="1" x14ac:dyDescent="0.3">
      <c r="A2" s="34"/>
      <c r="B2" s="34"/>
      <c r="C2" s="34"/>
    </row>
    <row r="3" spans="1:20" ht="15" thickBot="1" x14ac:dyDescent="0.35"/>
    <row r="4" spans="1:20" ht="16.2" thickBot="1" x14ac:dyDescent="0.35">
      <c r="A4" s="2" t="s">
        <v>0</v>
      </c>
      <c r="B4" s="3" t="s">
        <v>72</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5" t="s">
        <v>1376</v>
      </c>
      <c r="G11" s="35"/>
      <c r="H11" s="36"/>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Cornwall</v>
      </c>
      <c r="G12" s="12"/>
      <c r="H12" s="13"/>
      <c r="I12" s="14">
        <f>Sheet2!BZ6</f>
        <v>558.35779354630347</v>
      </c>
      <c r="J12" s="15">
        <f>Sheet2!CA6</f>
        <v>451.49624193554473</v>
      </c>
      <c r="K12" s="15">
        <f>Sheet2!CB6</f>
        <v>444.95653477218224</v>
      </c>
      <c r="L12" s="15">
        <f>Sheet2!CC6</f>
        <v>423.22419549316396</v>
      </c>
      <c r="M12" s="15">
        <f>Sheet2!CD6</f>
        <v>374.53805742301574</v>
      </c>
      <c r="N12" s="15">
        <f>Sheet2!CE6</f>
        <v>494.90714538217929</v>
      </c>
      <c r="O12" s="15">
        <f>Sheet2!CF6</f>
        <v>471.93898412271506</v>
      </c>
      <c r="P12" s="15">
        <f>Sheet2!CG6</f>
        <v>553.8169953716465</v>
      </c>
      <c r="Q12" s="15">
        <f>Sheet2!CH6</f>
        <v>610.49365011784118</v>
      </c>
      <c r="R12" s="15">
        <f>Sheet2!CI6</f>
        <v>549.32434342577676</v>
      </c>
      <c r="S12" s="15">
        <f>Sheet2!CJ6</f>
        <v>533.20177394492066</v>
      </c>
      <c r="T12" s="15">
        <f>Sheet2!CK6</f>
        <v>464.6789894976269</v>
      </c>
    </row>
    <row r="13" spans="1:20" ht="51" customHeight="1" x14ac:dyDescent="0.3">
      <c r="B13" s="16"/>
      <c r="C13" s="16"/>
      <c r="D13" s="16"/>
      <c r="F13" s="37" t="s">
        <v>2</v>
      </c>
      <c r="G13" s="38"/>
      <c r="H13" s="39"/>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0" t="s">
        <v>3</v>
      </c>
      <c r="G14" s="41"/>
      <c r="H14" s="42"/>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3" t="str">
        <f>"% Gap - "&amp;F12&amp;" to Rural as a Region"</f>
        <v>% Gap - Cornwall to Rural as a Region</v>
      </c>
      <c r="G15" s="44"/>
      <c r="H15" s="45"/>
      <c r="I15" s="21">
        <f>100*((I12-I13)/I13)</f>
        <v>65.267020800650428</v>
      </c>
      <c r="J15" s="21">
        <f t="shared" ref="J15:N16" si="0">100*((J12-J13)/J13)</f>
        <v>32.752172875616729</v>
      </c>
      <c r="K15" s="21">
        <f t="shared" si="0"/>
        <v>40.347075834908992</v>
      </c>
      <c r="L15" s="21">
        <f t="shared" si="0"/>
        <v>42.13451958337869</v>
      </c>
      <c r="M15" s="21">
        <f t="shared" si="0"/>
        <v>17.103693124731986</v>
      </c>
      <c r="N15" s="21">
        <f t="shared" si="0"/>
        <v>22.563589132878246</v>
      </c>
      <c r="O15" s="21">
        <f t="shared" ref="O15:T15" si="1">100*((O12-O13)/O13)</f>
        <v>13.969829577961596</v>
      </c>
      <c r="P15" s="21">
        <f t="shared" si="1"/>
        <v>19.56088217215121</v>
      </c>
      <c r="Q15" s="21">
        <f t="shared" si="1"/>
        <v>21.932953510480559</v>
      </c>
      <c r="R15" s="21">
        <f t="shared" si="1"/>
        <v>-3.0270599405109812E-2</v>
      </c>
      <c r="S15" s="21">
        <f t="shared" si="1"/>
        <v>4.8592431321988725</v>
      </c>
      <c r="T15" s="21">
        <f t="shared" si="1"/>
        <v>0.77316671733474862</v>
      </c>
    </row>
    <row r="16" spans="1:20" ht="51" customHeight="1" x14ac:dyDescent="0.3">
      <c r="B16" s="16"/>
      <c r="C16" s="16"/>
      <c r="D16" s="16"/>
      <c r="F16" s="46" t="s">
        <v>4</v>
      </c>
      <c r="G16" s="47"/>
      <c r="H16" s="48"/>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FaQ6eYU8/Xv52QAsc5yVF/5xvcrOeNV4ra36WaPdErfWw54QlRsYAjS4r6S7Gt73KJyaW1docFhvXnPNI7Od+Q==" saltValue="3wp+bS+PgHTSgI5mZpAgPQ=="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Cornwall</v>
      </c>
      <c r="BZ6" s="31">
        <f>100000*VLOOKUP($BY6,$B$6:$P$472,BZ$1,FALSE)/VLOOKUP($BY6,$BB$8:$BP$472,BZ$1,FALSE)</f>
        <v>558.35779354630347</v>
      </c>
      <c r="CA6" s="31">
        <f t="shared" ref="CA6:CK6" si="0">100000*VLOOKUP($BY6,$B$6:$P$472,CA$1,FALSE)/VLOOKUP($BY6,$BB$8:$BP$472,CA$1,FALSE)</f>
        <v>451.49624193554473</v>
      </c>
      <c r="CB6" s="31">
        <f t="shared" si="0"/>
        <v>444.95653477218224</v>
      </c>
      <c r="CC6" s="31">
        <f t="shared" si="0"/>
        <v>423.22419549316396</v>
      </c>
      <c r="CD6" s="31">
        <f t="shared" si="0"/>
        <v>374.53805742301574</v>
      </c>
      <c r="CE6" s="31">
        <f t="shared" si="0"/>
        <v>494.90714538217929</v>
      </c>
      <c r="CF6" s="31">
        <f t="shared" si="0"/>
        <v>471.93898412271506</v>
      </c>
      <c r="CG6" s="31">
        <f t="shared" si="0"/>
        <v>553.8169953716465</v>
      </c>
      <c r="CH6" s="31">
        <f t="shared" si="0"/>
        <v>610.49365011784118</v>
      </c>
      <c r="CI6" s="31">
        <f t="shared" si="0"/>
        <v>549.32434342577676</v>
      </c>
      <c r="CJ6" s="31">
        <f t="shared" si="0"/>
        <v>533.20177394492066</v>
      </c>
      <c r="CK6" s="31">
        <f t="shared" si="0"/>
        <v>464.6789894976269</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2022-08-31T13:12:23Z</cp:lastPrinted>
  <dcterms:created xsi:type="dcterms:W3CDTF">2022-08-17T09:40:46Z</dcterms:created>
  <dcterms:modified xsi:type="dcterms:W3CDTF">2022-08-31T13:49:10Z</dcterms:modified>
</cp:coreProperties>
</file>