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1D2F179E-3936-4C70-A0AF-FFD6E31A5459}" xr6:coauthVersionLast="47" xr6:coauthVersionMax="47" xr10:uidLastSave="{A37ED5FE-5D48-43CC-8CB2-3AA9A4CBD849}"/>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<sst xmlns="http://schemas.openxmlformats.org/spreadsheetml/2006/main" count="9279" uniqueCount="1383">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</sst>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Cotswold</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225.69926901467485</c:v>
                </c:pt>
                <c:pt idx="1">
                  <c:v>290.26557242114279</c:v>
                </c:pt>
                <c:pt idx="2">
                  <c:v>646.79009377254147</c:v>
                </c:pt>
                <c:pt idx="3">
                  <c:v>630.20185592652831</c:v>
                </c:pt>
                <c:pt idx="4">
                  <c:v>469.94042674388248</c:v>
                </c:pt>
                <c:pt idx="5">
                  <c:v>545.21902967498818</c:v>
                </c:pt>
                <c:pt idx="6">
                  <c:v>700.19170524150184</c:v>
                </c:pt>
                <c:pt idx="7">
                  <c:v>875.51236051601813</c:v>
                </c:pt>
                <c:pt idx="8">
                  <c:v>1041.0357791769989</c:v>
                </c:pt>
                <c:pt idx="9">
                  <c:v>905.39417222708994</c:v>
                </c:pt>
                <c:pt idx="10">
                  <c:v>347.19903852573947</c:v>
                </c:pt>
                <c:pt idx="11">
                  <c:v>418.77160329699547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228600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22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the Cotwolds from 2011/12 to 2018/19 surpassed that of either 'Rural as a Region' or England, but this period was book ended with years of lower housing supply, albeit in line with the England overall situation on a per head basis.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3" t="s">
        <v>1382</v>
      </c>
      <c r="B1" s="34"/>
      <c r="C1" s="34"/>
    </row>
    <row r="2" spans="1:20" ht="21" customHeight="1" x14ac:dyDescent="0.3">
      <c r="A2" s="34"/>
      <c r="B2" s="34"/>
      <c r="C2" s="34"/>
    </row>
    <row r="3" spans="1:20" ht="15" thickBot="1" x14ac:dyDescent="0.35"/>
    <row r="4" spans="1:20" ht="16.2" thickBot="1" x14ac:dyDescent="0.35">
      <c r="A4" s="2" t="s">
        <v>0</v>
      </c>
      <c r="B4" s="3" t="s">
        <v>73</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5" t="s">
        <v>1376</v>
      </c>
      <c r="G11" s="35"/>
      <c r="H11" s="36"/>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Cotswold</v>
      </c>
      <c r="G12" s="12"/>
      <c r="H12" s="13"/>
      <c r="I12" s="14">
        <f>Sheet2!BZ6</f>
        <v>225.69926901467485</v>
      </c>
      <c r="J12" s="15">
        <f>Sheet2!CA6</f>
        <v>290.26557242114279</v>
      </c>
      <c r="K12" s="15">
        <f>Sheet2!CB6</f>
        <v>646.79009377254147</v>
      </c>
      <c r="L12" s="15">
        <f>Sheet2!CC6</f>
        <v>630.20185592652831</v>
      </c>
      <c r="M12" s="15">
        <f>Sheet2!CD6</f>
        <v>469.94042674388248</v>
      </c>
      <c r="N12" s="15">
        <f>Sheet2!CE6</f>
        <v>545.21902967498818</v>
      </c>
      <c r="O12" s="15">
        <f>Sheet2!CF6</f>
        <v>700.19170524150184</v>
      </c>
      <c r="P12" s="15">
        <f>Sheet2!CG6</f>
        <v>875.51236051601813</v>
      </c>
      <c r="Q12" s="15">
        <f>Sheet2!CH6</f>
        <v>1041.0357791769989</v>
      </c>
      <c r="R12" s="15">
        <f>Sheet2!CI6</f>
        <v>905.39417222708994</v>
      </c>
      <c r="S12" s="15">
        <f>Sheet2!CJ6</f>
        <v>347.19903852573947</v>
      </c>
      <c r="T12" s="15">
        <f>Sheet2!CK6</f>
        <v>418.77160329699547</v>
      </c>
    </row>
    <row r="13" spans="1:20" ht="51" customHeight="1" x14ac:dyDescent="0.3">
      <c r="B13" s="16"/>
      <c r="C13" s="16"/>
      <c r="D13" s="16"/>
      <c r="F13" s="37" t="s">
        <v>2</v>
      </c>
      <c r="G13" s="38"/>
      <c r="H13" s="39"/>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0" t="s">
        <v>3</v>
      </c>
      <c r="G14" s="41"/>
      <c r="H14" s="42"/>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3" t="str">
        <f>"% Gap - "&amp;F12&amp;" to Rural as a Region"</f>
        <v>% Gap - Cotswold to Rural as a Region</v>
      </c>
      <c r="G15" s="44"/>
      <c r="H15" s="45"/>
      <c r="I15" s="21">
        <f>100*((I12-I13)/I13)</f>
        <v>-33.19579986511534</v>
      </c>
      <c r="J15" s="21">
        <f t="shared" ref="J15:N16" si="0">100*((J12-J13)/J13)</f>
        <v>-14.654028381940787</v>
      </c>
      <c r="K15" s="21">
        <f t="shared" si="0"/>
        <v>104.0089115365833</v>
      </c>
      <c r="L15" s="21">
        <f t="shared" si="0"/>
        <v>111.64536192996923</v>
      </c>
      <c r="M15" s="21">
        <f t="shared" si="0"/>
        <v>46.932356885074853</v>
      </c>
      <c r="N15" s="21">
        <f t="shared" si="0"/>
        <v>35.023310461417339</v>
      </c>
      <c r="O15" s="21">
        <f t="shared" ref="O15:T15" si="1">100*((O12-O13)/O13)</f>
        <v>69.091200352133328</v>
      </c>
      <c r="P15" s="21">
        <f t="shared" si="1"/>
        <v>89.010144236676339</v>
      </c>
      <c r="Q15" s="21">
        <f t="shared" si="1"/>
        <v>107.92446774939239</v>
      </c>
      <c r="R15" s="21">
        <f t="shared" si="1"/>
        <v>64.769705696917697</v>
      </c>
      <c r="S15" s="21">
        <f t="shared" si="1"/>
        <v>-31.719978861516285</v>
      </c>
      <c r="T15" s="21">
        <f t="shared" si="1"/>
        <v>-9.1825936843886229</v>
      </c>
    </row>
    <row r="16" spans="1:20" ht="51" customHeight="1" x14ac:dyDescent="0.3">
      <c r="B16" s="16"/>
      <c r="C16" s="16"/>
      <c r="D16" s="16"/>
      <c r="F16" s="46" t="s">
        <v>4</v>
      </c>
      <c r="G16" s="47"/>
      <c r="H16" s="48"/>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O24XXDp3+SOwcNsf8mstSv7Ds0/dpEAINss8upEXqcSJQ6280aJgpQpDYfTtg/XG1Pu6ZnDwLx5VpOyoH9KZpw==" saltValue="AocbKobFYVI1kw6Vlu/gwQ=="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Cotswold</v>
      </c>
      <c r="BZ6" s="31">
        <f>100000*VLOOKUP($BY6,$B$6:$P$472,BZ$1,FALSE)/VLOOKUP($BY6,$BB$8:$BP$472,BZ$1,FALSE)</f>
        <v>225.69926901467485</v>
      </c>
      <c r="CA6" s="31">
        <f t="shared" ref="CA6:CK6" si="0">100000*VLOOKUP($BY6,$B$6:$P$472,CA$1,FALSE)/VLOOKUP($BY6,$BB$8:$BP$472,CA$1,FALSE)</f>
        <v>290.26557242114279</v>
      </c>
      <c r="CB6" s="31">
        <f t="shared" si="0"/>
        <v>646.79009377254147</v>
      </c>
      <c r="CC6" s="31">
        <f t="shared" si="0"/>
        <v>630.20185592652831</v>
      </c>
      <c r="CD6" s="31">
        <f t="shared" si="0"/>
        <v>469.94042674388248</v>
      </c>
      <c r="CE6" s="31">
        <f t="shared" si="0"/>
        <v>545.21902967498818</v>
      </c>
      <c r="CF6" s="31">
        <f t="shared" si="0"/>
        <v>700.19170524150184</v>
      </c>
      <c r="CG6" s="31">
        <f t="shared" si="0"/>
        <v>875.51236051601813</v>
      </c>
      <c r="CH6" s="31">
        <f t="shared" si="0"/>
        <v>1041.0357791769989</v>
      </c>
      <c r="CI6" s="31">
        <f t="shared" si="0"/>
        <v>905.39417222708994</v>
      </c>
      <c r="CJ6" s="31">
        <f t="shared" si="0"/>
        <v>347.19903852573947</v>
      </c>
      <c r="CK6" s="31">
        <f t="shared" si="0"/>
        <v>418.77160329699547</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2022-08-31T14:00:53Z</dcterms:modified>
</cp:coreProperties>
</file>