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AEAD9279-D580-42BB-96D6-E081F9347FB9}" xr6:coauthVersionLast="47" xr6:coauthVersionMax="47" xr10:uidLastSave="{F6F6639C-A25F-4F7B-ADDB-B006BA8CB72B}"/>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<sst xmlns="http://schemas.openxmlformats.org/spreadsheetml/2006/main" count="9279" uniqueCount="1383">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</sst>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Lewes</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254.07328797053952</c:v>
                </c:pt>
                <c:pt idx="1">
                  <c:v>235.06628622049783</c:v>
                </c:pt>
                <c:pt idx="2">
                  <c:v>253.11526479750779</c:v>
                </c:pt>
                <c:pt idx="3">
                  <c:v>221.89573939915903</c:v>
                </c:pt>
                <c:pt idx="4">
                  <c:v>113.4242065324313</c:v>
                </c:pt>
                <c:pt idx="5">
                  <c:v>275.81949257179275</c:v>
                </c:pt>
                <c:pt idx="6">
                  <c:v>283.45457789054291</c:v>
                </c:pt>
                <c:pt idx="7">
                  <c:v>200.72615638929068</c:v>
                </c:pt>
                <c:pt idx="8">
                  <c:v>304.13565819454902</c:v>
                </c:pt>
                <c:pt idx="9">
                  <c:v>344.54566690025695</c:v>
                </c:pt>
                <c:pt idx="10">
                  <c:v>273.07588023395436</c:v>
                </c:pt>
                <c:pt idx="11">
                  <c:v>298.47862835063995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Lewes for the period 2009/10 to 2020/21 is relatively static at between 200 and 300 additional dwellings per 100,000 population each year.  This moves it relative to England from being in line to being below the England situation for the delivery of additional dwellings.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156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Lewes</v>
      </c>
      <c r="G12" s="12"/>
      <c r="H12" s="13"/>
      <c r="I12" s="14">
        <f>Sheet2!BZ6</f>
        <v>254.07328797053952</v>
      </c>
      <c r="J12" s="15">
        <f>Sheet2!CA6</f>
        <v>235.06628622049783</v>
      </c>
      <c r="K12" s="15">
        <f>Sheet2!CB6</f>
        <v>253.11526479750779</v>
      </c>
      <c r="L12" s="15">
        <f>Sheet2!CC6</f>
        <v>221.89573939915903</v>
      </c>
      <c r="M12" s="15">
        <f>Sheet2!CD6</f>
        <v>113.4242065324313</v>
      </c>
      <c r="N12" s="15">
        <f>Sheet2!CE6</f>
        <v>275.81949257179275</v>
      </c>
      <c r="O12" s="15">
        <f>Sheet2!CF6</f>
        <v>283.45457789054291</v>
      </c>
      <c r="P12" s="15">
        <f>Sheet2!CG6</f>
        <v>200.72615638929068</v>
      </c>
      <c r="Q12" s="15">
        <f>Sheet2!CH6</f>
        <v>304.13565819454902</v>
      </c>
      <c r="R12" s="15">
        <f>Sheet2!CI6</f>
        <v>344.54566690025695</v>
      </c>
      <c r="S12" s="15">
        <f>Sheet2!CJ6</f>
        <v>273.07588023395436</v>
      </c>
      <c r="T12" s="15">
        <f>Sheet2!CK6</f>
        <v>298.47862835063995</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Lewes to Rural as a Region</v>
      </c>
      <c r="G15" s="47"/>
      <c r="H15" s="48"/>
      <c r="I15" s="21">
        <f>100*((I12-I13)/I13)</f>
        <v>-24.797440183962145</v>
      </c>
      <c r="J15" s="21">
        <f t="shared" ref="J15:N16" si="0">100*((J12-J13)/J13)</f>
        <v>-30.884119584703846</v>
      </c>
      <c r="K15" s="21">
        <f t="shared" si="0"/>
        <v>-20.163017087282068</v>
      </c>
      <c r="L15" s="21">
        <f t="shared" si="0"/>
        <v>-25.479108583697474</v>
      </c>
      <c r="M15" s="21">
        <f t="shared" si="0"/>
        <v>-64.536598587394082</v>
      </c>
      <c r="N15" s="21">
        <f t="shared" si="0"/>
        <v>-31.693394856316331</v>
      </c>
      <c r="O15" s="21">
        <f t="shared" ref="O15:T15" si="1">100*((O12-O13)/O13)</f>
        <v>-31.54778261149518</v>
      </c>
      <c r="P15" s="21">
        <f t="shared" si="1"/>
        <v>-56.666197437975121</v>
      </c>
      <c r="Q15" s="21">
        <f t="shared" si="1"/>
        <v>-39.255454885800788</v>
      </c>
      <c r="R15" s="21">
        <f t="shared" si="1"/>
        <v>-37.297268001340285</v>
      </c>
      <c r="S15" s="21">
        <f t="shared" si="1"/>
        <v>-46.297008903144857</v>
      </c>
      <c r="T15" s="21">
        <f t="shared" si="1"/>
        <v>-35.270074059386651</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IOKh3blEBVl0s5kBrEycgv+wSX48MGRxbbEd1EIKf12HRB5eBzh4ELz+gL5WSXagEqq9aRG8EsmaH79ZTBLrUA==" saltValue="8tj+/ucgu5VoIbzeUU1De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Lewes</v>
      </c>
      <c r="BZ6" s="31">
        <f>100000*VLOOKUP($BY6,$B$6:$P$472,BZ$1,FALSE)/VLOOKUP($BY6,$BB$8:$BP$472,BZ$1,FALSE)</f>
        <v>254.07328797053952</v>
      </c>
      <c r="CA6" s="31">
        <f t="shared" ref="CA6:CK6" si="0">100000*VLOOKUP($BY6,$B$6:$P$472,CA$1,FALSE)/VLOOKUP($BY6,$BB$8:$BP$472,CA$1,FALSE)</f>
        <v>235.06628622049783</v>
      </c>
      <c r="CB6" s="31">
        <f t="shared" si="0"/>
        <v>253.11526479750779</v>
      </c>
      <c r="CC6" s="31">
        <f t="shared" si="0"/>
        <v>221.89573939915903</v>
      </c>
      <c r="CD6" s="31">
        <f t="shared" si="0"/>
        <v>113.4242065324313</v>
      </c>
      <c r="CE6" s="31">
        <f t="shared" si="0"/>
        <v>275.81949257179275</v>
      </c>
      <c r="CF6" s="31">
        <f t="shared" si="0"/>
        <v>283.45457789054291</v>
      </c>
      <c r="CG6" s="31">
        <f t="shared" si="0"/>
        <v>200.72615638929068</v>
      </c>
      <c r="CH6" s="31">
        <f t="shared" si="0"/>
        <v>304.13565819454902</v>
      </c>
      <c r="CI6" s="31">
        <f t="shared" si="0"/>
        <v>344.54566690025695</v>
      </c>
      <c r="CJ6" s="31">
        <f t="shared" si="0"/>
        <v>273.07588023395436</v>
      </c>
      <c r="CK6" s="31">
        <f t="shared" si="0"/>
        <v>298.47862835063995</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2022-09-01T10:56:19Z</dcterms:modified>
</cp:coreProperties>
</file>