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3" documentId="8_{9677FEB9-E33E-4A22-A265-B3BB60F1B08E}" xr6:coauthVersionLast="47" xr6:coauthVersionMax="47" xr10:uidLastSave="{461B49FD-5857-41BC-9F62-186D811D095E}"/>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<sst xmlns="http://schemas.openxmlformats.org/spreadsheetml/2006/main" count="9279" uniqueCount="1383">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</sst>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Rutland</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350.37549776839506</c:v>
                </c:pt>
                <c:pt idx="1">
                  <c:v>363.95009291213267</c:v>
                </c:pt>
                <c:pt idx="2">
                  <c:v>149.01146856124106</c:v>
                </c:pt>
                <c:pt idx="3">
                  <c:v>293.83221910718134</c:v>
                </c:pt>
                <c:pt idx="4">
                  <c:v>441.90415707443572</c:v>
                </c:pt>
                <c:pt idx="5">
                  <c:v>588.03543893578649</c:v>
                </c:pt>
                <c:pt idx="6">
                  <c:v>573.63370880266996</c:v>
                </c:pt>
                <c:pt idx="7">
                  <c:v>659.83722303525121</c:v>
                </c:pt>
                <c:pt idx="8">
                  <c:v>635.86157977402843</c:v>
                </c:pt>
                <c:pt idx="9">
                  <c:v>536.56447590498021</c:v>
                </c:pt>
                <c:pt idx="10">
                  <c:v>470.85931825581685</c:v>
                </c:pt>
                <c:pt idx="11">
                  <c:v>281.64838422769049</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144780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4384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Additional housing supply in Rutland in the period 2009/10 to 2020/21 saw greater delivery than the rural and England situations from 2013/14 to 2017/18, but was otherwise in line with or below those comparators.</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6" t="s">
        <v>1382</v>
      </c>
      <c r="B1" s="37"/>
      <c r="C1" s="37"/>
    </row>
    <row r="2" spans="1:20" ht="21" customHeight="1" x14ac:dyDescent="0.3">
      <c r="A2" s="37"/>
      <c r="B2" s="37"/>
      <c r="C2" s="37"/>
    </row>
    <row r="3" spans="1:20" ht="15" thickBot="1" x14ac:dyDescent="0.35"/>
    <row r="4" spans="1:20" ht="16.2" thickBot="1" x14ac:dyDescent="0.35">
      <c r="A4" s="2" t="s">
        <v>0</v>
      </c>
      <c r="B4" s="3" t="s">
        <v>223</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8" t="s">
        <v>1376</v>
      </c>
      <c r="G11" s="38"/>
      <c r="H11" s="39"/>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Rutland</v>
      </c>
      <c r="G12" s="12"/>
      <c r="H12" s="13"/>
      <c r="I12" s="14">
        <f>Sheet2!BZ6</f>
        <v>350.37549776839506</v>
      </c>
      <c r="J12" s="15">
        <f>Sheet2!CA6</f>
        <v>363.95009291213267</v>
      </c>
      <c r="K12" s="15">
        <f>Sheet2!CB6</f>
        <v>149.01146856124106</v>
      </c>
      <c r="L12" s="15">
        <f>Sheet2!CC6</f>
        <v>293.83221910718134</v>
      </c>
      <c r="M12" s="15">
        <f>Sheet2!CD6</f>
        <v>441.90415707443572</v>
      </c>
      <c r="N12" s="15">
        <f>Sheet2!CE6</f>
        <v>588.03543893578649</v>
      </c>
      <c r="O12" s="15">
        <f>Sheet2!CF6</f>
        <v>573.63370880266996</v>
      </c>
      <c r="P12" s="15">
        <f>Sheet2!CG6</f>
        <v>659.83722303525121</v>
      </c>
      <c r="Q12" s="15">
        <f>Sheet2!CH6</f>
        <v>635.86157977402843</v>
      </c>
      <c r="R12" s="15">
        <f>Sheet2!CI6</f>
        <v>536.56447590498021</v>
      </c>
      <c r="S12" s="15">
        <f>Sheet2!CJ6</f>
        <v>470.85931825581685</v>
      </c>
      <c r="T12" s="15">
        <f>Sheet2!CK6</f>
        <v>281.64838422769049</v>
      </c>
    </row>
    <row r="13" spans="1:20" ht="51" customHeight="1" x14ac:dyDescent="0.3">
      <c r="B13" s="16"/>
      <c r="C13" s="16"/>
      <c r="D13" s="16"/>
      <c r="F13" s="40" t="s">
        <v>2</v>
      </c>
      <c r="G13" s="41"/>
      <c r="H13" s="42"/>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3" t="s">
        <v>3</v>
      </c>
      <c r="G14" s="44"/>
      <c r="H14" s="45"/>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6" t="str">
        <f>"% Gap - "&amp;F12&amp;" to Rural as a Region"</f>
        <v>% Gap - Rutland to Rural as a Region</v>
      </c>
      <c r="G15" s="47"/>
      <c r="H15" s="48"/>
      <c r="I15" s="21">
        <f>100*((I12-I13)/I13)</f>
        <v>3.7068262447842253</v>
      </c>
      <c r="J15" s="21">
        <f t="shared" ref="J15:N16" si="0">100*((J12-J13)/J13)</f>
        <v>7.0112243797272749</v>
      </c>
      <c r="K15" s="21">
        <f t="shared" si="0"/>
        <v>-52.999175775352356</v>
      </c>
      <c r="L15" s="21">
        <f t="shared" si="0"/>
        <v>-1.3201472277549264</v>
      </c>
      <c r="M15" s="21">
        <f t="shared" si="0"/>
        <v>38.166490093532687</v>
      </c>
      <c r="N15" s="21">
        <f t="shared" si="0"/>
        <v>45.626779903615876</v>
      </c>
      <c r="O15" s="21">
        <f t="shared" ref="O15:T15" si="1">100*((O12-O13)/O13)</f>
        <v>38.5283653859263</v>
      </c>
      <c r="P15" s="21">
        <f t="shared" si="1"/>
        <v>42.449078189044066</v>
      </c>
      <c r="Q15" s="21">
        <f t="shared" si="1"/>
        <v>26.999650906641776</v>
      </c>
      <c r="R15" s="21">
        <f t="shared" si="1"/>
        <v>-2.3523968960232136</v>
      </c>
      <c r="S15" s="21">
        <f t="shared" si="1"/>
        <v>-7.4009987462112274</v>
      </c>
      <c r="T15" s="21">
        <f t="shared" si="1"/>
        <v>-38.919985149038126</v>
      </c>
    </row>
    <row r="16" spans="1:20" ht="51" customHeight="1" x14ac:dyDescent="0.3">
      <c r="B16" s="16"/>
      <c r="C16" s="16"/>
      <c r="D16" s="16"/>
      <c r="F16" s="33" t="s">
        <v>4</v>
      </c>
      <c r="G16" s="34"/>
      <c r="H16" s="35"/>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iy8t/FNsrlwXye9/ls8Zw9XDPz+UfDliFoGUCPwcvFbHrRlFqvlRcp5EnFfEfzMg0H9Ehx5t2xwxHSVaUO2V8g==" saltValue="ZruuamkPGxYKptOR2eLXxQ=="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Rutland</v>
      </c>
      <c r="BZ6" s="31">
        <f>100000*VLOOKUP($BY6,$B$6:$P$472,BZ$1,FALSE)/VLOOKUP($BY6,$BB$8:$BP$472,BZ$1,FALSE)</f>
        <v>350.37549776839506</v>
      </c>
      <c r="CA6" s="31">
        <f t="shared" ref="CA6:CK6" si="0">100000*VLOOKUP($BY6,$B$6:$P$472,CA$1,FALSE)/VLOOKUP($BY6,$BB$8:$BP$472,CA$1,FALSE)</f>
        <v>363.95009291213267</v>
      </c>
      <c r="CB6" s="31">
        <f t="shared" si="0"/>
        <v>149.01146856124106</v>
      </c>
      <c r="CC6" s="31">
        <f t="shared" si="0"/>
        <v>293.83221910718134</v>
      </c>
      <c r="CD6" s="31">
        <f t="shared" si="0"/>
        <v>441.90415707443572</v>
      </c>
      <c r="CE6" s="31">
        <f t="shared" si="0"/>
        <v>588.03543893578649</v>
      </c>
      <c r="CF6" s="31">
        <f t="shared" si="0"/>
        <v>573.63370880266996</v>
      </c>
      <c r="CG6" s="31">
        <f t="shared" si="0"/>
        <v>659.83722303525121</v>
      </c>
      <c r="CH6" s="31">
        <f t="shared" si="0"/>
        <v>635.86157977402843</v>
      </c>
      <c r="CI6" s="31">
        <f t="shared" si="0"/>
        <v>536.56447590498021</v>
      </c>
      <c r="CJ6" s="31">
        <f t="shared" si="0"/>
        <v>470.85931825581685</v>
      </c>
      <c r="CK6" s="31">
        <f t="shared" si="0"/>
        <v>281.64838422769049</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2022-09-01T12:58:37Z</cp:lastPrinted>
  <dcterms:created xsi:type="dcterms:W3CDTF">2022-08-17T09:40:46Z</dcterms:created>
  <dcterms:modified xsi:type="dcterms:W3CDTF">2022-09-02T08:29:29Z</dcterms:modified>
</cp:coreProperties>
</file>