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4E97CE12-86EA-47BF-98C1-E79CA6E72DE5}" xr6:coauthVersionLast="47" xr6:coauthVersionMax="47" xr10:uidLastSave="{212F30DD-5CE0-439E-ACA1-3C0EF234AF1F}"/>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<sst xmlns="http://schemas.openxmlformats.org/spreadsheetml/2006/main" count="9279" uniqueCount="1383">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</sst>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Hams</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320.50666922560737</c:v>
                </c:pt>
                <c:pt idx="1">
                  <c:v>262.46467742707637</c:v>
                </c:pt>
                <c:pt idx="2">
                  <c:v>366.19077821523882</c:v>
                </c:pt>
                <c:pt idx="3">
                  <c:v>229.38245941005698</c:v>
                </c:pt>
                <c:pt idx="4">
                  <c:v>230.6448544797413</c:v>
                </c:pt>
                <c:pt idx="5">
                  <c:v>208.44436548824541</c:v>
                </c:pt>
                <c:pt idx="6">
                  <c:v>504.2056405060905</c:v>
                </c:pt>
                <c:pt idx="7">
                  <c:v>384.27988778084261</c:v>
                </c:pt>
                <c:pt idx="8">
                  <c:v>645.65268338411056</c:v>
                </c:pt>
                <c:pt idx="9">
                  <c:v>546.27063012491158</c:v>
                </c:pt>
                <c:pt idx="10">
                  <c:v>581.58245597903544</c:v>
                </c:pt>
                <c:pt idx="11">
                  <c:v>619.69845132240243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Housing supply in South Hams in the period 2009/10 to 2014/15 was generally in line with the England situation.  From 2015/16 to 2020/21 the delivery of additional dwellings per 100,000 population in South Hams increased significantly taking it generally above both the England and rural positions.</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240</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South Hams</v>
      </c>
      <c r="G12" s="12"/>
      <c r="H12" s="13"/>
      <c r="I12" s="14">
        <f>Sheet2!BZ6</f>
        <v>320.50666922560737</v>
      </c>
      <c r="J12" s="15">
        <f>Sheet2!CA6</f>
        <v>262.46467742707637</v>
      </c>
      <c r="K12" s="15">
        <f>Sheet2!CB6</f>
        <v>366.19077821523882</v>
      </c>
      <c r="L12" s="15">
        <f>Sheet2!CC6</f>
        <v>229.38245941005698</v>
      </c>
      <c r="M12" s="15">
        <f>Sheet2!CD6</f>
        <v>230.6448544797413</v>
      </c>
      <c r="N12" s="15">
        <f>Sheet2!CE6</f>
        <v>208.44436548824541</v>
      </c>
      <c r="O12" s="15">
        <f>Sheet2!CF6</f>
        <v>504.2056405060905</v>
      </c>
      <c r="P12" s="15">
        <f>Sheet2!CG6</f>
        <v>384.27988778084261</v>
      </c>
      <c r="Q12" s="15">
        <f>Sheet2!CH6</f>
        <v>645.65268338411056</v>
      </c>
      <c r="R12" s="15">
        <f>Sheet2!CI6</f>
        <v>546.27063012491158</v>
      </c>
      <c r="S12" s="15">
        <f>Sheet2!CJ6</f>
        <v>581.58245597903544</v>
      </c>
      <c r="T12" s="15">
        <f>Sheet2!CK6</f>
        <v>619.69845132240243</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South Hams to Rural as a Region</v>
      </c>
      <c r="G15" s="47"/>
      <c r="H15" s="48"/>
      <c r="I15" s="21">
        <f>100*((I12-I13)/I13)</f>
        <v>-5.1339786389799622</v>
      </c>
      <c r="J15" s="21">
        <f t="shared" ref="J15:N16" si="0">100*((J12-J13)/J13)</f>
        <v>-22.828247512819058</v>
      </c>
      <c r="K15" s="21">
        <f t="shared" si="0"/>
        <v>15.502978165119188</v>
      </c>
      <c r="L15" s="21">
        <f t="shared" si="0"/>
        <v>-22.964787891884768</v>
      </c>
      <c r="M15" s="21">
        <f t="shared" si="0"/>
        <v>-27.886195476021236</v>
      </c>
      <c r="N15" s="21">
        <f t="shared" si="0"/>
        <v>-48.378822558651336</v>
      </c>
      <c r="O15" s="21">
        <f t="shared" ref="O15:T15" si="1">100*((O12-O13)/O13)</f>
        <v>21.761992236233816</v>
      </c>
      <c r="P15" s="21">
        <f t="shared" si="1"/>
        <v>-17.039666951244612</v>
      </c>
      <c r="Q15" s="21">
        <f t="shared" si="1"/>
        <v>28.955212903189974</v>
      </c>
      <c r="R15" s="21">
        <f t="shared" si="1"/>
        <v>-0.58600583307537646</v>
      </c>
      <c r="S15" s="21">
        <f t="shared" si="1"/>
        <v>14.373768304879379</v>
      </c>
      <c r="T15" s="21">
        <f t="shared" si="1"/>
        <v>34.391648344379334</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2nK4tPvLOoO3eaJkP/pjOKwSH7yMZTt/pu0CpgJDIBQNuJmf3jUsF2jjnQieweWag7SZSofPWQUQZqD9pScV6g==" saltValue="EyFOBdMRjMUBzIYk8IkywA=="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South Hams</v>
      </c>
      <c r="BZ6" s="31">
        <f>100000*VLOOKUP($BY6,$B$6:$P$472,BZ$1,FALSE)/VLOOKUP($BY6,$BB$8:$BP$472,BZ$1,FALSE)</f>
        <v>320.50666922560737</v>
      </c>
      <c r="CA6" s="31">
        <f t="shared" ref="CA6:CK6" si="0">100000*VLOOKUP($BY6,$B$6:$P$472,CA$1,FALSE)/VLOOKUP($BY6,$BB$8:$BP$472,CA$1,FALSE)</f>
        <v>262.46467742707637</v>
      </c>
      <c r="CB6" s="31">
        <f t="shared" si="0"/>
        <v>366.19077821523882</v>
      </c>
      <c r="CC6" s="31">
        <f t="shared" si="0"/>
        <v>229.38245941005698</v>
      </c>
      <c r="CD6" s="31">
        <f t="shared" si="0"/>
        <v>230.6448544797413</v>
      </c>
      <c r="CE6" s="31">
        <f t="shared" si="0"/>
        <v>208.44436548824541</v>
      </c>
      <c r="CF6" s="31">
        <f t="shared" si="0"/>
        <v>504.2056405060905</v>
      </c>
      <c r="CG6" s="31">
        <f t="shared" si="0"/>
        <v>384.27988778084261</v>
      </c>
      <c r="CH6" s="31">
        <f t="shared" si="0"/>
        <v>645.65268338411056</v>
      </c>
      <c r="CI6" s="31">
        <f t="shared" si="0"/>
        <v>546.27063012491158</v>
      </c>
      <c r="CJ6" s="31">
        <f t="shared" si="0"/>
        <v>581.58245597903544</v>
      </c>
      <c r="CK6" s="31">
        <f t="shared" si="0"/>
        <v>619.69845132240243</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2022-09-02T11:01:39Z</dcterms:modified>
</cp:coreProperties>
</file>