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93E50A7F-F10C-40DC-B9FB-6AE8B93EAA01}" xr6:coauthVersionLast="47" xr6:coauthVersionMax="47" xr10:uidLastSave="{D0FE097A-3D5F-4203-A910-9928592F0DA3}"/>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<sst xmlns="http://schemas.openxmlformats.org/spreadsheetml/2006/main" count="16930" uniqueCount="1319">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</sst>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15.454044063272701</c:v>
                </c:pt>
                <c:pt idx="1">
                  <c:v>16.012536380435499</c:v>
                </c:pt>
                <c:pt idx="2">
                  <c:v>17.629005252651201</c:v>
                </c:pt>
                <c:pt idx="3">
                  <c:v>15.643704302810001</c:v>
                </c:pt>
                <c:pt idx="4">
                  <c:v>#N/A</c:v>
                </c:pt>
                <c:pt idx="5">
                  <c:v>14.8207336237385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91.219045740853204</c:v>
                </c:pt>
                <c:pt idx="1">
                  <c:v>103.697070777685</c:v>
                </c:pt>
                <c:pt idx="2">
                  <c:v>103.697070777685</c:v>
                </c:pt>
                <c:pt idx="3">
                  <c:v>63.745396615912803</c:v>
                </c:pt>
                <c:pt idx="4">
                  <c:v>#N/A</c:v>
                </c:pt>
                <c:pt idx="5">
                  <c:v>60.470650114242702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Boston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20.688443958577899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Boston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8.9926983380726693</c:v>
                </c:pt>
                <c:pt idx="1">
                  <c:v>8.7404040237959997</c:v>
                </c:pt>
                <c:pt idx="2">
                  <c:v>9.2749342080000208</c:v>
                </c:pt>
                <c:pt idx="3">
                  <c:v>8.9190501857471904</c:v>
                </c:pt>
                <c:pt idx="4">
                  <c:v>#N/A</c:v>
                </c:pt>
                <c:pt idx="5">
                  <c:v>8.2324716605782697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Boston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53.211212236222799</c:v>
                </c:pt>
                <c:pt idx="1">
                  <c:v>50.622939264751899</c:v>
                </c:pt>
                <c:pt idx="2">
                  <c:v>31.144063623435201</c:v>
                </c:pt>
                <c:pt idx="3">
                  <c:v>32.6384317390051</c:v>
                </c:pt>
                <c:pt idx="4">
                  <c:v>#N/A</c:v>
                </c:pt>
                <c:pt idx="5">
                  <c:v>31.134183576386199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Boston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12.6220997376527</c:v>
                </c:pt>
                <c:pt idx="1">
                  <c:v>12.518531135093101</c:v>
                </c:pt>
                <c:pt idx="2">
                  <c:v>12.933653462232799</c:v>
                </c:pt>
                <c:pt idx="3">
                  <c:v>11.987837153062699</c:v>
                </c:pt>
                <c:pt idx="4">
                  <c:v>#N/A</c:v>
                </c:pt>
                <c:pt idx="5">
                  <c:v>11.7929133256693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Boston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120</c:v>
                </c:pt>
                <c:pt idx="1">
                  <c:v>120</c:v>
                </c:pt>
                <c:pt idx="2">
                  <c:v>87.406715685175698</c:v>
                </c:pt>
                <c:pt idx="3">
                  <c:v>88.207375521749498</c:v>
                </c:pt>
                <c:pt idx="4">
                  <c:v>#N/A</c:v>
                </c:pt>
                <c:pt idx="5">
                  <c:v>88.267892905388905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624840</xdr:colOff>
      <xdr:row>11</xdr:row>
      <xdr:rowOff>297180</xdr:rowOff>
    </xdr:from>
    <xdr:to>
      <xdr:col>1</xdr:col>
      <xdr:colOff>2606040</xdr:colOff>
      <xdr:row>16</xdr:row>
      <xdr:rowOff>7620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624840" y="2865120"/>
          <a:ext cx="6682740" cy="2948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for Boston to employment centres of 500 to 4999 jobs has </a:t>
          </a:r>
          <a:r>
            <a:rPr lang="en-GB" sz="1100" baseline="0">
              <a:solidFill>
                <a:schemeClr val="dk1"/>
              </a:solidFill>
              <a:effectLst/>
              <a:latin typeface="Avenir Next LT Pro" panose="020B0504020202020204" pitchFamily="34" charset="0"/>
              <a:ea typeface="+mn-ea"/>
              <a:cs typeface="+mn-cs"/>
            </a:rPr>
            <a:t>for all modes of transport been consistently between the rural and England situations.  To nearest employment centres with at least 5000 jobs the Boston journey times are greater than the England situation, but for all transport types drop noticably in the years 2015 to 2017.</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35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Boston</v>
      </c>
      <c r="G12" s="13"/>
      <c r="H12" s="14"/>
      <c r="I12" s="15">
        <f>VLOOKUP(F12,PT!AA3:AI363,4,FALSE)</f>
        <v>15.454044063272701</v>
      </c>
      <c r="J12" s="16">
        <f>VLOOKUP(F12,PT!AA3:AI363,5,FALSE)</f>
        <v>16.012536380435499</v>
      </c>
      <c r="K12" s="16">
        <f>VLOOKUP(F12,PT!AA3:AI363,6,FALSE)</f>
        <v>17.629005252651201</v>
      </c>
      <c r="L12" s="16">
        <f>VLOOKUP(F12,PT!AA3:AI363,7,FALSE)</f>
        <v>15.643704302810001</v>
      </c>
      <c r="M12" s="16" t="e">
        <v>#N/A</v>
      </c>
      <c r="N12" s="16">
        <f>VLOOKUP(F12,PT!AA3:AI363,9,FALSE)</f>
        <v>14.8207336237385</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Boston to Rural as a Region</v>
      </c>
      <c r="G15" s="67"/>
      <c r="H15" s="68"/>
      <c r="I15" s="22">
        <f>100*((I12-I13)/I13)</f>
        <v>-15.469191236922434</v>
      </c>
      <c r="J15" s="22">
        <f t="shared" ref="J15:N16" si="0">100*((J12-J13)/J13)</f>
        <v>-14.318140199365804</v>
      </c>
      <c r="K15" s="22">
        <f t="shared" si="0"/>
        <v>-9.6865943596759028</v>
      </c>
      <c r="L15" s="22">
        <f t="shared" si="0"/>
        <v>-7.9176255273397915</v>
      </c>
      <c r="M15" s="22" t="e">
        <f t="shared" si="0"/>
        <v>#N/A</v>
      </c>
      <c r="N15" s="22">
        <f t="shared" si="0"/>
        <v>-10.898356142872842</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Boston</v>
      </c>
      <c r="G20" s="13"/>
      <c r="H20" s="14"/>
      <c r="I20" s="15">
        <f>VLOOKUP(F20,PT!AO3:AW363,4,FALSE)</f>
        <v>91.219045740853204</v>
      </c>
      <c r="J20" s="16">
        <f>VLOOKUP(F20,PT!AO3:AW363,5,FALSE)</f>
        <v>103.697070777685</v>
      </c>
      <c r="K20" s="16">
        <f>VLOOKUP(F20,PT!AO3:AW363,6,FALSE)</f>
        <v>103.697070777685</v>
      </c>
      <c r="L20" s="16">
        <f>VLOOKUP(F20,PT!AO3:AW363,7,FALSE)</f>
        <v>63.745396615912803</v>
      </c>
      <c r="M20" s="16" t="e">
        <v>#N/A</v>
      </c>
      <c r="N20" s="16">
        <f>VLOOKUP(F20,PT!AO3:AW363,9,FALSE)</f>
        <v>60.470650114242702</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Boston to Rural as a Region</v>
      </c>
      <c r="G23" s="67"/>
      <c r="H23" s="68"/>
      <c r="I23" s="22">
        <f>100*((I20-I21)/I21)</f>
        <v>67.779790296858536</v>
      </c>
      <c r="J23" s="22">
        <f t="shared" ref="J23:N23" si="1">100*((J20-J21)/J21)</f>
        <v>87.616269385330909</v>
      </c>
      <c r="K23" s="22">
        <f t="shared" si="1"/>
        <v>88.586917486665541</v>
      </c>
      <c r="L23" s="22">
        <f t="shared" si="1"/>
        <v>16.41587977480782</v>
      </c>
      <c r="M23" s="22" t="e">
        <f t="shared" si="1"/>
        <v>#N/A</v>
      </c>
      <c r="N23" s="22">
        <f t="shared" si="1"/>
        <v>11.612854480912704</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Boston</v>
      </c>
      <c r="G28" s="13"/>
      <c r="H28" s="14"/>
      <c r="I28" s="15">
        <f>VLOOKUP(F28,Walk!AA3:AI363,4,FALSE)</f>
        <v>20.688443958577899</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Boston to Rural as a Region</v>
      </c>
      <c r="G31" s="67"/>
      <c r="H31" s="68"/>
      <c r="I31" s="22">
        <f>100*((I28-I29)/I29)</f>
        <v>-18.534973692648641</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Boston</v>
      </c>
      <c r="G36" s="13"/>
      <c r="H36" s="14"/>
      <c r="I36" s="15">
        <f>VLOOKUP(F36,Walk!AO3:AR363,4,FALSE)</f>
        <v>120</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Boston to Rural as a Region</v>
      </c>
      <c r="G39" s="67"/>
      <c r="H39" s="68"/>
      <c r="I39" s="22">
        <f>100*((I36-I37)/I37)</f>
        <v>19.668102386818404</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Boston</v>
      </c>
      <c r="G44" s="13"/>
      <c r="H44" s="14"/>
      <c r="I44" s="15">
        <f>VLOOKUP(F44,Car!AA3:AI363,4,FALSE)</f>
        <v>8.9926983380726693</v>
      </c>
      <c r="J44" s="16">
        <f>VLOOKUP(F44,Car!AA3:AI363,5,FALSE)</f>
        <v>8.7404040237959997</v>
      </c>
      <c r="K44" s="16">
        <f>VLOOKUP(F44,Car!AA3:AI363,6,FALSE)</f>
        <v>9.2749342080000208</v>
      </c>
      <c r="L44" s="16">
        <f>VLOOKUP(F44,Car!AA3:AI363,7,FALSE)</f>
        <v>8.9190501857471904</v>
      </c>
      <c r="M44" s="16" t="e">
        <v>#N/A</v>
      </c>
      <c r="N44" s="16">
        <f>VLOOKUP(F44,Car!AA3:AI363,9,FALSE)</f>
        <v>8.2324716605782697</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Boston to Rural as a Region</v>
      </c>
      <c r="G47" s="67"/>
      <c r="H47" s="68"/>
      <c r="I47" s="22">
        <f>100*((I44-I45)/I45)</f>
        <v>-8.1813208465478038</v>
      </c>
      <c r="J47" s="22">
        <f t="shared" ref="J47:L47" si="3">100*((J44-J45)/J45)</f>
        <v>-10.207129082248123</v>
      </c>
      <c r="K47" s="22">
        <f t="shared" si="3"/>
        <v>-9.356054478171524</v>
      </c>
      <c r="L47" s="22">
        <f t="shared" si="3"/>
        <v>-5.2617602003056572</v>
      </c>
      <c r="M47" s="22" t="e">
        <v>#N/A</v>
      </c>
      <c r="N47" s="22">
        <f t="shared" ref="N47" si="4">100*((N44-N45)/N45)</f>
        <v>-9.3064819105797429</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Boston</v>
      </c>
      <c r="G52" s="13"/>
      <c r="H52" s="14"/>
      <c r="I52" s="15">
        <f>VLOOKUP(F52,Car!AO3:AW363,4,FALSE)</f>
        <v>53.211212236222799</v>
      </c>
      <c r="J52" s="16">
        <f>VLOOKUP(F52,Car!AO3:AW363,5,FALSE)</f>
        <v>50.622939264751899</v>
      </c>
      <c r="K52" s="16">
        <f>VLOOKUP(F52,Car!AO3:AW363,6,FALSE)</f>
        <v>31.144063623435201</v>
      </c>
      <c r="L52" s="16">
        <f>VLOOKUP(F52,Car!AO3:AW363,7,FALSE)</f>
        <v>32.6384317390051</v>
      </c>
      <c r="M52" s="16" t="e">
        <v>#N/A</v>
      </c>
      <c r="N52" s="16">
        <f>VLOOKUP(F52,Car!AO3:AW363,9,FALSE)</f>
        <v>31.134183576386199</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Boston to Rural as a Region</v>
      </c>
      <c r="G55" s="67"/>
      <c r="H55" s="68"/>
      <c r="I55" s="22">
        <f>100*((I52-I53)/I53)</f>
        <v>95.472708525595095</v>
      </c>
      <c r="J55" s="22">
        <f t="shared" ref="J55:L55" si="7">100*((J52-J53)/J53)</f>
        <v>84.011674984770835</v>
      </c>
      <c r="K55" s="22">
        <f t="shared" si="7"/>
        <v>10.696926704056089</v>
      </c>
      <c r="L55" s="22">
        <f t="shared" si="7"/>
        <v>20.580634088427981</v>
      </c>
      <c r="M55" s="22" t="e">
        <f t="shared" ref="M55:N56" si="8">100*((M52-M53)/M53)</f>
        <v>#N/A</v>
      </c>
      <c r="N55" s="22">
        <f t="shared" si="8"/>
        <v>16.206757387841559</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Boston</v>
      </c>
      <c r="G60" s="13"/>
      <c r="H60" s="14"/>
      <c r="I60" s="15">
        <f>VLOOKUP(F60,Cycle!AA3:AI363,4,FALSE)</f>
        <v>12.6220997376527</v>
      </c>
      <c r="J60" s="16">
        <f>VLOOKUP(F60,Cycle!AA3:AI363,5,FALSE)</f>
        <v>12.518531135093101</v>
      </c>
      <c r="K60" s="16">
        <f>VLOOKUP(F60,Cycle!AA3:AI363,6,FALSE)</f>
        <v>12.933653462232799</v>
      </c>
      <c r="L60" s="16">
        <f>VLOOKUP(F60,Cycle!AA3:AI363,7,FALSE)</f>
        <v>11.987837153062699</v>
      </c>
      <c r="M60" s="16" t="e">
        <v>#N/A</v>
      </c>
      <c r="N60" s="16">
        <f>VLOOKUP(F60,Cycle!AA3:AI363,9,FALSE)</f>
        <v>11.7929133256693</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Boston to Rural as a Region</v>
      </c>
      <c r="G63" s="67"/>
      <c r="H63" s="68"/>
      <c r="I63" s="22">
        <f>100*((I60-I61)/I61)</f>
        <v>-17.646988835087363</v>
      </c>
      <c r="J63" s="22">
        <f t="shared" ref="J63:L63" si="11">100*((J60-J61)/J61)</f>
        <v>-17.826760187757891</v>
      </c>
      <c r="K63" s="22">
        <f t="shared" si="11"/>
        <v>-16.15728899413725</v>
      </c>
      <c r="L63" s="22">
        <f t="shared" si="11"/>
        <v>-13.617741707227884</v>
      </c>
      <c r="M63" s="22" t="e">
        <f t="shared" ref="J63:N64" si="12">(M60-M61)</f>
        <v>#N/A</v>
      </c>
      <c r="N63" s="22">
        <f t="shared" ref="N63" si="13">100*((N60-N61)/N61)</f>
        <v>-11.921617015006488</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Boston</v>
      </c>
      <c r="G68" s="13"/>
      <c r="H68" s="14"/>
      <c r="I68" s="15">
        <f>VLOOKUP(F68,Cycle!AO3:AW363,4,FALSE)</f>
        <v>120</v>
      </c>
      <c r="J68" s="16">
        <f>VLOOKUP(F68,Cycle!AO3:AW363,5,FALSE)</f>
        <v>120</v>
      </c>
      <c r="K68" s="16">
        <f>VLOOKUP(F68,Cycle!AO3:AW363,6,FALSE)</f>
        <v>87.406715685175698</v>
      </c>
      <c r="L68" s="16">
        <f>VLOOKUP(F68,Cycle!AO3:AW363,7,FALSE)</f>
        <v>88.207375521749498</v>
      </c>
      <c r="M68" s="16" t="e">
        <v>#N/A</v>
      </c>
      <c r="N68" s="16">
        <f>VLOOKUP(F68,Cycle!AO3:AW363,9,FALSE)</f>
        <v>88.267892905388905</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Boston to Rural as a Region</v>
      </c>
      <c r="G71" s="67"/>
      <c r="H71" s="68"/>
      <c r="I71" s="22">
        <f>100*((I68-I69)/I69)</f>
        <v>79.552768268568286</v>
      </c>
      <c r="J71" s="22">
        <f t="shared" ref="J71:L71" si="16">100*((J68-J69)/J69)</f>
        <v>83.227159586558912</v>
      </c>
      <c r="K71" s="22">
        <f t="shared" si="16"/>
        <v>32.818877423167102</v>
      </c>
      <c r="L71" s="22">
        <f t="shared" si="16"/>
        <v>40.967748081521393</v>
      </c>
      <c r="M71" s="22" t="e">
        <f t="shared" ref="J71:N72" si="17">(M68-M69)</f>
        <v>#N/A</v>
      </c>
      <c r="N71" s="22">
        <f t="shared" ref="N71" si="18">100*((N68-N69)/N69)</f>
        <v>43.977756808406639</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R+NdGAAuI4NwKlPgfiEhzXXZ1tYcG52ZiGq750CqCnoMZ8FzMwmQoOk5BK1woKdIZSFbYOODhx1hwXO+V5zpYA==" saltValue="RIl7y3yaub+8NcPiw8jDx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2022-08-22T10:08:59Z</dcterms:modified>
</cp:coreProperties>
</file>