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5" documentId="8_{35716861-D86A-4A15-978C-60CF787D81F9}" xr6:coauthVersionLast="47" xr6:coauthVersionMax="47" xr10:uidLastSave="{025DB5E2-77A8-43F5-BDAB-93002F6BA6B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<sst xmlns="http://schemas.openxmlformats.org/spreadsheetml/2006/main" count="16930" uniqueCount="1319">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</sst>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23.1443487438695</c:v>
                </c:pt>
                <c:pt idx="1">
                  <c:v>25.204878240753299</c:v>
                </c:pt>
                <c:pt idx="2">
                  <c:v>25.069992487633201</c:v>
                </c:pt>
                <c:pt idx="3">
                  <c:v>23.481962766088099</c:v>
                </c:pt>
                <c:pt idx="4">
                  <c:v>#N/A</c:v>
                </c:pt>
                <c:pt idx="5">
                  <c:v>20.858826707664299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70.591555909251994</c:v>
                </c:pt>
                <c:pt idx="1">
                  <c:v>53.632007348963299</c:v>
                </c:pt>
                <c:pt idx="2">
                  <c:v>53.781601159927</c:v>
                </c:pt>
                <c:pt idx="3">
                  <c:v>75.056126163056803</c:v>
                </c:pt>
                <c:pt idx="4">
                  <c:v>#N/A</c:v>
                </c:pt>
                <c:pt idx="5">
                  <c:v>72.123528987505495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Breckland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31.585113396523401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Breckland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120</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10.829393461732501</c:v>
                </c:pt>
                <c:pt idx="1">
                  <c:v>10.8843139946856</c:v>
                </c:pt>
                <c:pt idx="2">
                  <c:v>10.8464489121264</c:v>
                </c:pt>
                <c:pt idx="3">
                  <c:v>9.8544344210411108</c:v>
                </c:pt>
                <c:pt idx="4">
                  <c:v>#N/A</c:v>
                </c:pt>
                <c:pt idx="5">
                  <c:v>9.4119968598868606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Breckland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31.695650176865001</c:v>
                </c:pt>
                <c:pt idx="1">
                  <c:v>24.397496788889601</c:v>
                </c:pt>
                <c:pt idx="2">
                  <c:v>24.080923525858399</c:v>
                </c:pt>
                <c:pt idx="3">
                  <c:v>33.479399608018603</c:v>
                </c:pt>
                <c:pt idx="4">
                  <c:v>#N/A</c:v>
                </c:pt>
                <c:pt idx="5">
                  <c:v>30.5149673546142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Breckland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17.540339206519398</c:v>
                </c:pt>
                <c:pt idx="1">
                  <c:v>17.7977777531739</c:v>
                </c:pt>
                <c:pt idx="2">
                  <c:v>17.6205534933062</c:v>
                </c:pt>
                <c:pt idx="3">
                  <c:v>15.373436120362101</c:v>
                </c:pt>
                <c:pt idx="4">
                  <c:v>#N/A</c:v>
                </c:pt>
                <c:pt idx="5">
                  <c:v>14.802534444729799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Breckland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93.787365201716497</c:v>
                </c:pt>
                <c:pt idx="1">
                  <c:v>62.371352992312602</c:v>
                </c:pt>
                <c:pt idx="2">
                  <c:v>62.348156218617397</c:v>
                </c:pt>
                <c:pt idx="3">
                  <c:v>95.322879538986996</c:v>
                </c:pt>
                <c:pt idx="4">
                  <c:v>#N/A</c:v>
                </c:pt>
                <c:pt idx="5">
                  <c:v>92.711196799839996</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16</xdr:row>
      <xdr:rowOff>121920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30632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for Breckland to nearest employment centres with 500 to 4999 jobs for all modes of transport follow a similar trend from 2014 to 2019 that sees the journey time increase from 2014 to highs in 2015 and 2016 before then reducing again to a lower journey time in 2019 than seen in the prior 5 years.  The journey times to nearest employment centre with at least 5000 jobs also follows a shared path for each mode of transport in the period 2014 to 2019, but with the inverse in movement in journey times that was seen for the smaller employment centres, where the years 2015 and 2016 have noticably lower journey times.</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40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Breckland</v>
      </c>
      <c r="G12" s="13"/>
      <c r="H12" s="14"/>
      <c r="I12" s="15">
        <f>VLOOKUP(F12,PT!AA3:AI363,4,FALSE)</f>
        <v>23.1443487438695</v>
      </c>
      <c r="J12" s="16">
        <f>VLOOKUP(F12,PT!AA3:AI363,5,FALSE)</f>
        <v>25.204878240753299</v>
      </c>
      <c r="K12" s="16">
        <f>VLOOKUP(F12,PT!AA3:AI363,6,FALSE)</f>
        <v>25.069992487633201</v>
      </c>
      <c r="L12" s="16">
        <f>VLOOKUP(F12,PT!AA3:AI363,7,FALSE)</f>
        <v>23.481962766088099</v>
      </c>
      <c r="M12" s="16" t="e">
        <v>#N/A</v>
      </c>
      <c r="N12" s="16">
        <f>VLOOKUP(F12,PT!AA3:AI363,9,FALSE)</f>
        <v>20.858826707664299</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Breckland to Rural as a Region</v>
      </c>
      <c r="G15" s="67"/>
      <c r="H15" s="68"/>
      <c r="I15" s="22">
        <f>100*((I12-I13)/I13)</f>
        <v>26.595375916101695</v>
      </c>
      <c r="J15" s="22">
        <f t="shared" ref="J15:N16" si="0">100*((J12-J13)/J13)</f>
        <v>34.869379366714931</v>
      </c>
      <c r="K15" s="22">
        <f t="shared" si="0"/>
        <v>28.433588196644948</v>
      </c>
      <c r="L15" s="22">
        <f t="shared" si="0"/>
        <v>38.220132963750125</v>
      </c>
      <c r="M15" s="22" t="e">
        <f t="shared" si="0"/>
        <v>#N/A</v>
      </c>
      <c r="N15" s="22">
        <f t="shared" si="0"/>
        <v>25.402412307510303</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Breckland</v>
      </c>
      <c r="G20" s="13"/>
      <c r="H20" s="14"/>
      <c r="I20" s="15">
        <f>VLOOKUP(F20,PT!AO3:AW363,4,FALSE)</f>
        <v>70.591555909251994</v>
      </c>
      <c r="J20" s="16">
        <f>VLOOKUP(F20,PT!AO3:AW363,5,FALSE)</f>
        <v>53.632007348963299</v>
      </c>
      <c r="K20" s="16">
        <f>VLOOKUP(F20,PT!AO3:AW363,6,FALSE)</f>
        <v>53.781601159927</v>
      </c>
      <c r="L20" s="16">
        <f>VLOOKUP(F20,PT!AO3:AW363,7,FALSE)</f>
        <v>75.056126163056803</v>
      </c>
      <c r="M20" s="16" t="e">
        <v>#N/A</v>
      </c>
      <c r="N20" s="16">
        <f>VLOOKUP(F20,PT!AO3:AW363,9,FALSE)</f>
        <v>72.123528987505495</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Breckland to Rural as a Region</v>
      </c>
      <c r="G23" s="67"/>
      <c r="H23" s="68"/>
      <c r="I23" s="22">
        <f>100*((I20-I21)/I21)</f>
        <v>29.839512691579323</v>
      </c>
      <c r="J23" s="22">
        <f t="shared" ref="J23:N23" si="1">100*((J20-J21)/J21)</f>
        <v>-2.9650783479558038</v>
      </c>
      <c r="K23" s="22">
        <f t="shared" si="1"/>
        <v>-2.191004006349266</v>
      </c>
      <c r="L23" s="22">
        <f t="shared" si="1"/>
        <v>37.072250289835438</v>
      </c>
      <c r="M23" s="22" t="e">
        <f t="shared" si="1"/>
        <v>#N/A</v>
      </c>
      <c r="N23" s="22">
        <f t="shared" si="1"/>
        <v>33.120992255321184</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Breckland</v>
      </c>
      <c r="G28" s="13"/>
      <c r="H28" s="14"/>
      <c r="I28" s="15">
        <f>VLOOKUP(F28,Walk!AA3:AI363,4,FALSE)</f>
        <v>31.585113396523401</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Breckland to Rural as a Region</v>
      </c>
      <c r="G31" s="67"/>
      <c r="H31" s="68"/>
      <c r="I31" s="22">
        <f>100*((I28-I29)/I29)</f>
        <v>24.372915571622595</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Breckland</v>
      </c>
      <c r="G36" s="13"/>
      <c r="H36" s="14"/>
      <c r="I36" s="15">
        <f>VLOOKUP(F36,Walk!AO3:AR363,4,FALSE)</f>
        <v>120</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Breckland to Rural as a Region</v>
      </c>
      <c r="G39" s="67"/>
      <c r="H39" s="68"/>
      <c r="I39" s="22">
        <f>100*((I36-I37)/I37)</f>
        <v>19.668102386818404</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Breckland</v>
      </c>
      <c r="G44" s="13"/>
      <c r="H44" s="14"/>
      <c r="I44" s="15">
        <f>VLOOKUP(F44,Car!AA3:AI363,4,FALSE)</f>
        <v>10.829393461732501</v>
      </c>
      <c r="J44" s="16">
        <f>VLOOKUP(F44,Car!AA3:AI363,5,FALSE)</f>
        <v>10.8843139946856</v>
      </c>
      <c r="K44" s="16">
        <f>VLOOKUP(F44,Car!AA3:AI363,6,FALSE)</f>
        <v>10.8464489121264</v>
      </c>
      <c r="L44" s="16">
        <f>VLOOKUP(F44,Car!AA3:AI363,7,FALSE)</f>
        <v>9.8544344210411108</v>
      </c>
      <c r="M44" s="16" t="e">
        <v>#N/A</v>
      </c>
      <c r="N44" s="16">
        <f>VLOOKUP(F44,Car!AA3:AI363,9,FALSE)</f>
        <v>9.4119968598868606</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Breckland to Rural as a Region</v>
      </c>
      <c r="G47" s="67"/>
      <c r="H47" s="68"/>
      <c r="I47" s="22">
        <f>100*((I44-I45)/I45)</f>
        <v>10.571995891326463</v>
      </c>
      <c r="J47" s="22">
        <f t="shared" ref="J47:L47" si="3">100*((J44-J45)/J45)</f>
        <v>11.817920417896611</v>
      </c>
      <c r="K47" s="22">
        <f t="shared" si="3"/>
        <v>6.0023610138452552</v>
      </c>
      <c r="L47" s="22">
        <f t="shared" si="3"/>
        <v>4.6739004521862668</v>
      </c>
      <c r="M47" s="22" t="e">
        <v>#N/A</v>
      </c>
      <c r="N47" s="22">
        <f t="shared" ref="N47" si="4">100*((N44-N45)/N45)</f>
        <v>3.6878282323484024</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Breckland</v>
      </c>
      <c r="G52" s="13"/>
      <c r="H52" s="14"/>
      <c r="I52" s="15">
        <f>VLOOKUP(F52,Car!AO3:AW363,4,FALSE)</f>
        <v>31.695650176865001</v>
      </c>
      <c r="J52" s="16">
        <f>VLOOKUP(F52,Car!AO3:AW363,5,FALSE)</f>
        <v>24.397496788889601</v>
      </c>
      <c r="K52" s="16">
        <f>VLOOKUP(F52,Car!AO3:AW363,6,FALSE)</f>
        <v>24.080923525858399</v>
      </c>
      <c r="L52" s="16">
        <f>VLOOKUP(F52,Car!AO3:AW363,7,FALSE)</f>
        <v>33.479399608018603</v>
      </c>
      <c r="M52" s="16" t="e">
        <v>#N/A</v>
      </c>
      <c r="N52" s="16">
        <f>VLOOKUP(F52,Car!AO3:AW363,9,FALSE)</f>
        <v>30.5149673546142</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Breckland to Rural as a Region</v>
      </c>
      <c r="G55" s="67"/>
      <c r="H55" s="68"/>
      <c r="I55" s="22">
        <f>100*((I52-I53)/I53)</f>
        <v>16.434757416294424</v>
      </c>
      <c r="J55" s="22">
        <f t="shared" ref="J55:L55" si="7">100*((J52-J53)/J53)</f>
        <v>-11.316404879614099</v>
      </c>
      <c r="K55" s="22">
        <f t="shared" si="7"/>
        <v>-14.40795078192493</v>
      </c>
      <c r="L55" s="22">
        <f t="shared" si="7"/>
        <v>23.687537009025643</v>
      </c>
      <c r="M55" s="22" t="e">
        <f t="shared" ref="M55:N56" si="8">100*((M52-M53)/M53)</f>
        <v>#N/A</v>
      </c>
      <c r="N55" s="22">
        <f t="shared" si="8"/>
        <v>13.895564320018488</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Breckland</v>
      </c>
      <c r="G60" s="13"/>
      <c r="H60" s="14"/>
      <c r="I60" s="15">
        <f>VLOOKUP(F60,Cycle!AA3:AI363,4,FALSE)</f>
        <v>17.540339206519398</v>
      </c>
      <c r="J60" s="16">
        <f>VLOOKUP(F60,Cycle!AA3:AI363,5,FALSE)</f>
        <v>17.7977777531739</v>
      </c>
      <c r="K60" s="16">
        <f>VLOOKUP(F60,Cycle!AA3:AI363,6,FALSE)</f>
        <v>17.6205534933062</v>
      </c>
      <c r="L60" s="16">
        <f>VLOOKUP(F60,Cycle!AA3:AI363,7,FALSE)</f>
        <v>15.373436120362101</v>
      </c>
      <c r="M60" s="16" t="e">
        <v>#N/A</v>
      </c>
      <c r="N60" s="16">
        <f>VLOOKUP(F60,Cycle!AA3:AI363,9,FALSE)</f>
        <v>14.802534444729799</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Breckland to Rural as a Region</v>
      </c>
      <c r="G63" s="67"/>
      <c r="H63" s="68"/>
      <c r="I63" s="22">
        <f>100*((I60-I61)/I61)</f>
        <v>14.442111893775673</v>
      </c>
      <c r="J63" s="22">
        <f t="shared" ref="J63:L63" si="11">100*((J60-J61)/J61)</f>
        <v>16.826889964488615</v>
      </c>
      <c r="K63" s="22">
        <f t="shared" si="11"/>
        <v>14.225650054456782</v>
      </c>
      <c r="L63" s="22">
        <f t="shared" si="11"/>
        <v>10.778292434283763</v>
      </c>
      <c r="M63" s="22" t="e">
        <f t="shared" ref="J63:N64" si="12">(M60-M61)</f>
        <v>#N/A</v>
      </c>
      <c r="N63" s="22">
        <f t="shared" ref="N63" si="13">100*((N60-N61)/N61)</f>
        <v>10.556506434551792</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Breckland</v>
      </c>
      <c r="G68" s="13"/>
      <c r="H68" s="14"/>
      <c r="I68" s="15">
        <f>VLOOKUP(F68,Cycle!AO3:AW363,4,FALSE)</f>
        <v>93.787365201716497</v>
      </c>
      <c r="J68" s="16">
        <f>VLOOKUP(F68,Cycle!AO3:AW363,5,FALSE)</f>
        <v>62.371352992312602</v>
      </c>
      <c r="K68" s="16">
        <f>VLOOKUP(F68,Cycle!AO3:AW363,6,FALSE)</f>
        <v>62.348156218617397</v>
      </c>
      <c r="L68" s="16">
        <f>VLOOKUP(F68,Cycle!AO3:AW363,7,FALSE)</f>
        <v>95.322879538986996</v>
      </c>
      <c r="M68" s="16" t="e">
        <v>#N/A</v>
      </c>
      <c r="N68" s="16">
        <f>VLOOKUP(F68,Cycle!AO3:AW363,9,FALSE)</f>
        <v>92.711196799839996</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Breckland to Rural as a Region</v>
      </c>
      <c r="G71" s="67"/>
      <c r="H71" s="68"/>
      <c r="I71" s="22">
        <f>100*((I68-I69)/I69)</f>
        <v>40.331508754861559</v>
      </c>
      <c r="J71" s="22">
        <f t="shared" ref="J71:L71" si="16">100*((J68-J69)/J69)</f>
        <v>-4.7656179303994959</v>
      </c>
      <c r="K71" s="22">
        <f t="shared" si="16"/>
        <v>-5.2588573607109108</v>
      </c>
      <c r="L71" s="22">
        <f t="shared" si="16"/>
        <v>52.339320717504236</v>
      </c>
      <c r="M71" s="22" t="e">
        <f t="shared" ref="J71:N72" si="17">(M68-M69)</f>
        <v>#N/A</v>
      </c>
      <c r="N71" s="22">
        <f t="shared" ref="N71" si="18">100*((N68-N69)/N69)</f>
        <v>51.225430979430918</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AFM+4z/eb+vqgFbQX4AhlYlh0sCYSgPwK1G0kVt+GjhrWO2bbox5ZuQVM+xgChix/rNvBQTr6rXT9lu1GVIMbg==" saltValue="efYN8OB0Bb6GEGJGs16QG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2022-08-22T11:19:03Z</dcterms:modified>
</cp:coreProperties>
</file>