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AA684898-7381-4F63-9E1C-7F20C1E777CC}" xr6:coauthVersionLast="47" xr6:coauthVersionMax="47" xr10:uidLastSave="{7F2964A5-632C-4781-B6F9-178E06B0699F}"/>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<sst xmlns="http://schemas.openxmlformats.org/spreadsheetml/2006/main" count="16930" uniqueCount="1319">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</sst>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21.4994830824124</c:v>
                </c:pt>
                <c:pt idx="1">
                  <c:v>23.047467657700999</c:v>
                </c:pt>
                <c:pt idx="2">
                  <c:v>22.146720742804099</c:v>
                </c:pt>
                <c:pt idx="3">
                  <c:v>19.470248497913101</c:v>
                </c:pt>
                <c:pt idx="4">
                  <c:v>#N/A</c:v>
                </c:pt>
                <c:pt idx="5">
                  <c:v>18.9249496278136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71.964861055999094</c:v>
                </c:pt>
                <c:pt idx="1">
                  <c:v>70.626225567771897</c:v>
                </c:pt>
                <c:pt idx="2">
                  <c:v>70.603615303033493</c:v>
                </c:pt>
                <c:pt idx="3">
                  <c:v>95.5292548663746</c:v>
                </c:pt>
                <c:pt idx="4">
                  <c:v>#N/A</c:v>
                </c:pt>
                <c:pt idx="5">
                  <c:v>93.669792503001204</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Copeland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26.047747395367999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Copeland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109.262425093351</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10.2386053759841</c:v>
                </c:pt>
                <c:pt idx="1">
                  <c:v>10.474308010395299</c:v>
                </c:pt>
                <c:pt idx="2">
                  <c:v>10.364096816550401</c:v>
                </c:pt>
                <c:pt idx="3">
                  <c:v>9.5712173536304199</c:v>
                </c:pt>
                <c:pt idx="4">
                  <c:v>#N/A</c:v>
                </c:pt>
                <c:pt idx="5">
                  <c:v>8.8549895461307102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Copeland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23.845994658592701</c:v>
                </c:pt>
                <c:pt idx="1">
                  <c:v>23.523984101103899</c:v>
                </c:pt>
                <c:pt idx="2">
                  <c:v>24.127427766777899</c:v>
                </c:pt>
                <c:pt idx="3">
                  <c:v>23.856807951584301</c:v>
                </c:pt>
                <c:pt idx="4">
                  <c:v>#N/A</c:v>
                </c:pt>
                <c:pt idx="5">
                  <c:v>24.1543840010584</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Copeland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17.0703098986057</c:v>
                </c:pt>
                <c:pt idx="1">
                  <c:v>18.084671127256001</c:v>
                </c:pt>
                <c:pt idx="2">
                  <c:v>16.941301104685099</c:v>
                </c:pt>
                <c:pt idx="3">
                  <c:v>14.051340255668499</c:v>
                </c:pt>
                <c:pt idx="4">
                  <c:v>#N/A</c:v>
                </c:pt>
                <c:pt idx="5">
                  <c:v>13.334051684830101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Copeland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57.022949627958099</c:v>
                </c:pt>
                <c:pt idx="1">
                  <c:v>56.991136637648303</c:v>
                </c:pt>
                <c:pt idx="2">
                  <c:v>56.843293150758399</c:v>
                </c:pt>
                <c:pt idx="3">
                  <c:v>57.659163362305897</c:v>
                </c:pt>
                <c:pt idx="4">
                  <c:v>#N/A</c:v>
                </c:pt>
                <c:pt idx="5">
                  <c:v>57.316930024232803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times for Copeland by public transport and walking are consistently higher than the 'Rural as a Region' average for employment centres above 500 and 5000 jobs.  Journey times by cycling and by car within Copeland are generally in line with the rural situation for employment centres of between 500 and 4999 jobs, but below the rural situation for employment centres with at least 5000 jobs.</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72</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Copeland</v>
      </c>
      <c r="G12" s="13"/>
      <c r="H12" s="14"/>
      <c r="I12" s="15">
        <f>VLOOKUP(F12,PT!AA3:AI363,4,FALSE)</f>
        <v>21.4994830824124</v>
      </c>
      <c r="J12" s="16">
        <f>VLOOKUP(F12,PT!AA3:AI363,5,FALSE)</f>
        <v>23.047467657700999</v>
      </c>
      <c r="K12" s="16">
        <f>VLOOKUP(F12,PT!AA3:AI363,6,FALSE)</f>
        <v>22.146720742804099</v>
      </c>
      <c r="L12" s="16">
        <f>VLOOKUP(F12,PT!AA3:AI363,7,FALSE)</f>
        <v>19.470248497913101</v>
      </c>
      <c r="M12" s="16" t="e">
        <v>#N/A</v>
      </c>
      <c r="N12" s="16">
        <f>VLOOKUP(F12,PT!AA3:AI363,9,FALSE)</f>
        <v>18.9249496278136</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Copeland to Rural as a Region</v>
      </c>
      <c r="G15" s="67"/>
      <c r="H15" s="68"/>
      <c r="I15" s="22">
        <f>100*((I12-I13)/I13)</f>
        <v>17.598260073781628</v>
      </c>
      <c r="J15" s="22">
        <f t="shared" ref="J15:N16" si="0">100*((J12-J13)/J13)</f>
        <v>23.325240030029519</v>
      </c>
      <c r="K15" s="22">
        <f t="shared" si="0"/>
        <v>13.457665102632344</v>
      </c>
      <c r="L15" s="22">
        <f t="shared" si="0"/>
        <v>14.606277295751516</v>
      </c>
      <c r="M15" s="22" t="e">
        <f t="shared" si="0"/>
        <v>#N/A</v>
      </c>
      <c r="N15" s="22">
        <f t="shared" si="0"/>
        <v>13.776022466974677</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Copeland</v>
      </c>
      <c r="G20" s="13"/>
      <c r="H20" s="14"/>
      <c r="I20" s="15">
        <f>VLOOKUP(F20,PT!AO3:AW363,4,FALSE)</f>
        <v>71.964861055999094</v>
      </c>
      <c r="J20" s="16">
        <f>VLOOKUP(F20,PT!AO3:AW363,5,FALSE)</f>
        <v>70.626225567771897</v>
      </c>
      <c r="K20" s="16">
        <f>VLOOKUP(F20,PT!AO3:AW363,6,FALSE)</f>
        <v>70.603615303033493</v>
      </c>
      <c r="L20" s="16">
        <f>VLOOKUP(F20,PT!AO3:AW363,7,FALSE)</f>
        <v>95.5292548663746</v>
      </c>
      <c r="M20" s="16" t="e">
        <v>#N/A</v>
      </c>
      <c r="N20" s="16">
        <f>VLOOKUP(F20,PT!AO3:AW363,9,FALSE)</f>
        <v>93.669792503001204</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Copeland to Rural as a Region</v>
      </c>
      <c r="G23" s="67"/>
      <c r="H23" s="68"/>
      <c r="I23" s="22">
        <f>100*((I20-I21)/I21)</f>
        <v>32.365441872963345</v>
      </c>
      <c r="J23" s="22">
        <f t="shared" ref="J23:N23" si="1">100*((J20-J21)/J21)</f>
        <v>27.782095120122673</v>
      </c>
      <c r="K23" s="22">
        <f t="shared" si="1"/>
        <v>28.402066457201663</v>
      </c>
      <c r="L23" s="22">
        <f t="shared" si="1"/>
        <v>74.461574323700546</v>
      </c>
      <c r="M23" s="22" t="e">
        <f t="shared" si="1"/>
        <v>#N/A</v>
      </c>
      <c r="N23" s="22">
        <f t="shared" si="1"/>
        <v>72.889706000239357</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Copeland</v>
      </c>
      <c r="G28" s="13"/>
      <c r="H28" s="14"/>
      <c r="I28" s="15">
        <f>VLOOKUP(F28,Walk!AA3:AI363,4,FALSE)</f>
        <v>26.047747395367999</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Copeland to Rural as a Region</v>
      </c>
      <c r="G31" s="67"/>
      <c r="H31" s="68"/>
      <c r="I31" s="22">
        <f>100*((I28-I29)/I29)</f>
        <v>2.5683918548681119</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Copeland</v>
      </c>
      <c r="G36" s="13"/>
      <c r="H36" s="14"/>
      <c r="I36" s="15">
        <f>VLOOKUP(F36,Walk!AO3:AR363,4,FALSE)</f>
        <v>109.262425093351</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Copeland to Rural as a Region</v>
      </c>
      <c r="G39" s="67"/>
      <c r="H39" s="68"/>
      <c r="I39" s="22">
        <f>100*((I36-I37)/I37)</f>
        <v>8.9602256091933636</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Copeland</v>
      </c>
      <c r="G44" s="13"/>
      <c r="H44" s="14"/>
      <c r="I44" s="15">
        <f>VLOOKUP(F44,Car!AA3:AI363,4,FALSE)</f>
        <v>10.2386053759841</v>
      </c>
      <c r="J44" s="16">
        <f>VLOOKUP(F44,Car!AA3:AI363,5,FALSE)</f>
        <v>10.474308010395299</v>
      </c>
      <c r="K44" s="16">
        <f>VLOOKUP(F44,Car!AA3:AI363,6,FALSE)</f>
        <v>10.364096816550401</v>
      </c>
      <c r="L44" s="16">
        <f>VLOOKUP(F44,Car!AA3:AI363,7,FALSE)</f>
        <v>9.5712173536304199</v>
      </c>
      <c r="M44" s="16" t="e">
        <v>#N/A</v>
      </c>
      <c r="N44" s="16">
        <f>VLOOKUP(F44,Car!AA3:AI363,9,FALSE)</f>
        <v>8.8549895461307102</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Copeland to Rural as a Region</v>
      </c>
      <c r="G47" s="67"/>
      <c r="H47" s="68"/>
      <c r="I47" s="22">
        <f>100*((I44-I45)/I45)</f>
        <v>4.5398373940983054</v>
      </c>
      <c r="J47" s="22">
        <f t="shared" ref="J47:L47" si="3">100*((J44-J45)/J45)</f>
        <v>7.6058022683633357</v>
      </c>
      <c r="K47" s="22">
        <f t="shared" si="3"/>
        <v>1.2883332813338637</v>
      </c>
      <c r="L47" s="22">
        <f t="shared" si="3"/>
        <v>1.6655659447072706</v>
      </c>
      <c r="M47" s="22" t="e">
        <v>#N/A</v>
      </c>
      <c r="N47" s="22">
        <f t="shared" ref="N47" si="4">100*((N44-N45)/N45)</f>
        <v>-2.44847626633412</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Copeland</v>
      </c>
      <c r="G52" s="13"/>
      <c r="H52" s="14"/>
      <c r="I52" s="15">
        <f>VLOOKUP(F52,Car!AO3:AW363,4,FALSE)</f>
        <v>23.845994658592701</v>
      </c>
      <c r="J52" s="16">
        <f>VLOOKUP(F52,Car!AO3:AW363,5,FALSE)</f>
        <v>23.523984101103899</v>
      </c>
      <c r="K52" s="16">
        <f>VLOOKUP(F52,Car!AO3:AW363,6,FALSE)</f>
        <v>24.127427766777899</v>
      </c>
      <c r="L52" s="16">
        <f>VLOOKUP(F52,Car!AO3:AW363,7,FALSE)</f>
        <v>23.856807951584301</v>
      </c>
      <c r="M52" s="16" t="e">
        <v>#N/A</v>
      </c>
      <c r="N52" s="16">
        <f>VLOOKUP(F52,Car!AO3:AW363,9,FALSE)</f>
        <v>24.1543840010584</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Copeland to Rural as a Region</v>
      </c>
      <c r="G55" s="67"/>
      <c r="H55" s="68"/>
      <c r="I55" s="22">
        <f>100*((I52-I53)/I53)</f>
        <v>-12.401146910370271</v>
      </c>
      <c r="J55" s="22">
        <f t="shared" ref="J55:L55" si="7">100*((J52-J53)/J53)</f>
        <v>-14.491576750991687</v>
      </c>
      <c r="K55" s="22">
        <f t="shared" si="7"/>
        <v>-14.242658397130931</v>
      </c>
      <c r="L55" s="22">
        <f t="shared" si="7"/>
        <v>-11.862522895360971</v>
      </c>
      <c r="M55" s="22" t="e">
        <f t="shared" ref="M55:N56" si="8">100*((M52-M53)/M53)</f>
        <v>#N/A</v>
      </c>
      <c r="N55" s="22">
        <f t="shared" si="8"/>
        <v>-9.8449896854640002</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Copeland</v>
      </c>
      <c r="G60" s="13"/>
      <c r="H60" s="14"/>
      <c r="I60" s="15">
        <f>VLOOKUP(F60,Cycle!AA3:AI363,4,FALSE)</f>
        <v>17.0703098986057</v>
      </c>
      <c r="J60" s="16">
        <f>VLOOKUP(F60,Cycle!AA3:AI363,5,FALSE)</f>
        <v>18.084671127256001</v>
      </c>
      <c r="K60" s="16">
        <f>VLOOKUP(F60,Cycle!AA3:AI363,6,FALSE)</f>
        <v>16.941301104685099</v>
      </c>
      <c r="L60" s="16">
        <f>VLOOKUP(F60,Cycle!AA3:AI363,7,FALSE)</f>
        <v>14.051340255668499</v>
      </c>
      <c r="M60" s="16" t="e">
        <v>#N/A</v>
      </c>
      <c r="N60" s="16">
        <f>VLOOKUP(F60,Cycle!AA3:AI363,9,FALSE)</f>
        <v>13.334051684830101</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Copeland to Rural as a Region</v>
      </c>
      <c r="G63" s="67"/>
      <c r="H63" s="68"/>
      <c r="I63" s="22">
        <f>100*((I60-I61)/I61)</f>
        <v>11.3754011525364</v>
      </c>
      <c r="J63" s="22">
        <f t="shared" ref="J63:L63" si="11">100*((J60-J61)/J61)</f>
        <v>18.710094772990811</v>
      </c>
      <c r="K63" s="22">
        <f t="shared" si="11"/>
        <v>9.822380561772432</v>
      </c>
      <c r="L63" s="22">
        <f t="shared" si="11"/>
        <v>1.2515008192849857</v>
      </c>
      <c r="M63" s="22" t="e">
        <f t="shared" ref="J63:N64" si="12">(M60-M61)</f>
        <v>#N/A</v>
      </c>
      <c r="N63" s="22">
        <f t="shared" ref="N63" si="13">100*((N60-N61)/N61)</f>
        <v>-0.41123184702887222</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Copeland</v>
      </c>
      <c r="G68" s="13"/>
      <c r="H68" s="14"/>
      <c r="I68" s="15">
        <f>VLOOKUP(F68,Cycle!AO3:AW363,4,FALSE)</f>
        <v>57.022949627958099</v>
      </c>
      <c r="J68" s="16">
        <f>VLOOKUP(F68,Cycle!AO3:AW363,5,FALSE)</f>
        <v>56.991136637648303</v>
      </c>
      <c r="K68" s="16">
        <f>VLOOKUP(F68,Cycle!AO3:AW363,6,FALSE)</f>
        <v>56.843293150758399</v>
      </c>
      <c r="L68" s="16">
        <f>VLOOKUP(F68,Cycle!AO3:AW363,7,FALSE)</f>
        <v>57.659163362305897</v>
      </c>
      <c r="M68" s="16" t="e">
        <v>#N/A</v>
      </c>
      <c r="N68" s="16">
        <f>VLOOKUP(F68,Cycle!AO3:AW363,9,FALSE)</f>
        <v>57.316930024232803</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Copeland to Rural as a Region</v>
      </c>
      <c r="G71" s="67"/>
      <c r="H71" s="68"/>
      <c r="I71" s="22">
        <f>100*((I68-I69)/I69)</f>
        <v>-14.678096162174977</v>
      </c>
      <c r="J71" s="22">
        <f t="shared" ref="J71:L71" si="16">100*((J68-J69)/J69)</f>
        <v>-12.980632602285244</v>
      </c>
      <c r="K71" s="22">
        <f t="shared" si="16"/>
        <v>-13.623772199460401</v>
      </c>
      <c r="L71" s="22">
        <f t="shared" si="16"/>
        <v>-7.8525761891116961</v>
      </c>
      <c r="M71" s="22" t="e">
        <f t="shared" ref="J71:N72" si="17">(M68-M69)</f>
        <v>#N/A</v>
      </c>
      <c r="N71" s="22">
        <f t="shared" ref="N71" si="18">100*((N68-N69)/N69)</f>
        <v>-6.5077601786772643</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9Z/TRp5/D+lhegu+9QD2pDH2JpuJ1pOznxzZ+AvJZSELiEAFQrURSSvMs+FAIwe3d9r/GYyFrfVuU2p7JDynCA==" saltValue="T1oUNbu2nWR9zvTTBna9a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2022-08-22T13:21:34Z</dcterms:modified>
</cp:coreProperties>
</file>