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600017BC-603B-4DB6-B32F-8951BB39A9AA}" xr6:coauthVersionLast="47" xr6:coauthVersionMax="47" xr10:uidLastSave="{E1D54D55-5BD6-403C-863D-F4CD159B9A82}"/>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<sst xmlns="http://schemas.openxmlformats.org/spreadsheetml/2006/main" count="16930" uniqueCount="1319">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</sst>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19.704242323514599</c:v>
                </c:pt>
                <c:pt idx="1">
                  <c:v>20.3088643041613</c:v>
                </c:pt>
                <c:pt idx="2">
                  <c:v>20.833632631782201</c:v>
                </c:pt>
                <c:pt idx="3">
                  <c:v>18.680539626193301</c:v>
                </c:pt>
                <c:pt idx="4">
                  <c:v>#N/A</c:v>
                </c:pt>
                <c:pt idx="5">
                  <c:v>18.480086603933401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49.194812288641103</c:v>
                </c:pt>
                <c:pt idx="1">
                  <c:v>50.230985887801502</c:v>
                </c:pt>
                <c:pt idx="2">
                  <c:v>50.340326632992202</c:v>
                </c:pt>
                <c:pt idx="3">
                  <c:v>49.368486944392401</c:v>
                </c:pt>
                <c:pt idx="4">
                  <c:v>#N/A</c:v>
                </c:pt>
                <c:pt idx="5">
                  <c:v>47.8835887449019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27.393878311760002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Devon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87.708604956474304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9.9236468666252904</c:v>
                </c:pt>
                <c:pt idx="1">
                  <c:v>9.9142316224645093</c:v>
                </c:pt>
                <c:pt idx="2">
                  <c:v>10.1796174035078</c:v>
                </c:pt>
                <c:pt idx="3">
                  <c:v>9.5898455765710509</c:v>
                </c:pt>
                <c:pt idx="4">
                  <c:v>#N/A</c:v>
                </c:pt>
                <c:pt idx="5">
                  <c:v>9.1664186230848106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23.6349815448017</c:v>
                </c:pt>
                <c:pt idx="1">
                  <c:v>24.188860070068799</c:v>
                </c:pt>
                <c:pt idx="2">
                  <c:v>24.7642205242751</c:v>
                </c:pt>
                <c:pt idx="3">
                  <c:v>24.6004913149782</c:v>
                </c:pt>
                <c:pt idx="4">
                  <c:v>#N/A</c:v>
                </c:pt>
                <c:pt idx="5">
                  <c:v>23.4747766808905</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15.3734614458532</c:v>
                </c:pt>
                <c:pt idx="1">
                  <c:v>15.1875719236247</c:v>
                </c:pt>
                <c:pt idx="2">
                  <c:v>15.3740538003812</c:v>
                </c:pt>
                <c:pt idx="3">
                  <c:v>14.0087603315698</c:v>
                </c:pt>
                <c:pt idx="4">
                  <c:v>#N/A</c:v>
                </c:pt>
                <c:pt idx="5">
                  <c:v>13.7554345670555</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57.2837228316791</c:v>
                </c:pt>
                <c:pt idx="1">
                  <c:v>56.864240053091002</c:v>
                </c:pt>
                <c:pt idx="2">
                  <c:v>56.8822182272406</c:v>
                </c:pt>
                <c:pt idx="3">
                  <c:v>56.343859693259802</c:v>
                </c:pt>
                <c:pt idx="4">
                  <c:v>#N/A</c:v>
                </c:pt>
                <c:pt idx="5">
                  <c:v>52.911480009067297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 statistics for Devon show that the travel time to nearest employment centres with at least 5000 jobs are below those of 'Rural as a Region' for all modes of travel.  Where travel is to employment centres with 500 to 4999 jobs the travel times are in line with rural for cycling, walking and by car, but above the average rural position where the mode of transport is public transport/walk.</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325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Devon</v>
      </c>
      <c r="G12" s="13"/>
      <c r="H12" s="14"/>
      <c r="I12" s="15">
        <f>VLOOKUP(F12,PT!AA3:AI363,4,FALSE)</f>
        <v>19.704242323514599</v>
      </c>
      <c r="J12" s="16">
        <f>VLOOKUP(F12,PT!AA3:AI363,5,FALSE)</f>
        <v>20.3088643041613</v>
      </c>
      <c r="K12" s="16">
        <f>VLOOKUP(F12,PT!AA3:AI363,6,FALSE)</f>
        <v>20.833632631782201</v>
      </c>
      <c r="L12" s="16">
        <f>VLOOKUP(F12,PT!AA3:AI363,7,FALSE)</f>
        <v>18.680539626193301</v>
      </c>
      <c r="M12" s="16" t="e">
        <v>#N/A</v>
      </c>
      <c r="N12" s="16">
        <f>VLOOKUP(F12,PT!AA3:AI363,9,FALSE)</f>
        <v>18.480086603933401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Devon to Rural as a Region</v>
      </c>
      <c r="G15" s="70"/>
      <c r="H15" s="71"/>
      <c r="I15" s="22">
        <f>100*((I12-I13)/I13)</f>
        <v>7.7786198130992386</v>
      </c>
      <c r="J15" s="22">
        <f t="shared" ref="J15:N16" si="0">100*((J12-J13)/J13)</f>
        <v>8.6711825457802156</v>
      </c>
      <c r="K15" s="22">
        <f t="shared" si="0"/>
        <v>6.7307138360897758</v>
      </c>
      <c r="L15" s="22">
        <f t="shared" si="0"/>
        <v>9.9578726313254204</v>
      </c>
      <c r="M15" s="22" t="e">
        <f t="shared" si="0"/>
        <v>#N/A</v>
      </c>
      <c r="N15" s="22">
        <f t="shared" si="0"/>
        <v>11.10152417793657</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Devon</v>
      </c>
      <c r="G20" s="13"/>
      <c r="H20" s="14"/>
      <c r="I20" s="15">
        <f>VLOOKUP(F20,PT!AO3:AW363,4,FALSE)</f>
        <v>49.194812288641103</v>
      </c>
      <c r="J20" s="16">
        <f>VLOOKUP(F20,PT!AO3:AW363,5,FALSE)</f>
        <v>50.230985887801502</v>
      </c>
      <c r="K20" s="16">
        <f>VLOOKUP(F20,PT!AO3:AW363,6,FALSE)</f>
        <v>50.340326632992202</v>
      </c>
      <c r="L20" s="16">
        <f>VLOOKUP(F20,PT!AO3:AW363,7,FALSE)</f>
        <v>49.368486944392401</v>
      </c>
      <c r="M20" s="16" t="e">
        <v>#N/A</v>
      </c>
      <c r="N20" s="16">
        <f>VLOOKUP(F20,PT!AO3:AW363,9,FALSE)</f>
        <v>47.8835887449019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Devon to Rural as a Region</v>
      </c>
      <c r="G23" s="70"/>
      <c r="H23" s="71"/>
      <c r="I23" s="22">
        <f>100*((I20-I21)/I21)</f>
        <v>-9.515658463143204</v>
      </c>
      <c r="J23" s="22">
        <f t="shared" ref="J23:N23" si="1">100*((J20-J21)/J21)</f>
        <v>-9.1184533069323308</v>
      </c>
      <c r="K23" s="22">
        <f t="shared" si="1"/>
        <v>-8.4494195082813928</v>
      </c>
      <c r="L23" s="22">
        <f t="shared" si="1"/>
        <v>-9.8401430394762137</v>
      </c>
      <c r="M23" s="22" t="e">
        <f t="shared" si="1"/>
        <v>#N/A</v>
      </c>
      <c r="N23" s="22">
        <f t="shared" si="1"/>
        <v>-11.619537535783355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Devon</v>
      </c>
      <c r="G28" s="13"/>
      <c r="H28" s="14"/>
      <c r="I28" s="15">
        <f>VLOOKUP(F28,Walk!AA3:AI363,4,FALSE)</f>
        <v>27.393878311760002</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Devon to Rural as a Region</v>
      </c>
      <c r="G31" s="70"/>
      <c r="H31" s="71"/>
      <c r="I31" s="22">
        <f>100*((I28-I29)/I29)</f>
        <v>7.8690607082907444</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Devon</v>
      </c>
      <c r="G36" s="13"/>
      <c r="H36" s="14"/>
      <c r="I36" s="15">
        <f>VLOOKUP(F36,Walk!AO3:AR363,4,FALSE)</f>
        <v>87.708604956474304</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Devon to Rural as a Region</v>
      </c>
      <c r="G39" s="70"/>
      <c r="H39" s="71"/>
      <c r="I39" s="22">
        <f>100*((I36-I37)/I37)</f>
        <v>-12.533980682196875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Devon</v>
      </c>
      <c r="G44" s="13"/>
      <c r="H44" s="14"/>
      <c r="I44" s="15">
        <f>VLOOKUP(F44,Car!AA3:AI363,4,FALSE)</f>
        <v>9.9236468666252904</v>
      </c>
      <c r="J44" s="16">
        <f>VLOOKUP(F44,Car!AA3:AI363,5,FALSE)</f>
        <v>9.9142316224645093</v>
      </c>
      <c r="K44" s="16">
        <f>VLOOKUP(F44,Car!AA3:AI363,6,FALSE)</f>
        <v>10.1796174035078</v>
      </c>
      <c r="L44" s="16">
        <f>VLOOKUP(F44,Car!AA3:AI363,7,FALSE)</f>
        <v>9.5898455765710509</v>
      </c>
      <c r="M44" s="16" t="e">
        <v>#N/A</v>
      </c>
      <c r="N44" s="16">
        <f>VLOOKUP(F44,Car!AA3:AI363,9,FALSE)</f>
        <v>9.1664186230848106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Devon to Rural as a Region</v>
      </c>
      <c r="G47" s="70"/>
      <c r="H47" s="71"/>
      <c r="I47" s="22">
        <f>100*((I44-I45)/I45)</f>
        <v>1.3239979174163667</v>
      </c>
      <c r="J47" s="22">
        <f t="shared" ref="J47:L47" si="3">100*((J44-J45)/J45)</f>
        <v>1.8519644974053981</v>
      </c>
      <c r="K47" s="22">
        <f t="shared" si="3"/>
        <v>-0.51458429098799774</v>
      </c>
      <c r="L47" s="22">
        <f t="shared" si="3"/>
        <v>1.8634351140961645</v>
      </c>
      <c r="M47" s="22" t="e">
        <v>#N/A</v>
      </c>
      <c r="N47" s="22">
        <f t="shared" ref="N47" si="4">100*((N44-N45)/N45)</f>
        <v>0.98240084916926729</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Devon</v>
      </c>
      <c r="G52" s="13"/>
      <c r="H52" s="14"/>
      <c r="I52" s="15">
        <f>VLOOKUP(F52,Car!AO3:AW363,4,FALSE)</f>
        <v>23.6349815448017</v>
      </c>
      <c r="J52" s="16">
        <f>VLOOKUP(F52,Car!AO3:AW363,5,FALSE)</f>
        <v>24.188860070068799</v>
      </c>
      <c r="K52" s="16">
        <f>VLOOKUP(F52,Car!AO3:AW363,6,FALSE)</f>
        <v>24.7642205242751</v>
      </c>
      <c r="L52" s="16">
        <f>VLOOKUP(F52,Car!AO3:AW363,7,FALSE)</f>
        <v>24.6004913149782</v>
      </c>
      <c r="M52" s="16" t="e">
        <v>#N/A</v>
      </c>
      <c r="N52" s="16">
        <f>VLOOKUP(F52,Car!AO3:AW363,9,FALSE)</f>
        <v>23.4747766808905</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Devon to Rural as a Region</v>
      </c>
      <c r="G55" s="70"/>
      <c r="H55" s="71"/>
      <c r="I55" s="22">
        <f>100*((I52-I53)/I53)</f>
        <v>-13.176308819932409</v>
      </c>
      <c r="J55" s="22">
        <f t="shared" ref="J55:L55" si="7">100*((J52-J53)/J53)</f>
        <v>-12.074788186690739</v>
      </c>
      <c r="K55" s="22">
        <f t="shared" si="7"/>
        <v>-11.97927356544511</v>
      </c>
      <c r="L55" s="22">
        <f t="shared" si="7"/>
        <v>-9.1150314645185713</v>
      </c>
      <c r="M55" s="22" t="e">
        <f t="shared" ref="M55:N55" si="8">100*((M52-M53)/M53)</f>
        <v>#N/A</v>
      </c>
      <c r="N55" s="22">
        <f t="shared" si="8"/>
        <v>-12.381589457865005</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Devon</v>
      </c>
      <c r="G60" s="13"/>
      <c r="H60" s="14"/>
      <c r="I60" s="15">
        <f>VLOOKUP(F60,Cycle!AA3:AI363,4,FALSE)</f>
        <v>15.3734614458532</v>
      </c>
      <c r="J60" s="16">
        <f>VLOOKUP(F60,Cycle!AA3:AI363,5,FALSE)</f>
        <v>15.1875719236247</v>
      </c>
      <c r="K60" s="16">
        <f>VLOOKUP(F60,Cycle!AA3:AI363,6,FALSE)</f>
        <v>15.3740538003812</v>
      </c>
      <c r="L60" s="16">
        <f>VLOOKUP(F60,Cycle!AA3:AI363,7,FALSE)</f>
        <v>14.0087603315698</v>
      </c>
      <c r="M60" s="16" t="e">
        <v>#N/A</v>
      </c>
      <c r="N60" s="16">
        <f>VLOOKUP(F60,Cycle!AA3:AI363,9,FALSE)</f>
        <v>13.7554345670555</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Devon to Rural as a Region</v>
      </c>
      <c r="G63" s="70"/>
      <c r="H63" s="71"/>
      <c r="I63" s="22">
        <f>100*((I60-I61)/I61)</f>
        <v>0.30429709860198279</v>
      </c>
      <c r="J63" s="22">
        <f t="shared" ref="J63:L63" si="11">100*((J60-J61)/J61)</f>
        <v>-0.30683501300360949</v>
      </c>
      <c r="K63" s="22">
        <f t="shared" si="11"/>
        <v>-0.33733673645063722</v>
      </c>
      <c r="L63" s="22">
        <f t="shared" si="11"/>
        <v>0.94467733189378422</v>
      </c>
      <c r="M63" s="22" t="e">
        <f t="shared" ref="M63:M64" si="12">(M60-M61)</f>
        <v>#N/A</v>
      </c>
      <c r="N63" s="22">
        <f t="shared" ref="N63" si="13">100*((N60-N61)/N61)</f>
        <v>2.7359737551002143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Devon</v>
      </c>
      <c r="G68" s="13"/>
      <c r="H68" s="14"/>
      <c r="I68" s="15">
        <f>VLOOKUP(F68,Cycle!AO3:AW363,4,FALSE)</f>
        <v>57.2837228316791</v>
      </c>
      <c r="J68" s="16">
        <f>VLOOKUP(F68,Cycle!AO3:AW363,5,FALSE)</f>
        <v>56.864240053091002</v>
      </c>
      <c r="K68" s="16">
        <f>VLOOKUP(F68,Cycle!AO3:AW363,6,FALSE)</f>
        <v>56.8822182272406</v>
      </c>
      <c r="L68" s="16">
        <f>VLOOKUP(F68,Cycle!AO3:AW363,7,FALSE)</f>
        <v>56.343859693259802</v>
      </c>
      <c r="M68" s="16" t="e">
        <v>#N/A</v>
      </c>
      <c r="N68" s="16">
        <f>VLOOKUP(F68,Cycle!AO3:AW363,9,FALSE)</f>
        <v>52.911480009067297</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Devon to Rural as a Region</v>
      </c>
      <c r="G71" s="70"/>
      <c r="H71" s="71"/>
      <c r="I71" s="22">
        <f>100*((I68-I69)/I69)</f>
        <v>-14.287908240355234</v>
      </c>
      <c r="J71" s="22">
        <f t="shared" ref="J71:L71" si="16">100*((J68-J69)/J69)</f>
        <v>-13.174390108532494</v>
      </c>
      <c r="K71" s="22">
        <f t="shared" si="16"/>
        <v>-13.564623598332332</v>
      </c>
      <c r="L71" s="22">
        <f t="shared" si="16"/>
        <v>-9.9546157880914024</v>
      </c>
      <c r="M71" s="22" t="e">
        <f t="shared" ref="M71:M72" si="17">(M68-M69)</f>
        <v>#N/A</v>
      </c>
      <c r="N71" s="22">
        <f t="shared" ref="N71" si="18">100*((N68-N69)/N69)</f>
        <v>-13.693689173209389</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zcet9UgHWYJBnxelS91bWVEQBuJ1Z0xCglOHmr9iiM9ZtreGYfIUOCT+ccnojddC5LMj3lYHLlOnQy6f64cLXA==" saltValue="tQBPLXcVmpZJPeWBSlsSh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2022-08-24T09:22:09Z</dcterms:modified>
</cp:coreProperties>
</file>