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4" documentId="8_{5D206351-B558-42EF-98E5-50C43864AC01}" xr6:coauthVersionLast="47" xr6:coauthVersionMax="47" xr10:uidLastSave="{3144DFC3-A556-4BCA-AEB3-1E9F115CAD34}"/>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<sst xmlns="http://schemas.openxmlformats.org/spreadsheetml/2006/main" count="16930" uniqueCount="1319">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</sst>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14.9977132102124</c:v>
                </c:pt>
                <c:pt idx="1">
                  <c:v>14.5675067687897</c:v>
                </c:pt>
                <c:pt idx="2">
                  <c:v>15.4393864746551</c:v>
                </c:pt>
                <c:pt idx="3">
                  <c:v>14.7448074357241</c:v>
                </c:pt>
                <c:pt idx="4">
                  <c:v>#N/A</c:v>
                </c:pt>
                <c:pt idx="5">
                  <c:v>14.052547937453699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37.082104624687702</c:v>
                </c:pt>
                <c:pt idx="1">
                  <c:v>37.086264039282398</c:v>
                </c:pt>
                <c:pt idx="2">
                  <c:v>37.458016633867203</c:v>
                </c:pt>
                <c:pt idx="3">
                  <c:v>36.422468071877297</c:v>
                </c:pt>
                <c:pt idx="4">
                  <c:v>#N/A</c:v>
                </c:pt>
                <c:pt idx="5">
                  <c:v>34.719082610001301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County Durham</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24.489877578292202</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County Durham</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85.330613590513707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County Durham</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9.3727357267394709</c:v>
                </c:pt>
                <c:pt idx="1">
                  <c:v>9.0061787586950004</c:v>
                </c:pt>
                <c:pt idx="2">
                  <c:v>9.5275769075231995</c:v>
                </c:pt>
                <c:pt idx="3">
                  <c:v>9.3419142532362507</c:v>
                </c:pt>
                <c:pt idx="4">
                  <c:v>#N/A</c:v>
                </c:pt>
                <c:pt idx="5">
                  <c:v>8.8195601118023408</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County Durham</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18.738253052095398</c:v>
                </c:pt>
                <c:pt idx="1">
                  <c:v>18.276429460042699</c:v>
                </c:pt>
                <c:pt idx="2">
                  <c:v>19.075872232341901</c:v>
                </c:pt>
                <c:pt idx="3">
                  <c:v>18.091658675085299</c:v>
                </c:pt>
                <c:pt idx="4">
                  <c:v>#N/A</c:v>
                </c:pt>
                <c:pt idx="5">
                  <c:v>18.0660149283366</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County Durham</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14.0514862875592</c:v>
                </c:pt>
                <c:pt idx="1">
                  <c:v>13.526749054733999</c:v>
                </c:pt>
                <c:pt idx="2">
                  <c:v>14.2203019052379</c:v>
                </c:pt>
                <c:pt idx="3">
                  <c:v>13.6943237049194</c:v>
                </c:pt>
                <c:pt idx="4">
                  <c:v>#N/A</c:v>
                </c:pt>
                <c:pt idx="5">
                  <c:v>13.0959744122387</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County Durham</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41.0960323437806</c:v>
                </c:pt>
                <c:pt idx="1">
                  <c:v>41.1080143257252</c:v>
                </c:pt>
                <c:pt idx="2">
                  <c:v>40.909793259100397</c:v>
                </c:pt>
                <c:pt idx="3">
                  <c:v>39.452336828510397</c:v>
                </c:pt>
                <c:pt idx="4">
                  <c:v>#N/A</c:v>
                </c:pt>
                <c:pt idx="5">
                  <c:v>38.285461041963003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within County Durham by all modes of transport to both nearest employment centres with 500 to 4999 jobs and to centres with at least 5000 jobs are consistently below the rural situation but above the England situation.  However where the destination is employment centres with 500 to 4999 jobs, the journey time is closer to the rural position, but where the destination is employment centres with at least 5000 jobs, the journey time is closer to that of England overall.</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75</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3" t="s">
        <v>1317</v>
      </c>
      <c r="G11" s="63"/>
      <c r="H11" s="64"/>
      <c r="I11" s="8">
        <v>2014</v>
      </c>
      <c r="J11" s="9">
        <v>2015</v>
      </c>
      <c r="K11" s="9">
        <v>2016</v>
      </c>
      <c r="L11" s="9">
        <v>2017</v>
      </c>
      <c r="M11" s="9">
        <v>2018</v>
      </c>
      <c r="N11" s="9">
        <v>2019</v>
      </c>
    </row>
    <row r="12" spans="1:14" ht="51" customHeight="1" thickTop="1" x14ac:dyDescent="0.3">
      <c r="B12" s="10" t="s">
        <v>1316</v>
      </c>
      <c r="C12" s="11"/>
      <c r="D12" s="11"/>
      <c r="F12" s="12" t="str">
        <f>B4</f>
        <v>County Durham</v>
      </c>
      <c r="G12" s="13"/>
      <c r="H12" s="14"/>
      <c r="I12" s="15">
        <f>VLOOKUP(F12,PT!AA3:AI363,4,FALSE)</f>
        <v>14.9977132102124</v>
      </c>
      <c r="J12" s="16">
        <f>VLOOKUP(F12,PT!AA3:AI363,5,FALSE)</f>
        <v>14.5675067687897</v>
      </c>
      <c r="K12" s="16">
        <f>VLOOKUP(F12,PT!AA3:AI363,6,FALSE)</f>
        <v>15.4393864746551</v>
      </c>
      <c r="L12" s="16">
        <f>VLOOKUP(F12,PT!AA3:AI363,7,FALSE)</f>
        <v>14.7448074357241</v>
      </c>
      <c r="M12" s="16" t="e">
        <v>#N/A</v>
      </c>
      <c r="N12" s="16">
        <f>VLOOKUP(F12,PT!AA3:AI363,9,FALSE)</f>
        <v>14.052547937453699</v>
      </c>
    </row>
    <row r="13" spans="1:14" ht="51" customHeight="1" x14ac:dyDescent="0.3">
      <c r="B13" s="17"/>
      <c r="C13" s="17"/>
      <c r="D13" s="17"/>
      <c r="F13" s="71" t="s">
        <v>2</v>
      </c>
      <c r="G13" s="72"/>
      <c r="H13" s="73"/>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County Durham to Rural as a Region</v>
      </c>
      <c r="G15" s="66"/>
      <c r="H15" s="67"/>
      <c r="I15" s="22">
        <f>100*((I12-I13)/I13)</f>
        <v>-17.965237961960923</v>
      </c>
      <c r="J15" s="22">
        <f t="shared" ref="J15:N16" si="0">100*((J12-J13)/J13)</f>
        <v>-22.050383340063846</v>
      </c>
      <c r="K15" s="22">
        <f t="shared" si="0"/>
        <v>-20.904012816403231</v>
      </c>
      <c r="L15" s="22">
        <f t="shared" si="0"/>
        <v>-13.208735377353827</v>
      </c>
      <c r="M15" s="22" t="e">
        <f t="shared" si="0"/>
        <v>#N/A</v>
      </c>
      <c r="N15" s="22">
        <f t="shared" si="0"/>
        <v>-15.516657043029333</v>
      </c>
    </row>
    <row r="16" spans="1:14" ht="51" customHeight="1" x14ac:dyDescent="0.3">
      <c r="B16" s="17"/>
      <c r="C16" s="17"/>
      <c r="D16" s="17"/>
      <c r="F16" s="75" t="s">
        <v>4</v>
      </c>
      <c r="G16" s="76"/>
      <c r="H16" s="77"/>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3" t="s">
        <v>1318</v>
      </c>
      <c r="G19" s="63"/>
      <c r="H19" s="64"/>
      <c r="I19" s="8">
        <v>2014</v>
      </c>
      <c r="J19" s="58">
        <v>2015</v>
      </c>
      <c r="K19" s="58">
        <v>2016</v>
      </c>
      <c r="L19" s="58">
        <v>2017</v>
      </c>
      <c r="M19" s="58">
        <v>2018</v>
      </c>
      <c r="N19" s="58">
        <v>2019</v>
      </c>
    </row>
    <row r="20" spans="1:14" ht="51" customHeight="1" thickTop="1" x14ac:dyDescent="0.3">
      <c r="B20" s="10" t="s">
        <v>1316</v>
      </c>
      <c r="C20" s="17"/>
      <c r="D20" s="17"/>
      <c r="F20" s="12" t="str">
        <f>B4</f>
        <v>County Durham</v>
      </c>
      <c r="G20" s="13"/>
      <c r="H20" s="14"/>
      <c r="I20" s="15">
        <f>VLOOKUP(F20,PT!AO3:AW363,4,FALSE)</f>
        <v>37.082104624687702</v>
      </c>
      <c r="J20" s="16">
        <f>VLOOKUP(F20,PT!AO3:AW363,5,FALSE)</f>
        <v>37.086264039282398</v>
      </c>
      <c r="K20" s="16">
        <f>VLOOKUP(F20,PT!AO3:AW363,6,FALSE)</f>
        <v>37.458016633867203</v>
      </c>
      <c r="L20" s="16">
        <f>VLOOKUP(F20,PT!AO3:AW363,7,FALSE)</f>
        <v>36.422468071877297</v>
      </c>
      <c r="M20" s="16" t="e">
        <v>#N/A</v>
      </c>
      <c r="N20" s="16">
        <f>VLOOKUP(F20,PT!AO3:AW363,9,FALSE)</f>
        <v>34.719082610001301</v>
      </c>
    </row>
    <row r="21" spans="1:14" ht="51" customHeight="1" x14ac:dyDescent="0.3">
      <c r="B21" s="17"/>
      <c r="C21" s="17"/>
      <c r="D21" s="17"/>
      <c r="F21" s="71" t="s">
        <v>2</v>
      </c>
      <c r="G21" s="72"/>
      <c r="H21" s="73"/>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County Durham to Rural as a Region</v>
      </c>
      <c r="G23" s="66"/>
      <c r="H23" s="67"/>
      <c r="I23" s="22">
        <f>100*((I20-I21)/I21)</f>
        <v>-31.794641270733408</v>
      </c>
      <c r="J23" s="22">
        <f t="shared" ref="J23:N23" si="1">100*((J20-J21)/J21)</f>
        <v>-32.90083844888283</v>
      </c>
      <c r="K23" s="22">
        <f t="shared" si="1"/>
        <v>-31.877613907823033</v>
      </c>
      <c r="L23" s="22">
        <f t="shared" si="1"/>
        <v>-33.482982470000486</v>
      </c>
      <c r="M23" s="22" t="e">
        <f t="shared" si="1"/>
        <v>#N/A</v>
      </c>
      <c r="N23" s="22">
        <f t="shared" si="1"/>
        <v>-35.917740131122592</v>
      </c>
    </row>
    <row r="24" spans="1:14" ht="51" customHeight="1" x14ac:dyDescent="0.3">
      <c r="B24" s="17"/>
      <c r="C24" s="17"/>
      <c r="D24" s="17"/>
      <c r="F24" s="60" t="s">
        <v>4</v>
      </c>
      <c r="G24" s="61"/>
      <c r="H24" s="62"/>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3" t="s">
        <v>1311</v>
      </c>
      <c r="G27" s="63"/>
      <c r="H27" s="64"/>
      <c r="I27" s="8">
        <v>2019</v>
      </c>
    </row>
    <row r="28" spans="1:14" ht="51" customHeight="1" thickTop="1" x14ac:dyDescent="0.3">
      <c r="B28" s="10" t="s">
        <v>1316</v>
      </c>
      <c r="C28" s="17"/>
      <c r="D28" s="17"/>
      <c r="F28" s="12" t="str">
        <f>B4</f>
        <v>County Durham</v>
      </c>
      <c r="G28" s="13"/>
      <c r="H28" s="14"/>
      <c r="I28" s="15">
        <f>VLOOKUP(F28,Walk!AA3:AI363,4,FALSE)</f>
        <v>24.489877578292202</v>
      </c>
    </row>
    <row r="29" spans="1:14" ht="51" customHeight="1" x14ac:dyDescent="0.3">
      <c r="B29" s="17"/>
      <c r="C29" s="17"/>
      <c r="D29" s="17"/>
      <c r="F29" s="71" t="s">
        <v>2</v>
      </c>
      <c r="G29" s="72"/>
      <c r="H29" s="73"/>
      <c r="I29" s="18">
        <f>Walk!AD367</f>
        <v>25.395491656167287</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County Durham to Rural as a Region</v>
      </c>
      <c r="G31" s="66"/>
      <c r="H31" s="67"/>
      <c r="I31" s="22">
        <f>100*((I28-I29)/I29)</f>
        <v>-3.5660427060688851</v>
      </c>
    </row>
    <row r="32" spans="1:14" ht="51" customHeight="1" x14ac:dyDescent="0.3">
      <c r="B32" s="17"/>
      <c r="C32" s="17"/>
      <c r="D32" s="17"/>
      <c r="F32" s="60" t="s">
        <v>4</v>
      </c>
      <c r="G32" s="61"/>
      <c r="H32" s="62"/>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3" t="s">
        <v>1312</v>
      </c>
      <c r="G35" s="63"/>
      <c r="H35" s="64"/>
      <c r="I35" s="8">
        <v>2019</v>
      </c>
    </row>
    <row r="36" spans="1:14" ht="51" customHeight="1" thickTop="1" x14ac:dyDescent="0.3">
      <c r="B36" s="10" t="s">
        <v>1316</v>
      </c>
      <c r="C36" s="17"/>
      <c r="D36" s="17"/>
      <c r="F36" s="12" t="str">
        <f>B4</f>
        <v>County Durham</v>
      </c>
      <c r="G36" s="13"/>
      <c r="H36" s="14"/>
      <c r="I36" s="15">
        <f>VLOOKUP(F36,Walk!AO3:AR363,4,FALSE)</f>
        <v>85.330613590513707</v>
      </c>
    </row>
    <row r="37" spans="1:14" ht="51" customHeight="1" x14ac:dyDescent="0.3">
      <c r="B37" s="17"/>
      <c r="C37" s="17"/>
      <c r="D37" s="17"/>
      <c r="F37" s="71" t="s">
        <v>2</v>
      </c>
      <c r="G37" s="72"/>
      <c r="H37" s="73"/>
      <c r="I37" s="18">
        <f>Walk!AR367</f>
        <v>100.27734843835725</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County Durham to Rural as a Region</v>
      </c>
      <c r="G39" s="66"/>
      <c r="H39" s="67"/>
      <c r="I39" s="22">
        <f>100*((I36-I37)/I37)</f>
        <v>-14.905394967669732</v>
      </c>
    </row>
    <row r="40" spans="1:14" ht="51" customHeight="1" x14ac:dyDescent="0.3">
      <c r="B40" s="17"/>
      <c r="C40" s="17"/>
      <c r="D40" s="17"/>
      <c r="F40" s="60" t="s">
        <v>4</v>
      </c>
      <c r="G40" s="61"/>
      <c r="H40" s="62"/>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3" t="s">
        <v>1309</v>
      </c>
      <c r="G43" s="63"/>
      <c r="H43" s="64"/>
      <c r="I43" s="8">
        <v>2014</v>
      </c>
      <c r="J43" s="58">
        <v>2015</v>
      </c>
      <c r="K43" s="58">
        <v>2016</v>
      </c>
      <c r="L43" s="58">
        <v>2017</v>
      </c>
      <c r="M43" s="58">
        <v>2018</v>
      </c>
      <c r="N43" s="58">
        <v>2019</v>
      </c>
    </row>
    <row r="44" spans="1:14" ht="51" customHeight="1" thickTop="1" x14ac:dyDescent="0.3">
      <c r="B44" s="10" t="s">
        <v>1316</v>
      </c>
      <c r="C44" s="17"/>
      <c r="D44" s="17"/>
      <c r="F44" s="12" t="str">
        <f>B4</f>
        <v>County Durham</v>
      </c>
      <c r="G44" s="13"/>
      <c r="H44" s="14"/>
      <c r="I44" s="15">
        <f>VLOOKUP(F44,Car!AA3:AI363,4,FALSE)</f>
        <v>9.3727357267394709</v>
      </c>
      <c r="J44" s="16">
        <f>VLOOKUP(F44,Car!AA3:AI363,5,FALSE)</f>
        <v>9.0061787586950004</v>
      </c>
      <c r="K44" s="16">
        <f>VLOOKUP(F44,Car!AA3:AI363,6,FALSE)</f>
        <v>9.5275769075231995</v>
      </c>
      <c r="L44" s="16">
        <f>VLOOKUP(F44,Car!AA3:AI363,7,FALSE)</f>
        <v>9.3419142532362507</v>
      </c>
      <c r="M44" s="16" t="e">
        <v>#N/A</v>
      </c>
      <c r="N44" s="16">
        <f>VLOOKUP(F44,Car!AA3:AI363,9,FALSE)</f>
        <v>8.8195601118023408</v>
      </c>
    </row>
    <row r="45" spans="1:14" ht="51" customHeight="1" x14ac:dyDescent="0.3">
      <c r="B45" s="17"/>
      <c r="C45" s="17"/>
      <c r="D45" s="17"/>
      <c r="F45" s="71" t="s">
        <v>2</v>
      </c>
      <c r="G45" s="72"/>
      <c r="H45" s="73"/>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County Durham to Rural as a Region</v>
      </c>
      <c r="G47" s="66"/>
      <c r="H47" s="67"/>
      <c r="I47" s="22">
        <f>100*((I44-I45)/I45)</f>
        <v>-4.3010026434364201</v>
      </c>
      <c r="J47" s="22">
        <f t="shared" ref="J47:L47" si="3">100*((J44-J45)/J45)</f>
        <v>-7.4767431185085247</v>
      </c>
      <c r="K47" s="22">
        <f t="shared" si="3"/>
        <v>-6.8869770078090902</v>
      </c>
      <c r="L47" s="22">
        <f t="shared" si="3"/>
        <v>-0.77009386878623232</v>
      </c>
      <c r="M47" s="22" t="e">
        <v>#N/A</v>
      </c>
      <c r="N47" s="22">
        <f t="shared" ref="N47" si="4">100*((N44-N45)/N45)</f>
        <v>-2.8387867557761446</v>
      </c>
    </row>
    <row r="48" spans="1:14" ht="51" customHeight="1" x14ac:dyDescent="0.3">
      <c r="B48" s="17"/>
      <c r="C48" s="17"/>
      <c r="D48" s="17"/>
      <c r="F48" s="60" t="s">
        <v>4</v>
      </c>
      <c r="G48" s="61"/>
      <c r="H48" s="62"/>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3" t="s">
        <v>1310</v>
      </c>
      <c r="G51" s="63"/>
      <c r="H51" s="64"/>
      <c r="I51" s="8">
        <v>2014</v>
      </c>
      <c r="J51" s="58">
        <v>2015</v>
      </c>
      <c r="K51" s="58">
        <v>2016</v>
      </c>
      <c r="L51" s="58">
        <v>2017</v>
      </c>
      <c r="M51" s="58">
        <v>2018</v>
      </c>
      <c r="N51" s="58">
        <v>2019</v>
      </c>
    </row>
    <row r="52" spans="1:14" ht="51" customHeight="1" thickTop="1" x14ac:dyDescent="0.3">
      <c r="B52" s="10" t="s">
        <v>1316</v>
      </c>
      <c r="C52" s="17"/>
      <c r="D52" s="17"/>
      <c r="F52" s="12" t="str">
        <f>B4</f>
        <v>County Durham</v>
      </c>
      <c r="G52" s="13"/>
      <c r="H52" s="14"/>
      <c r="I52" s="15">
        <f>VLOOKUP(F52,Car!AO3:AW363,4,FALSE)</f>
        <v>18.738253052095398</v>
      </c>
      <c r="J52" s="16">
        <f>VLOOKUP(F52,Car!AO3:AW363,5,FALSE)</f>
        <v>18.276429460042699</v>
      </c>
      <c r="K52" s="16">
        <f>VLOOKUP(F52,Car!AO3:AW363,6,FALSE)</f>
        <v>19.075872232341901</v>
      </c>
      <c r="L52" s="16">
        <f>VLOOKUP(F52,Car!AO3:AW363,7,FALSE)</f>
        <v>18.091658675085299</v>
      </c>
      <c r="M52" s="16" t="e">
        <v>#N/A</v>
      </c>
      <c r="N52" s="16">
        <f>VLOOKUP(F52,Car!AO3:AW363,9,FALSE)</f>
        <v>18.0660149283366</v>
      </c>
    </row>
    <row r="53" spans="1:14" ht="51" customHeight="1" x14ac:dyDescent="0.3">
      <c r="B53" s="17"/>
      <c r="C53" s="17"/>
      <c r="D53" s="17"/>
      <c r="F53" s="71" t="s">
        <v>2</v>
      </c>
      <c r="G53" s="72"/>
      <c r="H53" s="73"/>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County Durham to Rural as a Region</v>
      </c>
      <c r="G55" s="66"/>
      <c r="H55" s="67"/>
      <c r="I55" s="22">
        <f>100*((I52-I53)/I53)</f>
        <v>-31.16456244464819</v>
      </c>
      <c r="J55" s="22">
        <f t="shared" ref="J55:L55" si="7">100*((J52-J53)/J53)</f>
        <v>-33.566157032190844</v>
      </c>
      <c r="K55" s="22">
        <f t="shared" si="7"/>
        <v>-32.197658730361425</v>
      </c>
      <c r="L55" s="22">
        <f t="shared" si="7"/>
        <v>-33.161504443666267</v>
      </c>
      <c r="M55" s="22" t="e">
        <f t="shared" ref="M55:N55" si="8">100*((M52-M53)/M53)</f>
        <v>#N/A</v>
      </c>
      <c r="N55" s="22">
        <f t="shared" si="8"/>
        <v>-32.569517726662831</v>
      </c>
    </row>
    <row r="56" spans="1:14" ht="51" customHeight="1" x14ac:dyDescent="0.3">
      <c r="B56" s="17"/>
      <c r="C56" s="17"/>
      <c r="D56" s="17"/>
      <c r="F56" s="60" t="s">
        <v>4</v>
      </c>
      <c r="G56" s="61"/>
      <c r="H56" s="62"/>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3" t="s">
        <v>1306</v>
      </c>
      <c r="G59" s="63"/>
      <c r="H59" s="64"/>
      <c r="I59" s="8">
        <v>2014</v>
      </c>
      <c r="J59" s="58">
        <v>2015</v>
      </c>
      <c r="K59" s="58">
        <v>2016</v>
      </c>
      <c r="L59" s="58">
        <v>2017</v>
      </c>
      <c r="M59" s="58">
        <v>2018</v>
      </c>
      <c r="N59" s="58">
        <v>2019</v>
      </c>
    </row>
    <row r="60" spans="1:14" ht="51" customHeight="1" thickTop="1" x14ac:dyDescent="0.3">
      <c r="B60" s="10" t="s">
        <v>1316</v>
      </c>
      <c r="C60" s="17"/>
      <c r="D60" s="17"/>
      <c r="F60" s="12" t="str">
        <f>B4</f>
        <v>County Durham</v>
      </c>
      <c r="G60" s="13"/>
      <c r="H60" s="14"/>
      <c r="I60" s="15">
        <f>VLOOKUP(F60,Cycle!AA3:AI363,4,FALSE)</f>
        <v>14.0514862875592</v>
      </c>
      <c r="J60" s="16">
        <f>VLOOKUP(F60,Cycle!AA3:AI363,5,FALSE)</f>
        <v>13.526749054733999</v>
      </c>
      <c r="K60" s="16">
        <f>VLOOKUP(F60,Cycle!AA3:AI363,6,FALSE)</f>
        <v>14.2203019052379</v>
      </c>
      <c r="L60" s="16">
        <f>VLOOKUP(F60,Cycle!AA3:AI363,7,FALSE)</f>
        <v>13.6943237049194</v>
      </c>
      <c r="M60" s="16" t="e">
        <v>#N/A</v>
      </c>
      <c r="N60" s="16">
        <f>VLOOKUP(F60,Cycle!AA3:AI363,9,FALSE)</f>
        <v>13.0959744122387</v>
      </c>
    </row>
    <row r="61" spans="1:14" ht="51" customHeight="1" x14ac:dyDescent="0.3">
      <c r="B61" s="17"/>
      <c r="C61" s="17"/>
      <c r="D61" s="17"/>
      <c r="F61" s="71" t="s">
        <v>2</v>
      </c>
      <c r="G61" s="72"/>
      <c r="H61" s="73"/>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County Durham to Rural as a Region</v>
      </c>
      <c r="G63" s="66"/>
      <c r="H63" s="67"/>
      <c r="I63" s="22">
        <f>100*((I60-I61)/I61)</f>
        <v>-8.3209425392975174</v>
      </c>
      <c r="J63" s="22">
        <f t="shared" ref="J63:L63" si="11">100*((J60-J61)/J61)</f>
        <v>-11.208688786281504</v>
      </c>
      <c r="K63" s="22">
        <f t="shared" si="11"/>
        <v>-7.8165603757290105</v>
      </c>
      <c r="L63" s="22">
        <f t="shared" si="11"/>
        <v>-1.3210980163376849</v>
      </c>
      <c r="M63" s="22" t="e">
        <f t="shared" ref="M63:M64" si="12">(M60-M61)</f>
        <v>#N/A</v>
      </c>
      <c r="N63" s="22">
        <f t="shared" ref="N63" si="13">100*((N60-N61)/N61)</f>
        <v>-2.1893727199618103</v>
      </c>
    </row>
    <row r="64" spans="1:14" ht="51" customHeight="1" x14ac:dyDescent="0.3">
      <c r="B64" s="17"/>
      <c r="C64" s="17"/>
      <c r="D64" s="17"/>
      <c r="F64" s="60" t="s">
        <v>4</v>
      </c>
      <c r="G64" s="61"/>
      <c r="H64" s="62"/>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3" t="s">
        <v>1307</v>
      </c>
      <c r="G67" s="63"/>
      <c r="H67" s="64"/>
      <c r="I67" s="8">
        <v>2014</v>
      </c>
      <c r="J67" s="58">
        <v>2015</v>
      </c>
      <c r="K67" s="58">
        <v>2016</v>
      </c>
      <c r="L67" s="58">
        <v>2017</v>
      </c>
      <c r="M67" s="58">
        <v>2018</v>
      </c>
      <c r="N67" s="58">
        <v>2019</v>
      </c>
    </row>
    <row r="68" spans="1:14" ht="51" customHeight="1" thickTop="1" x14ac:dyDescent="0.3">
      <c r="B68" s="10" t="s">
        <v>1316</v>
      </c>
      <c r="C68" s="17"/>
      <c r="D68" s="17"/>
      <c r="F68" s="12" t="str">
        <f>B4</f>
        <v>County Durham</v>
      </c>
      <c r="G68" s="13"/>
      <c r="H68" s="14"/>
      <c r="I68" s="15">
        <f>VLOOKUP(F68,Cycle!AO3:AW363,4,FALSE)</f>
        <v>41.0960323437806</v>
      </c>
      <c r="J68" s="16">
        <f>VLOOKUP(F68,Cycle!AO3:AW363,5,FALSE)</f>
        <v>41.1080143257252</v>
      </c>
      <c r="K68" s="16">
        <f>VLOOKUP(F68,Cycle!AO3:AW363,6,FALSE)</f>
        <v>40.909793259100397</v>
      </c>
      <c r="L68" s="16">
        <f>VLOOKUP(F68,Cycle!AO3:AW363,7,FALSE)</f>
        <v>39.452336828510397</v>
      </c>
      <c r="M68" s="16" t="e">
        <v>#N/A</v>
      </c>
      <c r="N68" s="16">
        <f>VLOOKUP(F68,Cycle!AO3:AW363,9,FALSE)</f>
        <v>38.285461041963003</v>
      </c>
    </row>
    <row r="69" spans="1:14" ht="51" customHeight="1" x14ac:dyDescent="0.3">
      <c r="B69" s="17"/>
      <c r="C69" s="17"/>
      <c r="D69" s="17"/>
      <c r="F69" s="71" t="s">
        <v>2</v>
      </c>
      <c r="G69" s="72"/>
      <c r="H69" s="73"/>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County Durham to Rural as a Region</v>
      </c>
      <c r="G71" s="66"/>
      <c r="H71" s="67"/>
      <c r="I71" s="22">
        <f>100*((I68-I69)/I69)</f>
        <v>-38.509113565163119</v>
      </c>
      <c r="J71" s="22">
        <f t="shared" ref="J71:L71" si="16">100*((J68-J69)/J69)</f>
        <v>-37.232460823781658</v>
      </c>
      <c r="K71" s="22">
        <f t="shared" si="16"/>
        <v>-37.835522434472296</v>
      </c>
      <c r="L71" s="22">
        <f t="shared" si="16"/>
        <v>-36.949636621968544</v>
      </c>
      <c r="M71" s="22" t="e">
        <f t="shared" ref="M71:M72" si="17">(M68-M69)</f>
        <v>#N/A</v>
      </c>
      <c r="N71" s="22">
        <f t="shared" ref="N71" si="18">100*((N68-N69)/N69)</f>
        <v>-37.550850963375112</v>
      </c>
    </row>
    <row r="72" spans="1:14" ht="51" customHeight="1" x14ac:dyDescent="0.3">
      <c r="B72" s="17"/>
      <c r="C72" s="17"/>
      <c r="D72" s="17"/>
      <c r="F72" s="60" t="s">
        <v>4</v>
      </c>
      <c r="G72" s="61"/>
      <c r="H72" s="62"/>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utZeLwt3cLHL7f1QjROmf0swCc9rCZZTYt/Tys01xEsOAI9U4+bZ9n/Orvbfv5LF37gRl9BJtD92ecmKhziNAg==" saltValue="sTJ4VSnriJxKrIChD5fOfg=="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2022-08-23T11:20:00Z</dcterms:modified>
</cp:coreProperties>
</file>