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AE03D4CA-A43F-44B2-839B-A720879D8E62}" xr6:coauthVersionLast="47" xr6:coauthVersionMax="47" xr10:uidLastSave="{EB667F03-7F92-4B0E-A64C-585B268FC2E0}"/>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<sst xmlns="http://schemas.openxmlformats.org/spreadsheetml/2006/main" count="16930" uniqueCount="1319">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</sst>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East Devon</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18.051289545324</c:v>
                </c:pt>
                <c:pt idx="1">
                  <c:v>18.4977163982837</c:v>
                </c:pt>
                <c:pt idx="2">
                  <c:v>19.270660547436201</c:v>
                </c:pt>
                <c:pt idx="3">
                  <c:v>18.405690683924899</c:v>
                </c:pt>
                <c:pt idx="4">
                  <c:v>#N/A</c:v>
                </c:pt>
                <c:pt idx="5">
                  <c:v>17.429443453616599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East Devon</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57.625125350412901</c:v>
                </c:pt>
                <c:pt idx="1">
                  <c:v>58.750901822451297</c:v>
                </c:pt>
                <c:pt idx="2">
                  <c:v>58.757036061769199</c:v>
                </c:pt>
                <c:pt idx="3">
                  <c:v>56.959055480733099</c:v>
                </c:pt>
                <c:pt idx="4">
                  <c:v>#N/A</c:v>
                </c:pt>
                <c:pt idx="5">
                  <c:v>55.196848017978397</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East Devon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23.893212152566399</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East Devon</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110.257627462789</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East Devon</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9.0196794739387993</c:v>
                </c:pt>
                <c:pt idx="1">
                  <c:v>9.0140074995837605</c:v>
                </c:pt>
                <c:pt idx="2">
                  <c:v>9.4183267078414392</c:v>
                </c:pt>
                <c:pt idx="3">
                  <c:v>9.3403937077146697</c:v>
                </c:pt>
                <c:pt idx="4">
                  <c:v>#N/A</c:v>
                </c:pt>
                <c:pt idx="5">
                  <c:v>8.5297543928201094</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East Devon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27.257896039970898</c:v>
                </c:pt>
                <c:pt idx="1">
                  <c:v>29.355719843360301</c:v>
                </c:pt>
                <c:pt idx="2">
                  <c:v>30.185630657526499</c:v>
                </c:pt>
                <c:pt idx="3">
                  <c:v>29.368437419143699</c:v>
                </c:pt>
                <c:pt idx="4">
                  <c:v>#N/A</c:v>
                </c:pt>
                <c:pt idx="5">
                  <c:v>27.3720543084866</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East Devon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13.043512731979201</c:v>
                </c:pt>
                <c:pt idx="1">
                  <c:v>13.0489366661599</c:v>
                </c:pt>
                <c:pt idx="2">
                  <c:v>13.778850920483899</c:v>
                </c:pt>
                <c:pt idx="3">
                  <c:v>13.335152811656</c:v>
                </c:pt>
                <c:pt idx="4">
                  <c:v>#N/A</c:v>
                </c:pt>
                <c:pt idx="5">
                  <c:v>12.4356304550312</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East Devon</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74.234947812421197</c:v>
                </c:pt>
                <c:pt idx="1">
                  <c:v>73.633073024664299</c:v>
                </c:pt>
                <c:pt idx="2">
                  <c:v>74.810640870169493</c:v>
                </c:pt>
                <c:pt idx="3">
                  <c:v>73.130029991351506</c:v>
                </c:pt>
                <c:pt idx="4">
                  <c:v>#N/A</c:v>
                </c:pt>
                <c:pt idx="5">
                  <c:v>64.673532735596297</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556260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849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journey time statistics for East Devon show that the travel time to nearest employment centres with at least 5000 jobs are above those of 'Rural as a Region' for all modes of travel, but with a gap that generally decreases from 2014 to 2019.  Where travel is to employment centres with 500 to 4999 jobs the travel times by car, cycling and walking are generally below that of 'Rural as a Region', but by public transport/walk moves from being in line with the rural situation in 2014 to being above in 2019.</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91</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East Devon</v>
      </c>
      <c r="G12" s="13"/>
      <c r="H12" s="14"/>
      <c r="I12" s="15">
        <f>VLOOKUP(F12,PT!AA3:AI363,4,FALSE)</f>
        <v>18.051289545324</v>
      </c>
      <c r="J12" s="16">
        <f>VLOOKUP(F12,PT!AA3:AI363,5,FALSE)</f>
        <v>18.4977163982837</v>
      </c>
      <c r="K12" s="16">
        <f>VLOOKUP(F12,PT!AA3:AI363,6,FALSE)</f>
        <v>19.270660547436201</v>
      </c>
      <c r="L12" s="16">
        <f>VLOOKUP(F12,PT!AA3:AI363,7,FALSE)</f>
        <v>18.405690683924899</v>
      </c>
      <c r="M12" s="16" t="e">
        <v>#N/A</v>
      </c>
      <c r="N12" s="16">
        <f>VLOOKUP(F12,PT!AA3:AI363,9,FALSE)</f>
        <v>17.429443453616599</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East Devon to Rural as a Region</v>
      </c>
      <c r="G15" s="70"/>
      <c r="H15" s="71"/>
      <c r="I15" s="22">
        <f>100*((I12-I13)/I13)</f>
        <v>-1.2627310860930128</v>
      </c>
      <c r="J15" s="22">
        <f t="shared" ref="J15:N16" si="0">100*((J12-J13)/J13)</f>
        <v>-1.0201316384749732</v>
      </c>
      <c r="K15" s="22">
        <f t="shared" si="0"/>
        <v>-1.276393192074208</v>
      </c>
      <c r="L15" s="22">
        <f t="shared" si="0"/>
        <v>8.3400497208765501</v>
      </c>
      <c r="M15" s="22" t="e">
        <f t="shared" si="0"/>
        <v>#N/A</v>
      </c>
      <c r="N15" s="22">
        <f t="shared" si="0"/>
        <v>4.7851005664551955</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East Devon</v>
      </c>
      <c r="G20" s="13"/>
      <c r="H20" s="14"/>
      <c r="I20" s="15">
        <f>VLOOKUP(F20,PT!AO3:AW363,4,FALSE)</f>
        <v>57.625125350412901</v>
      </c>
      <c r="J20" s="16">
        <f>VLOOKUP(F20,PT!AO3:AW363,5,FALSE)</f>
        <v>58.750901822451297</v>
      </c>
      <c r="K20" s="16">
        <f>VLOOKUP(F20,PT!AO3:AW363,6,FALSE)</f>
        <v>58.757036061769199</v>
      </c>
      <c r="L20" s="16">
        <f>VLOOKUP(F20,PT!AO3:AW363,7,FALSE)</f>
        <v>56.959055480733099</v>
      </c>
      <c r="M20" s="16" t="e">
        <v>#N/A</v>
      </c>
      <c r="N20" s="16">
        <f>VLOOKUP(F20,PT!AO3:AW363,9,FALSE)</f>
        <v>55.196848017978397</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East Devon to Rural as a Region</v>
      </c>
      <c r="G23" s="70"/>
      <c r="H23" s="71"/>
      <c r="I23" s="22">
        <f>100*((I20-I21)/I21)</f>
        <v>5.9902717530010419</v>
      </c>
      <c r="J23" s="22">
        <f t="shared" ref="J23:N23" si="1">100*((J20-J21)/J21)</f>
        <v>6.2963971912324803</v>
      </c>
      <c r="K23" s="22">
        <f t="shared" si="1"/>
        <v>6.8574862186601342</v>
      </c>
      <c r="L23" s="22">
        <f t="shared" si="1"/>
        <v>4.0222338702391509</v>
      </c>
      <c r="M23" s="22" t="e">
        <f t="shared" si="1"/>
        <v>#N/A</v>
      </c>
      <c r="N23" s="22">
        <f t="shared" si="1"/>
        <v>1.878808215171613</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East Devon</v>
      </c>
      <c r="G28" s="13"/>
      <c r="H28" s="14"/>
      <c r="I28" s="15">
        <f>VLOOKUP(F28,Walk!AA3:AI363,4,FALSE)</f>
        <v>23.893212152566399</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East Devon to Rural as a Region</v>
      </c>
      <c r="G31" s="70"/>
      <c r="H31" s="71"/>
      <c r="I31" s="22">
        <f>100*((I28-I29)/I29)</f>
        <v>-5.9155362059551253</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East Devon</v>
      </c>
      <c r="G36" s="13"/>
      <c r="H36" s="14"/>
      <c r="I36" s="15">
        <f>VLOOKUP(F36,Walk!AO3:AR363,4,FALSE)</f>
        <v>110.257627462789</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East Devon to Rural as a Region</v>
      </c>
      <c r="G39" s="70"/>
      <c r="H39" s="71"/>
      <c r="I39" s="22">
        <f>100*((I36-I37)/I37)</f>
        <v>9.9526754345392909</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East Devon</v>
      </c>
      <c r="G44" s="13"/>
      <c r="H44" s="14"/>
      <c r="I44" s="15">
        <f>VLOOKUP(F44,Car!AA3:AI363,4,FALSE)</f>
        <v>9.0196794739387993</v>
      </c>
      <c r="J44" s="16">
        <f>VLOOKUP(F44,Car!AA3:AI363,5,FALSE)</f>
        <v>9.0140074995837605</v>
      </c>
      <c r="K44" s="16">
        <f>VLOOKUP(F44,Car!AA3:AI363,6,FALSE)</f>
        <v>9.4183267078414392</v>
      </c>
      <c r="L44" s="16">
        <f>VLOOKUP(F44,Car!AA3:AI363,7,FALSE)</f>
        <v>9.3403937077146697</v>
      </c>
      <c r="M44" s="16" t="e">
        <v>#N/A</v>
      </c>
      <c r="N44" s="16">
        <f>VLOOKUP(F44,Car!AA3:AI363,9,FALSE)</f>
        <v>8.5297543928201094</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East Devon to Rural as a Region</v>
      </c>
      <c r="G47" s="70"/>
      <c r="H47" s="71"/>
      <c r="I47" s="22">
        <f>100*((I44-I45)/I45)</f>
        <v>-7.9058337608975071</v>
      </c>
      <c r="J47" s="22">
        <f t="shared" ref="J47:L47" si="3">100*((J44-J45)/J45)</f>
        <v>-7.396316044638815</v>
      </c>
      <c r="K47" s="22">
        <f t="shared" si="3"/>
        <v>-7.9546793683995007</v>
      </c>
      <c r="L47" s="22">
        <f t="shared" si="3"/>
        <v>-0.78624511844284828</v>
      </c>
      <c r="M47" s="22" t="e">
        <v>#N/A</v>
      </c>
      <c r="N47" s="22">
        <f t="shared" ref="N47" si="4">100*((N44-N45)/N45)</f>
        <v>-6.0314488505383661</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East Devon</v>
      </c>
      <c r="G52" s="13"/>
      <c r="H52" s="14"/>
      <c r="I52" s="15">
        <f>VLOOKUP(F52,Car!AO3:AW363,4,FALSE)</f>
        <v>27.257896039970898</v>
      </c>
      <c r="J52" s="16">
        <f>VLOOKUP(F52,Car!AO3:AW363,5,FALSE)</f>
        <v>29.355719843360301</v>
      </c>
      <c r="K52" s="16">
        <f>VLOOKUP(F52,Car!AO3:AW363,6,FALSE)</f>
        <v>30.185630657526499</v>
      </c>
      <c r="L52" s="16">
        <f>VLOOKUP(F52,Car!AO3:AW363,7,FALSE)</f>
        <v>29.368437419143699</v>
      </c>
      <c r="M52" s="16" t="e">
        <v>#N/A</v>
      </c>
      <c r="N52" s="16">
        <f>VLOOKUP(F52,Car!AO3:AW363,9,FALSE)</f>
        <v>27.3720543084866</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East Devon to Rural as a Region</v>
      </c>
      <c r="G55" s="70"/>
      <c r="H55" s="71"/>
      <c r="I55" s="22">
        <f>100*((I52-I53)/I53)</f>
        <v>0.13255747658240327</v>
      </c>
      <c r="J55" s="22">
        <f t="shared" ref="J55:L55" si="7">100*((J52-J53)/J53)</f>
        <v>6.7064705688001016</v>
      </c>
      <c r="K55" s="22">
        <f t="shared" si="7"/>
        <v>7.290319748048196</v>
      </c>
      <c r="L55" s="22">
        <f t="shared" si="7"/>
        <v>8.4998456575539265</v>
      </c>
      <c r="M55" s="22" t="e">
        <f t="shared" ref="M55:N55" si="8">100*((M52-M53)/M53)</f>
        <v>#N/A</v>
      </c>
      <c r="N55" s="22">
        <f t="shared" si="8"/>
        <v>2.1648011559109839</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East Devon</v>
      </c>
      <c r="G60" s="13"/>
      <c r="H60" s="14"/>
      <c r="I60" s="15">
        <f>VLOOKUP(F60,Cycle!AA3:AI363,4,FALSE)</f>
        <v>13.043512731979201</v>
      </c>
      <c r="J60" s="16">
        <f>VLOOKUP(F60,Cycle!AA3:AI363,5,FALSE)</f>
        <v>13.0489366661599</v>
      </c>
      <c r="K60" s="16">
        <f>VLOOKUP(F60,Cycle!AA3:AI363,6,FALSE)</f>
        <v>13.778850920483899</v>
      </c>
      <c r="L60" s="16">
        <f>VLOOKUP(F60,Cycle!AA3:AI363,7,FALSE)</f>
        <v>13.335152811656</v>
      </c>
      <c r="M60" s="16" t="e">
        <v>#N/A</v>
      </c>
      <c r="N60" s="16">
        <f>VLOOKUP(F60,Cycle!AA3:AI363,9,FALSE)</f>
        <v>12.4356304550312</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East Devon to Rural as a Region</v>
      </c>
      <c r="G63" s="70"/>
      <c r="H63" s="71"/>
      <c r="I63" s="22">
        <f>100*((I60-I61)/I61)</f>
        <v>-14.897475699544394</v>
      </c>
      <c r="J63" s="22">
        <f t="shared" ref="J63:L63" si="11">100*((J60-J61)/J61)</f>
        <v>-14.345110429352143</v>
      </c>
      <c r="K63" s="22">
        <f t="shared" si="11"/>
        <v>-10.678276707163297</v>
      </c>
      <c r="L63" s="22">
        <f t="shared" si="11"/>
        <v>-3.9092206674030656</v>
      </c>
      <c r="M63" s="22" t="e">
        <f t="shared" ref="M63:M64" si="12">(M60-M61)</f>
        <v>#N/A</v>
      </c>
      <c r="N63" s="22">
        <f t="shared" ref="N63" si="13">100*((N60-N61)/N61)</f>
        <v>-7.1213200987446861</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East Devon</v>
      </c>
      <c r="G68" s="13"/>
      <c r="H68" s="14"/>
      <c r="I68" s="15">
        <f>VLOOKUP(F68,Cycle!AO3:AW363,4,FALSE)</f>
        <v>74.234947812421197</v>
      </c>
      <c r="J68" s="16">
        <f>VLOOKUP(F68,Cycle!AO3:AW363,5,FALSE)</f>
        <v>73.633073024664299</v>
      </c>
      <c r="K68" s="16">
        <f>VLOOKUP(F68,Cycle!AO3:AW363,6,FALSE)</f>
        <v>74.810640870169493</v>
      </c>
      <c r="L68" s="16">
        <f>VLOOKUP(F68,Cycle!AO3:AW363,7,FALSE)</f>
        <v>73.130029991351506</v>
      </c>
      <c r="M68" s="16" t="e">
        <v>#N/A</v>
      </c>
      <c r="N68" s="16">
        <f>VLOOKUP(F68,Cycle!AO3:AW363,9,FALSE)</f>
        <v>64.673532735596297</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East Devon to Rural as a Region</v>
      </c>
      <c r="G71" s="70"/>
      <c r="H71" s="71"/>
      <c r="I71" s="22">
        <f>100*((I68-I69)/I69)</f>
        <v>11.075753183274362</v>
      </c>
      <c r="J71" s="22">
        <f t="shared" ref="J71:L71" si="16">100*((J68-J69)/J69)</f>
        <v>12.429823516157603</v>
      </c>
      <c r="K71" s="22">
        <f t="shared" si="16"/>
        <v>13.678511562799992</v>
      </c>
      <c r="L71" s="22">
        <f t="shared" si="16"/>
        <v>16.872036879422122</v>
      </c>
      <c r="M71" s="22" t="e">
        <f t="shared" ref="M71:M72" si="17">(M68-M69)</f>
        <v>#N/A</v>
      </c>
      <c r="N71" s="22">
        <f t="shared" ref="N71" si="18">100*((N68-N69)/N69)</f>
        <v>5.4919276041506491</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PnHEFrG2xedmpO774ti75rY3EdBsXBLYxynNZqn6s/Ki1vrrCdK7i/JMeT2JtUNPJlkbr3XUcDJQw2tqil1YSg==" saltValue="kZm+WrxDz1f3PGzMRCW42g=="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2022-08-24T10:30:05Z</dcterms:modified>
</cp:coreProperties>
</file>