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268C2521-CB68-47C9-B398-99012E77B291}" xr6:coauthVersionLast="47" xr6:coauthVersionMax="47" xr10:uidLastSave="{40BC02DA-F7E8-432D-8C85-773E1ECF3B08}"/>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<sst xmlns="http://schemas.openxmlformats.org/spreadsheetml/2006/main" count="16930" uniqueCount="1315">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</sst>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14.012972808352099</c:v>
                </c:pt>
                <c:pt idx="1">
                  <c:v>13.9855103750878</c:v>
                </c:pt>
                <c:pt idx="2">
                  <c:v>15.116813974349199</c:v>
                </c:pt>
                <c:pt idx="3">
                  <c:v>13.2545440916785</c:v>
                </c:pt>
                <c:pt idx="4">
                  <c:v>#N/A</c:v>
                </c:pt>
                <c:pt idx="5">
                  <c:v>12.429465540499599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38.4613655463097</c:v>
                </c:pt>
                <c:pt idx="1">
                  <c:v>38.938828652141702</c:v>
                </c:pt>
                <c:pt idx="2">
                  <c:v>38.927464219986597</c:v>
                </c:pt>
                <c:pt idx="3">
                  <c:v>36.305643664917802</c:v>
                </c:pt>
                <c:pt idx="4">
                  <c:v>#N/A</c:v>
                </c:pt>
                <c:pt idx="5">
                  <c:v>35.948457625193299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Hampshire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15.3766532031444</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Hampshire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71.914653063788407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8.6247450991939392</c:v>
                </c:pt>
                <c:pt idx="1">
                  <c:v>8.4751375307362693</c:v>
                </c:pt>
                <c:pt idx="2">
                  <c:v>8.7948011262097499</c:v>
                </c:pt>
                <c:pt idx="3">
                  <c:v>8.4104552617850192</c:v>
                </c:pt>
                <c:pt idx="4">
                  <c:v>#N/A</c:v>
                </c:pt>
                <c:pt idx="5">
                  <c:v>7.7435115505335697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Hampshire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17.7787237858163</c:v>
                </c:pt>
                <c:pt idx="1">
                  <c:v>18.587189689861301</c:v>
                </c:pt>
                <c:pt idx="2">
                  <c:v>19.280530228315701</c:v>
                </c:pt>
                <c:pt idx="3">
                  <c:v>17.732946414602399</c:v>
                </c:pt>
                <c:pt idx="4">
                  <c:v>#N/A</c:v>
                </c:pt>
                <c:pt idx="5">
                  <c:v>17.048309807366302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Hampshire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11.303213613685401</c:v>
                </c:pt>
                <c:pt idx="1">
                  <c:v>11.2376060849507</c:v>
                </c:pt>
                <c:pt idx="2">
                  <c:v>11.628587893579301</c:v>
                </c:pt>
                <c:pt idx="3">
                  <c:v>10.7054507456249</c:v>
                </c:pt>
                <c:pt idx="4">
                  <c:v>#N/A</c:v>
                </c:pt>
                <c:pt idx="5">
                  <c:v>10.132983110010599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Hampshire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38.312423575758999</c:v>
                </c:pt>
                <c:pt idx="1">
                  <c:v>38.969250733332203</c:v>
                </c:pt>
                <c:pt idx="2">
                  <c:v>39.311835230806999</c:v>
                </c:pt>
                <c:pt idx="3">
                  <c:v>34.513518995393099</c:v>
                </c:pt>
                <c:pt idx="4">
                  <c:v>#N/A</c:v>
                </c:pt>
                <c:pt idx="5">
                  <c:v>34.014651597682899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Hampshire to both nearest employment centre with 500 to 4999 jobs and nearest employment centre with at least 5000 jobs are generally in line with or just above the England average situation across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329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Hampshire</v>
      </c>
      <c r="G12" s="13"/>
      <c r="H12" s="14"/>
      <c r="I12" s="15">
        <f>VLOOKUP(F12,PT!AA3:AI363,4,FALSE)</f>
        <v>14.012972808352099</v>
      </c>
      <c r="J12" s="16">
        <f>VLOOKUP(F12,PT!AA3:AI363,5,FALSE)</f>
        <v>13.9855103750878</v>
      </c>
      <c r="K12" s="16">
        <f>VLOOKUP(F12,PT!AA3:AI363,6,FALSE)</f>
        <v>15.116813974349199</v>
      </c>
      <c r="L12" s="16">
        <f>VLOOKUP(F12,PT!AA3:AI363,7,FALSE)</f>
        <v>13.2545440916785</v>
      </c>
      <c r="M12" s="16" t="e">
        <v>#N/A</v>
      </c>
      <c r="N12" s="16">
        <f>VLOOKUP(F12,PT!AA3:AI363,9,FALSE)</f>
        <v>12.429465540499599</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Hampshire to Rural as a Region</v>
      </c>
      <c r="G15" s="66"/>
      <c r="H15" s="67"/>
      <c r="I15" s="22">
        <f>100*((I12-I13)/I13)</f>
        <v>-23.638729722019093</v>
      </c>
      <c r="J15" s="22">
        <f t="shared" ref="J15:N16" si="0">100*((J12-J13)/J13)</f>
        <v>-25.425755273932815</v>
      </c>
      <c r="K15" s="22">
        <f t="shared" si="0"/>
        <v>-22.85262257731943</v>
      </c>
      <c r="L15" s="22">
        <f t="shared" si="0"/>
        <v>-22.275001581367661</v>
      </c>
      <c r="M15" s="22" t="e">
        <f t="shared" si="0"/>
        <v>#N/A</v>
      </c>
      <c r="N15" s="22">
        <f t="shared" si="0"/>
        <v>-25.51177173409377</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Hampshire</v>
      </c>
      <c r="G20" s="13"/>
      <c r="H20" s="14"/>
      <c r="I20" s="15">
        <f>VLOOKUP(F20,PT!AO3:AW363,4,FALSE)</f>
        <v>38.4613655463097</v>
      </c>
      <c r="J20" s="16">
        <f>VLOOKUP(F20,PT!AO3:AW363,5,FALSE)</f>
        <v>38.938828652141702</v>
      </c>
      <c r="K20" s="16">
        <f>VLOOKUP(F20,PT!AO3:AW363,6,FALSE)</f>
        <v>38.927464219986597</v>
      </c>
      <c r="L20" s="16">
        <f>VLOOKUP(F20,PT!AO3:AW363,7,FALSE)</f>
        <v>36.305643664917802</v>
      </c>
      <c r="M20" s="16" t="e">
        <v>#N/A</v>
      </c>
      <c r="N20" s="16">
        <f>VLOOKUP(F20,PT!AO3:AW363,9,FALSE)</f>
        <v>35.948457625193299</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Hampshire to Rural as a Region</v>
      </c>
      <c r="G23" s="66"/>
      <c r="H23" s="67"/>
      <c r="I23" s="22">
        <f>100*((I20-I21)/I21)</f>
        <v>-29.17462741428767</v>
      </c>
      <c r="J23" s="22">
        <f t="shared" ref="J23:N23" si="1">100*((J20-J21)/J21)</f>
        <v>-29.451918286105034</v>
      </c>
      <c r="K23" s="22">
        <f t="shared" si="1"/>
        <v>-29.112395633546551</v>
      </c>
      <c r="L23" s="22">
        <f t="shared" si="1"/>
        <v>-33.624207937710857</v>
      </c>
      <c r="M23" s="22" t="e">
        <f t="shared" si="1"/>
        <v>#N/A</v>
      </c>
      <c r="N23" s="22">
        <f t="shared" si="1"/>
        <v>-33.570750642093998</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Hampshire</v>
      </c>
      <c r="G28" s="13"/>
      <c r="H28" s="14"/>
      <c r="I28" s="15">
        <f>VLOOKUP(F28,Walk!AA3:AI363,4,FALSE)</f>
        <v>15.3766532031444</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Hampshire to Rural as a Region</v>
      </c>
      <c r="G31" s="66"/>
      <c r="H31" s="67"/>
      <c r="I31" s="22">
        <f>100*((I28-I29)/I29)</f>
        <v>-39.629063229389267</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Hampshire</v>
      </c>
      <c r="G36" s="13"/>
      <c r="H36" s="14"/>
      <c r="I36" s="15">
        <f>VLOOKUP(F36,Walk!AO3:AR363,4,FALSE)</f>
        <v>71.914653063788407</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Hampshire to Rural as a Region</v>
      </c>
      <c r="G39" s="66"/>
      <c r="H39" s="67"/>
      <c r="I39" s="22">
        <f>100*((I36-I37)/I37)</f>
        <v>-28.151885825345957</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Hampshire</v>
      </c>
      <c r="G44" s="13"/>
      <c r="H44" s="14"/>
      <c r="I44" s="15">
        <f>VLOOKUP(F44,Car!AA3:AI363,4,FALSE)</f>
        <v>8.6247450991939392</v>
      </c>
      <c r="J44" s="16">
        <f>VLOOKUP(F44,Car!AA3:AI363,5,FALSE)</f>
        <v>8.4751375307362693</v>
      </c>
      <c r="K44" s="16">
        <f>VLOOKUP(F44,Car!AA3:AI363,6,FALSE)</f>
        <v>8.7948011262097499</v>
      </c>
      <c r="L44" s="16">
        <f>VLOOKUP(F44,Car!AA3:AI363,7,FALSE)</f>
        <v>8.4104552617850192</v>
      </c>
      <c r="M44" s="16" t="e">
        <v>#N/A</v>
      </c>
      <c r="N44" s="16">
        <f>VLOOKUP(F44,Car!AA3:AI363,9,FALSE)</f>
        <v>7.7435115505335697</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Hampshire to Rural as a Region</v>
      </c>
      <c r="G47" s="66"/>
      <c r="H47" s="67"/>
      <c r="I47" s="22">
        <f>100*((I44-I45)/I45)</f>
        <v>-12.061936453528642</v>
      </c>
      <c r="J47" s="22">
        <f t="shared" ref="J47:L47" si="3">100*((J44-J45)/J45)</f>
        <v>-13.029319193285968</v>
      </c>
      <c r="K47" s="22">
        <f t="shared" si="3"/>
        <v>-14.12052296261381</v>
      </c>
      <c r="L47" s="22">
        <f t="shared" si="3"/>
        <v>-10.77658560521151</v>
      </c>
      <c r="M47" s="22" t="e">
        <v>#N/A</v>
      </c>
      <c r="N47" s="22">
        <f t="shared" ref="N47" si="4">100*((N44-N45)/N45)</f>
        <v>-14.765756879721781</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Hampshire</v>
      </c>
      <c r="G52" s="13"/>
      <c r="H52" s="14"/>
      <c r="I52" s="15">
        <f>VLOOKUP(F52,Car!AO3:AW363,4,FALSE)</f>
        <v>17.7787237858163</v>
      </c>
      <c r="J52" s="16">
        <f>VLOOKUP(F52,Car!AO3:AW363,5,FALSE)</f>
        <v>18.587189689861301</v>
      </c>
      <c r="K52" s="16">
        <f>VLOOKUP(F52,Car!AO3:AW363,6,FALSE)</f>
        <v>19.280530228315701</v>
      </c>
      <c r="L52" s="16">
        <f>VLOOKUP(F52,Car!AO3:AW363,7,FALSE)</f>
        <v>17.732946414602399</v>
      </c>
      <c r="M52" s="16" t="e">
        <v>#N/A</v>
      </c>
      <c r="N52" s="16">
        <f>VLOOKUP(F52,Car!AO3:AW363,9,FALSE)</f>
        <v>17.048309807366302</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Hampshire to Rural as a Region</v>
      </c>
      <c r="G55" s="66"/>
      <c r="H55" s="67"/>
      <c r="I55" s="22">
        <f>100*((I52-I53)/I53)</f>
        <v>-34.601720902054566</v>
      </c>
      <c r="J55" s="22">
        <f t="shared" ref="J55:L55" si="7">100*((J52-J53)/J53)</f>
        <v>-32.312540874562373</v>
      </c>
      <c r="K55" s="22">
        <f t="shared" si="7"/>
        <v>-31.345998352616895</v>
      </c>
      <c r="L55" s="22">
        <f t="shared" si="7"/>
        <v>-34.399374228678766</v>
      </c>
      <c r="M55" s="22" t="e">
        <f t="shared" ref="M55:N55" si="8">100*((M52-M53)/M53)</f>
        <v>#N/A</v>
      </c>
      <c r="N55" s="22">
        <f t="shared" si="8"/>
        <v>-36.299174850283826</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Hampshire</v>
      </c>
      <c r="G60" s="13"/>
      <c r="H60" s="14"/>
      <c r="I60" s="15">
        <f>VLOOKUP(F60,Cycle!AA3:AI363,4,FALSE)</f>
        <v>11.303213613685401</v>
      </c>
      <c r="J60" s="16">
        <f>VLOOKUP(F60,Cycle!AA3:AI363,5,FALSE)</f>
        <v>11.2376060849507</v>
      </c>
      <c r="K60" s="16">
        <f>VLOOKUP(F60,Cycle!AA3:AI363,6,FALSE)</f>
        <v>11.628587893579301</v>
      </c>
      <c r="L60" s="16">
        <f>VLOOKUP(F60,Cycle!AA3:AI363,7,FALSE)</f>
        <v>10.7054507456249</v>
      </c>
      <c r="M60" s="16" t="e">
        <v>#N/A</v>
      </c>
      <c r="N60" s="16">
        <f>VLOOKUP(F60,Cycle!AA3:AI363,9,FALSE)</f>
        <v>10.132983110010599</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Hampshire to Rural as a Region</v>
      </c>
      <c r="G63" s="66"/>
      <c r="H63" s="67"/>
      <c r="I63" s="22">
        <f>100*((I60-I61)/I61)</f>
        <v>-26.406512119580082</v>
      </c>
      <c r="J63" s="22">
        <f t="shared" ref="J63:L63" si="11">100*((J60-J61)/J61)</f>
        <v>-26.385209772819167</v>
      </c>
      <c r="K63" s="22">
        <f t="shared" si="11"/>
        <v>-24.761518395759825</v>
      </c>
      <c r="L63" s="22">
        <f t="shared" si="11"/>
        <v>-23.042333969853388</v>
      </c>
      <c r="M63" s="22" t="e">
        <f t="shared" ref="M63:M64" si="12">(M60-M61)</f>
        <v>#N/A</v>
      </c>
      <c r="N63" s="22">
        <f t="shared" ref="N63" si="13">100*((N60-N61)/N61)</f>
        <v>-24.458085967742001</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Hampshire</v>
      </c>
      <c r="G68" s="13"/>
      <c r="H68" s="14"/>
      <c r="I68" s="15">
        <f>VLOOKUP(F68,Cycle!AO3:AW363,4,FALSE)</f>
        <v>38.312423575758999</v>
      </c>
      <c r="J68" s="16">
        <f>VLOOKUP(F68,Cycle!AO3:AW363,5,FALSE)</f>
        <v>38.969250733332203</v>
      </c>
      <c r="K68" s="16">
        <f>VLOOKUP(F68,Cycle!AO3:AW363,6,FALSE)</f>
        <v>39.311835230806999</v>
      </c>
      <c r="L68" s="16">
        <f>VLOOKUP(F68,Cycle!AO3:AW363,7,FALSE)</f>
        <v>34.513518995393099</v>
      </c>
      <c r="M68" s="16" t="e">
        <v>#N/A</v>
      </c>
      <c r="N68" s="16">
        <f>VLOOKUP(F68,Cycle!AO3:AW363,9,FALSE)</f>
        <v>34.014651597682899</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Hampshire to Rural as a Region</v>
      </c>
      <c r="G71" s="66"/>
      <c r="H71" s="67"/>
      <c r="I71" s="22">
        <f>100*((I68-I69)/I69)</f>
        <v>-42.570676939364994</v>
      </c>
      <c r="J71" s="22">
        <f t="shared" ref="J71:L71" si="16">100*((J68-J69)/J69)</f>
        <v>-40.402005746550437</v>
      </c>
      <c r="K71" s="22">
        <f t="shared" si="16"/>
        <v>-40.17168272650725</v>
      </c>
      <c r="L71" s="22">
        <f t="shared" si="16"/>
        <v>-44.777911062969331</v>
      </c>
      <c r="M71" s="22" t="e">
        <f t="shared" ref="M71:M72" si="17">(M68-M69)</f>
        <v>#N/A</v>
      </c>
      <c r="N71" s="22">
        <f t="shared" ref="N71" si="18">100*((N68-N69)/N69)</f>
        <v>-44.434884631708584</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KKQJw6SPMBR0h2vknmkmSDBw5+X4K1pXj41wVuVKUH/zIpIyHiCcpfGUfceye3um3itGjbHMVoEB2p1bNdlkxw==" saltValue="4QujOCWjpoao50TGa62dbQ=="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2022-08-30T10:56:44Z</dcterms:modified>
</cp:coreProperties>
</file>