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4" documentId="8_{C32CC124-AC72-4EC7-9CA4-A4B227307A69}" xr6:coauthVersionLast="47" xr6:coauthVersionMax="47" xr10:uidLastSave="{CF33A67D-BAD0-4C64-9C53-58AA72AC3A60}"/>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<sst xmlns="http://schemas.openxmlformats.org/spreadsheetml/2006/main" count="16930" uniqueCount="1319">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</sst>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King's Lynn and West Norfolk</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20.9890828876939</c:v>
                </c:pt>
                <c:pt idx="1">
                  <c:v>21.157692872639501</c:v>
                </c:pt>
                <c:pt idx="2">
                  <c:v>22.349565165932901</c:v>
                </c:pt>
                <c:pt idx="3">
                  <c:v>19.445094703917999</c:v>
                </c:pt>
                <c:pt idx="4">
                  <c:v>#N/A</c:v>
                </c:pt>
                <c:pt idx="5">
                  <c:v>19.767825140578299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King's Lynn and West Norfolk</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81.132150126917495</c:v>
                </c:pt>
                <c:pt idx="1">
                  <c:v>81.670275860468493</c:v>
                </c:pt>
                <c:pt idx="2">
                  <c:v>84.031477977262099</c:v>
                </c:pt>
                <c:pt idx="3">
                  <c:v>81.125218174899999</c:v>
                </c:pt>
                <c:pt idx="4">
                  <c:v>#N/A</c:v>
                </c:pt>
                <c:pt idx="5">
                  <c:v>81.230582639945695</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King's Lynn and West Norfolk</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42.6905393918694</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King's Lynn and West Norfolk</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117.167038115452</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King's Lynn and West Norfolk</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11.2083086081833</c:v>
                </c:pt>
                <c:pt idx="1">
                  <c:v>11.315903266606201</c:v>
                </c:pt>
                <c:pt idx="2">
                  <c:v>11.5190907452263</c:v>
                </c:pt>
                <c:pt idx="3">
                  <c:v>10.6153962993018</c:v>
                </c:pt>
                <c:pt idx="4">
                  <c:v>#N/A</c:v>
                </c:pt>
                <c:pt idx="5">
                  <c:v>10.5621118312891</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King's Lynn and West Norfolk</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34.640088465830402</c:v>
                </c:pt>
                <c:pt idx="1">
                  <c:v>36.973905471677</c:v>
                </c:pt>
                <c:pt idx="2">
                  <c:v>49.518703361734502</c:v>
                </c:pt>
                <c:pt idx="3">
                  <c:v>34.2781040110684</c:v>
                </c:pt>
                <c:pt idx="4">
                  <c:v>#N/A</c:v>
                </c:pt>
                <c:pt idx="5">
                  <c:v>34.0570376864613</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King's Lynn and West Norfolk</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19.8185204399743</c:v>
                </c:pt>
                <c:pt idx="1">
                  <c:v>19.936589763795201</c:v>
                </c:pt>
                <c:pt idx="2">
                  <c:v>20.440684144196101</c:v>
                </c:pt>
                <c:pt idx="3">
                  <c:v>18.034077183028501</c:v>
                </c:pt>
                <c:pt idx="4">
                  <c:v>#N/A</c:v>
                </c:pt>
                <c:pt idx="5">
                  <c:v>18.564573874079301</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King's Lynn and West Norfolk</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94.6686906922654</c:v>
                </c:pt>
                <c:pt idx="1">
                  <c:v>94.071827897146903</c:v>
                </c:pt>
                <c:pt idx="2">
                  <c:v>119.386958005959</c:v>
                </c:pt>
                <c:pt idx="3">
                  <c:v>94.627355728462007</c:v>
                </c:pt>
                <c:pt idx="4">
                  <c:v>#N/A</c:v>
                </c:pt>
                <c:pt idx="5">
                  <c:v>94.2107430286121</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457200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7508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Travel times in King's Lynn and West Norfolk are greater than the rural situation for all modes of transport to both nearest employment centre with 500 to 4999 jobs and nearest employment centre with at least 5000 jobs.  The travel times in the period 2014 to 2019 for King's Lynn and West Norfolk peaked in 2016 across all modes of transport and destination.</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148</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King's Lynn and West Norfolk</v>
      </c>
      <c r="G12" s="13"/>
      <c r="H12" s="14"/>
      <c r="I12" s="15">
        <f>VLOOKUP(F12,PT!AA3:AI363,4,FALSE)</f>
        <v>20.9890828876939</v>
      </c>
      <c r="J12" s="16">
        <f>VLOOKUP(F12,PT!AA3:AI363,5,FALSE)</f>
        <v>21.157692872639501</v>
      </c>
      <c r="K12" s="16">
        <f>VLOOKUP(F12,PT!AA3:AI363,6,FALSE)</f>
        <v>22.349565165932901</v>
      </c>
      <c r="L12" s="16">
        <f>VLOOKUP(F12,PT!AA3:AI363,7,FALSE)</f>
        <v>19.445094703917999</v>
      </c>
      <c r="M12" s="16" t="e">
        <v>#N/A</v>
      </c>
      <c r="N12" s="16">
        <f>VLOOKUP(F12,PT!AA3:AI363,9,FALSE)</f>
        <v>19.767825140578299</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King's Lynn and West Norfolk to Rural as a Region</v>
      </c>
      <c r="G15" s="70"/>
      <c r="H15" s="71"/>
      <c r="I15" s="22">
        <f>100*((I12-I13)/I13)</f>
        <v>14.806463889187965</v>
      </c>
      <c r="J15" s="22">
        <f t="shared" ref="J15:N16" si="0">100*((J12-J13)/J13)</f>
        <v>13.213199417509824</v>
      </c>
      <c r="K15" s="22">
        <f t="shared" si="0"/>
        <v>14.496837217301378</v>
      </c>
      <c r="L15" s="22">
        <f t="shared" si="0"/>
        <v>14.458216386824137</v>
      </c>
      <c r="M15" s="22" t="e">
        <f t="shared" si="0"/>
        <v>#N/A</v>
      </c>
      <c r="N15" s="22">
        <f t="shared" si="0"/>
        <v>18.843355546489903</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King's Lynn and West Norfolk</v>
      </c>
      <c r="G20" s="13"/>
      <c r="H20" s="14"/>
      <c r="I20" s="15">
        <f>VLOOKUP(F20,PT!AO3:AW363,4,FALSE)</f>
        <v>81.132150126917495</v>
      </c>
      <c r="J20" s="16">
        <f>VLOOKUP(F20,PT!AO3:AW363,5,FALSE)</f>
        <v>81.670275860468493</v>
      </c>
      <c r="K20" s="16">
        <f>VLOOKUP(F20,PT!AO3:AW363,6,FALSE)</f>
        <v>84.031477977262099</v>
      </c>
      <c r="L20" s="16">
        <f>VLOOKUP(F20,PT!AO3:AW363,7,FALSE)</f>
        <v>81.125218174899999</v>
      </c>
      <c r="M20" s="16" t="e">
        <v>#N/A</v>
      </c>
      <c r="N20" s="16">
        <f>VLOOKUP(F20,PT!AO3:AW363,9,FALSE)</f>
        <v>81.230582639945695</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King's Lynn and West Norfolk to Rural as a Region</v>
      </c>
      <c r="G23" s="70"/>
      <c r="H23" s="71"/>
      <c r="I23" s="22">
        <f>100*((I20-I21)/I21)</f>
        <v>49.226896905928328</v>
      </c>
      <c r="J23" s="22">
        <f t="shared" ref="J23:N23" si="1">100*((J20-J21)/J21)</f>
        <v>47.763792763848201</v>
      </c>
      <c r="K23" s="22">
        <f t="shared" si="1"/>
        <v>52.822420968430215</v>
      </c>
      <c r="L23" s="22">
        <f t="shared" si="1"/>
        <v>48.156010427843739</v>
      </c>
      <c r="M23" s="22" t="e">
        <f t="shared" si="1"/>
        <v>#N/A</v>
      </c>
      <c r="N23" s="22">
        <f t="shared" si="1"/>
        <v>49.930208827978205</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King's Lynn and West Norfolk</v>
      </c>
      <c r="G28" s="13"/>
      <c r="H28" s="14"/>
      <c r="I28" s="15">
        <f>VLOOKUP(F28,Walk!AA3:AI363,4,FALSE)</f>
        <v>42.6905393918694</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King's Lynn and West Norfolk to Rural as a Region</v>
      </c>
      <c r="G31" s="70"/>
      <c r="H31" s="71"/>
      <c r="I31" s="22">
        <f>100*((I28-I29)/I29)</f>
        <v>68.10282695000322</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King's Lynn and West Norfolk</v>
      </c>
      <c r="G36" s="13"/>
      <c r="H36" s="14"/>
      <c r="I36" s="15">
        <f>VLOOKUP(F36,Walk!AO3:AR363,4,FALSE)</f>
        <v>117.167038115452</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King's Lynn and West Norfolk to Rural as a Region</v>
      </c>
      <c r="G39" s="70"/>
      <c r="H39" s="71"/>
      <c r="I39" s="22">
        <f>100*((I36-I37)/I37)</f>
        <v>16.842975946334704</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King's Lynn and West Norfolk</v>
      </c>
      <c r="G44" s="13"/>
      <c r="H44" s="14"/>
      <c r="I44" s="15">
        <f>VLOOKUP(F44,Car!AA3:AI363,4,FALSE)</f>
        <v>11.2083086081833</v>
      </c>
      <c r="J44" s="16">
        <f>VLOOKUP(F44,Car!AA3:AI363,5,FALSE)</f>
        <v>11.315903266606201</v>
      </c>
      <c r="K44" s="16">
        <f>VLOOKUP(F44,Car!AA3:AI363,6,FALSE)</f>
        <v>11.5190907452263</v>
      </c>
      <c r="L44" s="16">
        <f>VLOOKUP(F44,Car!AA3:AI363,7,FALSE)</f>
        <v>10.6153962993018</v>
      </c>
      <c r="M44" s="16" t="e">
        <v>#N/A</v>
      </c>
      <c r="N44" s="16">
        <f>VLOOKUP(F44,Car!AA3:AI363,9,FALSE)</f>
        <v>10.5621118312891</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King's Lynn and West Norfolk to Rural as a Region</v>
      </c>
      <c r="G47" s="70"/>
      <c r="H47" s="71"/>
      <c r="I47" s="22">
        <f>100*((I44-I45)/I45)</f>
        <v>14.44085559843478</v>
      </c>
      <c r="J47" s="22">
        <f t="shared" ref="J47:L47" si="3">100*((J44-J45)/J45)</f>
        <v>16.25177034949532</v>
      </c>
      <c r="K47" s="22">
        <f t="shared" si="3"/>
        <v>12.576090628295811</v>
      </c>
      <c r="L47" s="22">
        <f t="shared" si="3"/>
        <v>12.756845093118061</v>
      </c>
      <c r="M47" s="22" t="e">
        <v>#N/A</v>
      </c>
      <c r="N47" s="22">
        <f t="shared" ref="N47" si="4">100*((N44-N45)/N45)</f>
        <v>16.358138834602592</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King's Lynn and West Norfolk</v>
      </c>
      <c r="G52" s="13"/>
      <c r="H52" s="14"/>
      <c r="I52" s="15">
        <f>VLOOKUP(F52,Car!AO3:AW363,4,FALSE)</f>
        <v>34.640088465830402</v>
      </c>
      <c r="J52" s="16">
        <f>VLOOKUP(F52,Car!AO3:AW363,5,FALSE)</f>
        <v>36.973905471677</v>
      </c>
      <c r="K52" s="16">
        <f>VLOOKUP(F52,Car!AO3:AW363,6,FALSE)</f>
        <v>49.518703361734502</v>
      </c>
      <c r="L52" s="16">
        <f>VLOOKUP(F52,Car!AO3:AW363,7,FALSE)</f>
        <v>34.2781040110684</v>
      </c>
      <c r="M52" s="16" t="e">
        <v>#N/A</v>
      </c>
      <c r="N52" s="16">
        <f>VLOOKUP(F52,Car!AO3:AW363,9,FALSE)</f>
        <v>34.0570376864613</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King's Lynn and West Norfolk to Rural as a Region</v>
      </c>
      <c r="G55" s="70"/>
      <c r="H55" s="71"/>
      <c r="I55" s="22">
        <f>100*((I52-I53)/I53)</f>
        <v>27.251224533702679</v>
      </c>
      <c r="J55" s="22">
        <f t="shared" ref="J55:L55" si="7">100*((J52-J53)/J53)</f>
        <v>34.398167617050007</v>
      </c>
      <c r="K55" s="22">
        <f t="shared" si="7"/>
        <v>76.006841714421114</v>
      </c>
      <c r="L55" s="22">
        <f t="shared" si="7"/>
        <v>26.638300211715588</v>
      </c>
      <c r="M55" s="22" t="e">
        <f t="shared" ref="M55:N55" si="8">100*((M52-M53)/M53)</f>
        <v>#N/A</v>
      </c>
      <c r="N55" s="22">
        <f t="shared" si="8"/>
        <v>27.116161760569842</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King's Lynn and West Norfolk</v>
      </c>
      <c r="G60" s="13"/>
      <c r="H60" s="14"/>
      <c r="I60" s="15">
        <f>VLOOKUP(F60,Cycle!AA3:AI363,4,FALSE)</f>
        <v>19.8185204399743</v>
      </c>
      <c r="J60" s="16">
        <f>VLOOKUP(F60,Cycle!AA3:AI363,5,FALSE)</f>
        <v>19.936589763795201</v>
      </c>
      <c r="K60" s="16">
        <f>VLOOKUP(F60,Cycle!AA3:AI363,6,FALSE)</f>
        <v>20.440684144196101</v>
      </c>
      <c r="L60" s="16">
        <f>VLOOKUP(F60,Cycle!AA3:AI363,7,FALSE)</f>
        <v>18.034077183028501</v>
      </c>
      <c r="M60" s="16" t="e">
        <v>#N/A</v>
      </c>
      <c r="N60" s="16">
        <f>VLOOKUP(F60,Cycle!AA3:AI363,9,FALSE)</f>
        <v>18.564573874079301</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King's Lynn and West Norfolk to Rural as a Region</v>
      </c>
      <c r="G63" s="70"/>
      <c r="H63" s="71"/>
      <c r="I63" s="22">
        <f>100*((I60-I61)/I61)</f>
        <v>29.306127267916288</v>
      </c>
      <c r="J63" s="22">
        <f t="shared" ref="J63:L63" si="11">100*((J60-J61)/J61)</f>
        <v>30.866325611167682</v>
      </c>
      <c r="K63" s="22">
        <f t="shared" si="11"/>
        <v>32.507212943997708</v>
      </c>
      <c r="L63" s="22">
        <f t="shared" si="11"/>
        <v>29.950406683507296</v>
      </c>
      <c r="M63" s="22" t="e">
        <f t="shared" ref="M63:M64" si="12">(M60-M61)</f>
        <v>#N/A</v>
      </c>
      <c r="N63" s="22">
        <f t="shared" ref="N63" si="13">100*((N60-N61)/N61)</f>
        <v>38.654258068292897</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King's Lynn and West Norfolk</v>
      </c>
      <c r="G68" s="13"/>
      <c r="H68" s="14"/>
      <c r="I68" s="15">
        <f>VLOOKUP(F68,Cycle!AO3:AW363,4,FALSE)</f>
        <v>94.6686906922654</v>
      </c>
      <c r="J68" s="16">
        <f>VLOOKUP(F68,Cycle!AO3:AW363,5,FALSE)</f>
        <v>94.071827897146903</v>
      </c>
      <c r="K68" s="16">
        <f>VLOOKUP(F68,Cycle!AO3:AW363,6,FALSE)</f>
        <v>119.386958005959</v>
      </c>
      <c r="L68" s="16">
        <f>VLOOKUP(F68,Cycle!AO3:AW363,7,FALSE)</f>
        <v>94.627355728462007</v>
      </c>
      <c r="M68" s="16" t="e">
        <v>#N/A</v>
      </c>
      <c r="N68" s="16">
        <f>VLOOKUP(F68,Cycle!AO3:AW363,9,FALSE)</f>
        <v>94.2107430286121</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King's Lynn and West Norfolk to Rural as a Region</v>
      </c>
      <c r="G71" s="70"/>
      <c r="H71" s="71"/>
      <c r="I71" s="22">
        <f>100*((I68-I69)/I69)</f>
        <v>41.650212351309143</v>
      </c>
      <c r="J71" s="22">
        <f t="shared" ref="J71:L71" si="16">100*((J68-J69)/J69)</f>
        <v>43.637615189248677</v>
      </c>
      <c r="K71" s="22">
        <f t="shared" si="16"/>
        <v>81.414455594372697</v>
      </c>
      <c r="L71" s="22">
        <f t="shared" si="16"/>
        <v>51.227776192720007</v>
      </c>
      <c r="M71" s="22" t="e">
        <f t="shared" ref="M71:M72" si="17">(M68-M69)</f>
        <v>#N/A</v>
      </c>
      <c r="N71" s="22">
        <f t="shared" ref="N71" si="18">100*((N68-N69)/N69)</f>
        <v>53.671408731279271</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IdFfV3LUM3mr+RwTwdP+M8sQBoOtQcImlvONMtupxDpFqTTBGzVOwHOGHW+m0vGQScpzUUWGGUxx/7MfwoGhmQ==" saltValue="Xs4cxubf6gAEyBnfHyERnQ=="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2022-08-30T09:05:11Z</dcterms:modified>
</cp:coreProperties>
</file>