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42B38A7E-84A6-4E49-AE37-8D86779F7380}" xr6:coauthVersionLast="47" xr6:coauthVersionMax="47" xr10:uidLastSave="{DBD24177-F664-4F19-8930-12C24EA4177E}"/>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<sst xmlns="http://schemas.openxmlformats.org/spreadsheetml/2006/main" count="16930" uniqueCount="1319">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</sst>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15.9245716286513</c:v>
                </c:pt>
                <c:pt idx="1">
                  <c:v>17.8219218708449</c:v>
                </c:pt>
                <c:pt idx="2">
                  <c:v>18.560445903020302</c:v>
                </c:pt>
                <c:pt idx="3">
                  <c:v>16.388236925586401</c:v>
                </c:pt>
                <c:pt idx="4">
                  <c:v>#N/A</c:v>
                </c:pt>
                <c:pt idx="5">
                  <c:v>15.790564657870499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55.777351497253797</c:v>
                </c:pt>
                <c:pt idx="1">
                  <c:v>59.594941131924898</c:v>
                </c:pt>
                <c:pt idx="2">
                  <c:v>59.002048486880597</c:v>
                </c:pt>
                <c:pt idx="3">
                  <c:v>53.264716676382598</c:v>
                </c:pt>
                <c:pt idx="4">
                  <c:v>#N/A</c:v>
                </c:pt>
                <c:pt idx="5">
                  <c:v>52.132422237183199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Lincolnshire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28.082245682784201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Lincolnshire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90.752200323966093</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9.9159937599752404</c:v>
                </c:pt>
                <c:pt idx="1">
                  <c:v>9.7982246475670802</c:v>
                </c:pt>
                <c:pt idx="2">
                  <c:v>10.069996460038199</c:v>
                </c:pt>
                <c:pt idx="3">
                  <c:v>9.5915816501251108</c:v>
                </c:pt>
                <c:pt idx="4">
                  <c:v>#N/A</c:v>
                </c:pt>
                <c:pt idx="5">
                  <c:v>9.0666048316622803</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Lincolnshire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30.232139779944301</c:v>
                </c:pt>
                <c:pt idx="1">
                  <c:v>29.505426034569201</c:v>
                </c:pt>
                <c:pt idx="2">
                  <c:v>26.4917594010839</c:v>
                </c:pt>
                <c:pt idx="3">
                  <c:v>26.386569280718099</c:v>
                </c:pt>
                <c:pt idx="4">
                  <c:v>#N/A</c:v>
                </c:pt>
                <c:pt idx="5">
                  <c:v>27.7231702156047</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Lincolnshire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15.897515682204601</c:v>
                </c:pt>
                <c:pt idx="1">
                  <c:v>15.9026155986778</c:v>
                </c:pt>
                <c:pt idx="2">
                  <c:v>15.957153969184301</c:v>
                </c:pt>
                <c:pt idx="3">
                  <c:v>14.7353925898091</c:v>
                </c:pt>
                <c:pt idx="4">
                  <c:v>#N/A</c:v>
                </c:pt>
                <c:pt idx="5">
                  <c:v>13.9382932859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Lincolnshire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72.847689567163201</c:v>
                </c:pt>
                <c:pt idx="1">
                  <c:v>72.646799729196303</c:v>
                </c:pt>
                <c:pt idx="2">
                  <c:v>63.542862730590699</c:v>
                </c:pt>
                <c:pt idx="3">
                  <c:v>61.6537943061983</c:v>
                </c:pt>
                <c:pt idx="4">
                  <c:v>#N/A</c:v>
                </c:pt>
                <c:pt idx="5">
                  <c:v>61.119856004669501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403860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974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Lincolnshire both to nearest employment centre with 500 to 4999 jobs and nearest employment centre with at least 5000 jobs for all modes of transport are in line with that of 'Rural as a Region'.</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334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Lincolnshire</v>
      </c>
      <c r="G12" s="13"/>
      <c r="H12" s="14"/>
      <c r="I12" s="15">
        <f>VLOOKUP(F12,PT!AA3:AI363,4,FALSE)</f>
        <v>15.9245716286513</v>
      </c>
      <c r="J12" s="16">
        <f>VLOOKUP(F12,PT!AA3:AI363,5,FALSE)</f>
        <v>17.8219218708449</v>
      </c>
      <c r="K12" s="16">
        <f>VLOOKUP(F12,PT!AA3:AI363,6,FALSE)</f>
        <v>18.560445903020302</v>
      </c>
      <c r="L12" s="16">
        <f>VLOOKUP(F12,PT!AA3:AI363,7,FALSE)</f>
        <v>16.388236925586401</v>
      </c>
      <c r="M12" s="16" t="e">
        <v>#N/A</v>
      </c>
      <c r="N12" s="16">
        <f>VLOOKUP(F12,PT!AA3:AI363,9,FALSE)</f>
        <v>15.790564657870499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Lincolnshire to Rural as a Region</v>
      </c>
      <c r="G15" s="70"/>
      <c r="H15" s="71"/>
      <c r="I15" s="22">
        <f>100*((I12-I13)/I13)</f>
        <v>-12.895491078961843</v>
      </c>
      <c r="J15" s="22">
        <f t="shared" ref="J15:N16" si="0">100*((J12-J13)/J13)</f>
        <v>-4.6362565657410109</v>
      </c>
      <c r="K15" s="22">
        <f t="shared" si="0"/>
        <v>-4.9148232880199458</v>
      </c>
      <c r="L15" s="22">
        <f t="shared" si="0"/>
        <v>-3.5351384609425072</v>
      </c>
      <c r="M15" s="22" t="e">
        <f t="shared" si="0"/>
        <v>#N/A</v>
      </c>
      <c r="N15" s="22">
        <f t="shared" si="0"/>
        <v>-5.0677716658393015</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Lincolnshire</v>
      </c>
      <c r="G20" s="13"/>
      <c r="H20" s="14"/>
      <c r="I20" s="15">
        <f>VLOOKUP(F20,PT!AO3:AW363,4,FALSE)</f>
        <v>55.777351497253797</v>
      </c>
      <c r="J20" s="16">
        <f>VLOOKUP(F20,PT!AO3:AW363,5,FALSE)</f>
        <v>59.594941131924898</v>
      </c>
      <c r="K20" s="16">
        <f>VLOOKUP(F20,PT!AO3:AW363,6,FALSE)</f>
        <v>59.002048486880597</v>
      </c>
      <c r="L20" s="16">
        <f>VLOOKUP(F20,PT!AO3:AW363,7,FALSE)</f>
        <v>53.264716676382598</v>
      </c>
      <c r="M20" s="16" t="e">
        <v>#N/A</v>
      </c>
      <c r="N20" s="16">
        <f>VLOOKUP(F20,PT!AO3:AW363,9,FALSE)</f>
        <v>52.132422237183199</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Lincolnshire to Rural as a Region</v>
      </c>
      <c r="G23" s="70"/>
      <c r="H23" s="71"/>
      <c r="I23" s="22">
        <f>100*((I20-I21)/I21)</f>
        <v>2.5916491618395976</v>
      </c>
      <c r="J23" s="22">
        <f t="shared" ref="J23:N23" si="1">100*((J20-J21)/J21)</f>
        <v>7.8234943914755277</v>
      </c>
      <c r="K23" s="22">
        <f t="shared" si="1"/>
        <v>7.3030739064430596</v>
      </c>
      <c r="L23" s="22">
        <f t="shared" si="1"/>
        <v>-2.7246015865397646</v>
      </c>
      <c r="M23" s="22" t="e">
        <f t="shared" si="1"/>
        <v>#N/A</v>
      </c>
      <c r="N23" s="22">
        <f t="shared" si="1"/>
        <v>-3.7773126979206246</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Lincolnshire</v>
      </c>
      <c r="G28" s="13"/>
      <c r="H28" s="14"/>
      <c r="I28" s="15">
        <f>VLOOKUP(F28,Walk!AA3:AI363,4,FALSE)</f>
        <v>28.082245682784201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Lincolnshire to Rural as a Region</v>
      </c>
      <c r="G31" s="70"/>
      <c r="H31" s="71"/>
      <c r="I31" s="22">
        <f>100*((I28-I29)/I29)</f>
        <v>10.579649581087896</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Lincolnshire</v>
      </c>
      <c r="G36" s="13"/>
      <c r="H36" s="14"/>
      <c r="I36" s="15">
        <f>VLOOKUP(F36,Walk!AO3:AR363,4,FALSE)</f>
        <v>90.752200323966093</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Lincolnshire to Rural as a Region</v>
      </c>
      <c r="G39" s="70"/>
      <c r="H39" s="71"/>
      <c r="I39" s="22">
        <f>100*((I36-I37)/I37)</f>
        <v>-9.4988033316880944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Lincolnshire</v>
      </c>
      <c r="G44" s="13"/>
      <c r="H44" s="14"/>
      <c r="I44" s="15">
        <f>VLOOKUP(F44,Car!AA3:AI363,4,FALSE)</f>
        <v>9.9159937599752404</v>
      </c>
      <c r="J44" s="16">
        <f>VLOOKUP(F44,Car!AA3:AI363,5,FALSE)</f>
        <v>9.7982246475670802</v>
      </c>
      <c r="K44" s="16">
        <f>VLOOKUP(F44,Car!AA3:AI363,6,FALSE)</f>
        <v>10.069996460038199</v>
      </c>
      <c r="L44" s="16">
        <f>VLOOKUP(F44,Car!AA3:AI363,7,FALSE)</f>
        <v>9.5915816501251108</v>
      </c>
      <c r="M44" s="16" t="e">
        <v>#N/A</v>
      </c>
      <c r="N44" s="16">
        <f>VLOOKUP(F44,Car!AA3:AI363,9,FALSE)</f>
        <v>9.0666048316622803</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Lincolnshire to Rural as a Region</v>
      </c>
      <c r="G47" s="70"/>
      <c r="H47" s="71"/>
      <c r="I47" s="22">
        <f>100*((I44-I45)/I45)</f>
        <v>1.2458569504217261</v>
      </c>
      <c r="J47" s="22">
        <f t="shared" ref="J47:L47" si="3">100*((J44-J45)/J45)</f>
        <v>0.66018900348495246</v>
      </c>
      <c r="K47" s="22">
        <f t="shared" si="3"/>
        <v>-1.5859099311568841</v>
      </c>
      <c r="L47" s="22">
        <f t="shared" si="3"/>
        <v>1.881875704657844</v>
      </c>
      <c r="M47" s="22" t="e">
        <v>#N/A</v>
      </c>
      <c r="N47" s="22">
        <f t="shared" ref="N47" si="4">100*((N44-N45)/N45)</f>
        <v>-0.11720377398433451</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Lincolnshire</v>
      </c>
      <c r="G52" s="13"/>
      <c r="H52" s="14"/>
      <c r="I52" s="15">
        <f>VLOOKUP(F52,Car!AO3:AW363,4,FALSE)</f>
        <v>30.232139779944301</v>
      </c>
      <c r="J52" s="16">
        <f>VLOOKUP(F52,Car!AO3:AW363,5,FALSE)</f>
        <v>29.505426034569201</v>
      </c>
      <c r="K52" s="16">
        <f>VLOOKUP(F52,Car!AO3:AW363,6,FALSE)</f>
        <v>26.4917594010839</v>
      </c>
      <c r="L52" s="16">
        <f>VLOOKUP(F52,Car!AO3:AW363,7,FALSE)</f>
        <v>26.386569280718099</v>
      </c>
      <c r="M52" s="16" t="e">
        <v>#N/A</v>
      </c>
      <c r="N52" s="16">
        <f>VLOOKUP(F52,Car!AO3:AW363,9,FALSE)</f>
        <v>27.7231702156047</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Lincolnshire to Rural as a Region</v>
      </c>
      <c r="G55" s="70"/>
      <c r="H55" s="71"/>
      <c r="I55" s="22">
        <f>100*((I52-I53)/I53)</f>
        <v>11.058515657856988</v>
      </c>
      <c r="J55" s="22">
        <f t="shared" ref="J55:L55" si="7">100*((J52-J53)/J53)</f>
        <v>7.2506445618562703</v>
      </c>
      <c r="K55" s="22">
        <f t="shared" si="7"/>
        <v>-5.8389944182944946</v>
      </c>
      <c r="L55" s="22">
        <f t="shared" si="7"/>
        <v>-2.5164787104378852</v>
      </c>
      <c r="M55" s="22" t="e">
        <f t="shared" ref="M55:N55" si="8">100*((M52-M53)/M53)</f>
        <v>#N/A</v>
      </c>
      <c r="N55" s="22">
        <f t="shared" si="8"/>
        <v>3.4753234290702948</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Lincolnshire</v>
      </c>
      <c r="G60" s="13"/>
      <c r="H60" s="14"/>
      <c r="I60" s="15">
        <f>VLOOKUP(F60,Cycle!AA3:AI363,4,FALSE)</f>
        <v>15.897515682204601</v>
      </c>
      <c r="J60" s="16">
        <f>VLOOKUP(F60,Cycle!AA3:AI363,5,FALSE)</f>
        <v>15.9026155986778</v>
      </c>
      <c r="K60" s="16">
        <f>VLOOKUP(F60,Cycle!AA3:AI363,6,FALSE)</f>
        <v>15.957153969184301</v>
      </c>
      <c r="L60" s="16">
        <f>VLOOKUP(F60,Cycle!AA3:AI363,7,FALSE)</f>
        <v>14.7353925898091</v>
      </c>
      <c r="M60" s="16" t="e">
        <v>#N/A</v>
      </c>
      <c r="N60" s="16">
        <f>VLOOKUP(F60,Cycle!AA3:AI363,9,FALSE)</f>
        <v>13.9382932859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Lincolnshire to Rural as a Region</v>
      </c>
      <c r="G63" s="70"/>
      <c r="H63" s="71"/>
      <c r="I63" s="22">
        <f>100*((I60-I61)/I61)</f>
        <v>3.7234940051614069</v>
      </c>
      <c r="J63" s="22">
        <f t="shared" ref="J63:L63" si="11">100*((J60-J61)/J61)</f>
        <v>4.3868031424866087</v>
      </c>
      <c r="K63" s="22">
        <f t="shared" si="11"/>
        <v>3.4426237428668833</v>
      </c>
      <c r="L63" s="22">
        <f t="shared" si="11"/>
        <v>6.1806623234859748</v>
      </c>
      <c r="M63" s="22" t="e">
        <f t="shared" ref="M63:M64" si="12">(M60-M61)</f>
        <v>#N/A</v>
      </c>
      <c r="N63" s="22">
        <f t="shared" ref="N63" si="13">100*((N60-N61)/N61)</f>
        <v>4.1017007663785767</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Lincolnshire</v>
      </c>
      <c r="G68" s="13"/>
      <c r="H68" s="14"/>
      <c r="I68" s="15">
        <f>VLOOKUP(F68,Cycle!AO3:AW363,4,FALSE)</f>
        <v>72.847689567163201</v>
      </c>
      <c r="J68" s="16">
        <f>VLOOKUP(F68,Cycle!AO3:AW363,5,FALSE)</f>
        <v>72.646799729196303</v>
      </c>
      <c r="K68" s="16">
        <f>VLOOKUP(F68,Cycle!AO3:AW363,6,FALSE)</f>
        <v>63.542862730590699</v>
      </c>
      <c r="L68" s="16">
        <f>VLOOKUP(F68,Cycle!AO3:AW363,7,FALSE)</f>
        <v>61.6537943061983</v>
      </c>
      <c r="M68" s="16" t="e">
        <v>#N/A</v>
      </c>
      <c r="N68" s="16">
        <f>VLOOKUP(F68,Cycle!AO3:AW363,9,FALSE)</f>
        <v>61.119856004669501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Lincolnshire to Rural as a Region</v>
      </c>
      <c r="G71" s="70"/>
      <c r="H71" s="71"/>
      <c r="I71" s="22">
        <f>100*((I68-I69)/I69)</f>
        <v>9.0000360312787819</v>
      </c>
      <c r="J71" s="22">
        <f t="shared" ref="J71:L71" si="16">100*((J68-J69)/J69)</f>
        <v>10.923889728618636</v>
      </c>
      <c r="K71" s="22">
        <f t="shared" si="16"/>
        <v>-3.4434410448527726</v>
      </c>
      <c r="L71" s="22">
        <f t="shared" si="16"/>
        <v>-1.4685961052872316</v>
      </c>
      <c r="M71" s="22" t="e">
        <f t="shared" ref="M71:M72" si="17">(M68-M69)</f>
        <v>#N/A</v>
      </c>
      <c r="N71" s="22">
        <f t="shared" ref="N71" si="18">100*((N68-N69)/N69)</f>
        <v>-0.30463541893511636</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h/SPlc8pgwn9ScpolZhpi4ffCFgEmYtxwdVk7KZKFtU5J/O7KENmhJ6/F4ro8/Ft0/BNhP2lobMgUwfTgTw89Q==" saltValue="gFvKDIlMpnP7MOCiej/Zw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2022-08-26T14:57:00Z</dcterms:modified>
</cp:coreProperties>
</file>