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A169E46-3BA9-4E71-8A58-4DEDB6F5D205}" xr6:coauthVersionLast="47" xr6:coauthVersionMax="47" xr10:uidLastSave="{0950813A-19F0-4C5B-9FBE-4C128AD5CB86}"/>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<sst xmlns="http://schemas.openxmlformats.org/spreadsheetml/2006/main" count="16930" uniqueCount="1319">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</sst>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15.3583284003125</c:v>
                </c:pt>
                <c:pt idx="1">
                  <c:v>19.7620504504571</c:v>
                </c:pt>
                <c:pt idx="2">
                  <c:v>20.242074314139899</c:v>
                </c:pt>
                <c:pt idx="3">
                  <c:v>17.4344009132491</c:v>
                </c:pt>
                <c:pt idx="4">
                  <c:v>#N/A</c:v>
                </c:pt>
                <c:pt idx="5">
                  <c:v>18.799436210149999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51.800032992559203</c:v>
                </c:pt>
                <c:pt idx="1">
                  <c:v>59.617337827949001</c:v>
                </c:pt>
                <c:pt idx="2">
                  <c:v>59.727889796560703</c:v>
                </c:pt>
                <c:pt idx="3">
                  <c:v>59.411629345071297</c:v>
                </c:pt>
                <c:pt idx="4">
                  <c:v>#N/A</c:v>
                </c:pt>
                <c:pt idx="5">
                  <c:v>62.044757110250899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Mid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28.8093794569279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Mid Suffolk</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115.633961833193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10.231363435155799</c:v>
                </c:pt>
                <c:pt idx="1">
                  <c:v>9.8846395736309596</c:v>
                </c:pt>
                <c:pt idx="2">
                  <c:v>9.8664923868277707</c:v>
                </c:pt>
                <c:pt idx="3">
                  <c:v>9.5948349064937606</c:v>
                </c:pt>
                <c:pt idx="4">
                  <c:v>#N/A</c:v>
                </c:pt>
                <c:pt idx="5">
                  <c:v>9.2462109623655806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Mid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28.455939391465002</c:v>
                </c:pt>
                <c:pt idx="1">
                  <c:v>29.667287638037301</c:v>
                </c:pt>
                <c:pt idx="2">
                  <c:v>29.402211678435901</c:v>
                </c:pt>
                <c:pt idx="3">
                  <c:v>29.120309158797301</c:v>
                </c:pt>
                <c:pt idx="4">
                  <c:v>#N/A</c:v>
                </c:pt>
                <c:pt idx="5">
                  <c:v>28.344042591557599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Mid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16.515257848899001</c:v>
                </c:pt>
                <c:pt idx="1">
                  <c:v>15.8070180263369</c:v>
                </c:pt>
                <c:pt idx="2">
                  <c:v>15.6675246716005</c:v>
                </c:pt>
                <c:pt idx="3">
                  <c:v>14.2231670504815</c:v>
                </c:pt>
                <c:pt idx="4">
                  <c:v>#N/A</c:v>
                </c:pt>
                <c:pt idx="5">
                  <c:v>14.145244510350899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Mid Suffolk</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77.817298949710704</c:v>
                </c:pt>
                <c:pt idx="1">
                  <c:v>75.963570740836701</c:v>
                </c:pt>
                <c:pt idx="2">
                  <c:v>75.939939812708801</c:v>
                </c:pt>
                <c:pt idx="3">
                  <c:v>75.851374120259507</c:v>
                </c:pt>
                <c:pt idx="4">
                  <c:v>#N/A</c:v>
                </c:pt>
                <c:pt idx="5">
                  <c:v>75.2804765690111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236220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9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Mid Suffolk to nearest employment centre with 500 to 4999 jobs and to nearest employment centre with at least 5000 jobs are in line with or above the 'Rural as a Region' situation over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173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Mid Suffolk</v>
      </c>
      <c r="G12" s="13"/>
      <c r="H12" s="14"/>
      <c r="I12" s="15">
        <f>VLOOKUP(F12,PT!AA3:AI363,4,FALSE)</f>
        <v>15.3583284003125</v>
      </c>
      <c r="J12" s="16">
        <f>VLOOKUP(F12,PT!AA3:AI363,5,FALSE)</f>
        <v>19.7620504504571</v>
      </c>
      <c r="K12" s="16">
        <f>VLOOKUP(F12,PT!AA3:AI363,6,FALSE)</f>
        <v>20.242074314139899</v>
      </c>
      <c r="L12" s="16">
        <f>VLOOKUP(F12,PT!AA3:AI363,7,FALSE)</f>
        <v>17.4344009132491</v>
      </c>
      <c r="M12" s="16" t="e">
        <v>#N/A</v>
      </c>
      <c r="N12" s="16">
        <f>VLOOKUP(F12,PT!AA3:AI363,9,FALSE)</f>
        <v>18.799436210149999</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Mid Suffolk to Rural as a Region</v>
      </c>
      <c r="G15" s="70"/>
      <c r="H15" s="71"/>
      <c r="I15" s="22">
        <f>100*((I12-I13)/I13)</f>
        <v>-15.992738495374246</v>
      </c>
      <c r="J15" s="22">
        <f t="shared" ref="J15:N16" si="0">100*((J12-J13)/J13)</f>
        <v>5.7452233574924207</v>
      </c>
      <c r="K15" s="22">
        <f t="shared" si="0"/>
        <v>3.7001601811634788</v>
      </c>
      <c r="L15" s="22">
        <f t="shared" si="0"/>
        <v>2.6228189005031566</v>
      </c>
      <c r="M15" s="22" t="e">
        <f t="shared" si="0"/>
        <v>#N/A</v>
      </c>
      <c r="N15" s="22">
        <f t="shared" si="0"/>
        <v>13.021440937890286</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Mid Suffolk</v>
      </c>
      <c r="G20" s="13"/>
      <c r="H20" s="14"/>
      <c r="I20" s="15">
        <f>VLOOKUP(F20,PT!AO3:AW363,4,FALSE)</f>
        <v>51.800032992559203</v>
      </c>
      <c r="J20" s="16">
        <f>VLOOKUP(F20,PT!AO3:AW363,5,FALSE)</f>
        <v>59.617337827949001</v>
      </c>
      <c r="K20" s="16">
        <f>VLOOKUP(F20,PT!AO3:AW363,6,FALSE)</f>
        <v>59.727889796560703</v>
      </c>
      <c r="L20" s="16">
        <f>VLOOKUP(F20,PT!AO3:AW363,7,FALSE)</f>
        <v>59.411629345071297</v>
      </c>
      <c r="M20" s="16" t="e">
        <v>#N/A</v>
      </c>
      <c r="N20" s="16">
        <f>VLOOKUP(F20,PT!AO3:AW363,9,FALSE)</f>
        <v>62.044757110250899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Mid Suffolk to Rural as a Region</v>
      </c>
      <c r="G23" s="70"/>
      <c r="H23" s="71"/>
      <c r="I23" s="22">
        <f>100*((I20-I21)/I21)</f>
        <v>-4.7238589016547792</v>
      </c>
      <c r="J23" s="22">
        <f t="shared" ref="J23:N23" si="1">100*((J20-J21)/J21)</f>
        <v>7.8640161200362897</v>
      </c>
      <c r="K23" s="22">
        <f t="shared" si="1"/>
        <v>8.6231128829587984</v>
      </c>
      <c r="L23" s="22">
        <f t="shared" si="1"/>
        <v>8.5012795627457916</v>
      </c>
      <c r="M23" s="22" t="e">
        <f t="shared" si="1"/>
        <v>#N/A</v>
      </c>
      <c r="N23" s="22">
        <f t="shared" si="1"/>
        <v>14.518240395417184</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Mid Suffolk</v>
      </c>
      <c r="G28" s="13"/>
      <c r="H28" s="14"/>
      <c r="I28" s="15">
        <f>VLOOKUP(F28,Walk!AA3:AI363,4,FALSE)</f>
        <v>28.8093794569279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Mid Suffolk to Rural as a Region</v>
      </c>
      <c r="G31" s="70"/>
      <c r="H31" s="71"/>
      <c r="I31" s="22">
        <f>100*((I28-I29)/I29)</f>
        <v>13.442889182779616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Mid Suffolk</v>
      </c>
      <c r="G36" s="13"/>
      <c r="H36" s="14"/>
      <c r="I36" s="15">
        <f>VLOOKUP(F36,Walk!AO3:AR363,4,FALSE)</f>
        <v>115.633961833193</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Mid Suffolk to Rural as a Region</v>
      </c>
      <c r="G39" s="70"/>
      <c r="H39" s="71"/>
      <c r="I39" s="22">
        <f>100*((I36-I37)/I37)</f>
        <v>15.314139867066592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Mid Suffolk</v>
      </c>
      <c r="G44" s="13"/>
      <c r="H44" s="14"/>
      <c r="I44" s="15">
        <f>VLOOKUP(F44,Car!AA3:AI363,4,FALSE)</f>
        <v>10.231363435155799</v>
      </c>
      <c r="J44" s="16">
        <f>VLOOKUP(F44,Car!AA3:AI363,5,FALSE)</f>
        <v>9.8846395736309596</v>
      </c>
      <c r="K44" s="16">
        <f>VLOOKUP(F44,Car!AA3:AI363,6,FALSE)</f>
        <v>9.8664923868277707</v>
      </c>
      <c r="L44" s="16">
        <f>VLOOKUP(F44,Car!AA3:AI363,7,FALSE)</f>
        <v>9.5948349064937606</v>
      </c>
      <c r="M44" s="16" t="e">
        <v>#N/A</v>
      </c>
      <c r="N44" s="16">
        <f>VLOOKUP(F44,Car!AA3:AI363,9,FALSE)</f>
        <v>9.2462109623655806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Mid Suffolk to Rural as a Region</v>
      </c>
      <c r="G47" s="70"/>
      <c r="H47" s="71"/>
      <c r="I47" s="22">
        <f>100*((I44-I45)/I45)</f>
        <v>4.4658945777862247</v>
      </c>
      <c r="J47" s="22">
        <f t="shared" ref="J47:L47" si="3">100*((J44-J45)/J45)</f>
        <v>1.5479562371615285</v>
      </c>
      <c r="K47" s="22">
        <f t="shared" si="3"/>
        <v>-3.5747555350044538</v>
      </c>
      <c r="L47" s="22">
        <f t="shared" si="3"/>
        <v>1.9164318261690283</v>
      </c>
      <c r="M47" s="22" t="e">
        <v>#N/A</v>
      </c>
      <c r="N47" s="22">
        <f t="shared" ref="N47" si="4">100*((N44-N45)/N45)</f>
        <v>1.8614379432914174</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Mid Suffolk</v>
      </c>
      <c r="G52" s="13"/>
      <c r="H52" s="14"/>
      <c r="I52" s="15">
        <f>VLOOKUP(F52,Car!AO3:AW363,4,FALSE)</f>
        <v>28.455939391465002</v>
      </c>
      <c r="J52" s="16">
        <f>VLOOKUP(F52,Car!AO3:AW363,5,FALSE)</f>
        <v>29.667287638037301</v>
      </c>
      <c r="K52" s="16">
        <f>VLOOKUP(F52,Car!AO3:AW363,6,FALSE)</f>
        <v>29.402211678435901</v>
      </c>
      <c r="L52" s="16">
        <f>VLOOKUP(F52,Car!AO3:AW363,7,FALSE)</f>
        <v>29.120309158797301</v>
      </c>
      <c r="M52" s="16" t="e">
        <v>#N/A</v>
      </c>
      <c r="N52" s="16">
        <f>VLOOKUP(F52,Car!AO3:AW363,9,FALSE)</f>
        <v>28.344042591557599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Mid Suffolk to Rural as a Region</v>
      </c>
      <c r="G55" s="70"/>
      <c r="H55" s="71"/>
      <c r="I55" s="22">
        <f>100*((I52-I53)/I53)</f>
        <v>4.5335994563818396</v>
      </c>
      <c r="J55" s="22">
        <f t="shared" ref="J55:L55" si="7">100*((J52-J53)/J53)</f>
        <v>7.8390028279402877</v>
      </c>
      <c r="K55" s="22">
        <f t="shared" si="7"/>
        <v>4.505773891877328</v>
      </c>
      <c r="L55" s="22">
        <f t="shared" si="7"/>
        <v>7.5831513994756046</v>
      </c>
      <c r="M55" s="22" t="e">
        <f t="shared" ref="M55:N55" si="8">100*((M52-M53)/M53)</f>
        <v>#N/A</v>
      </c>
      <c r="N55" s="22">
        <f t="shared" si="8"/>
        <v>5.7926980081774007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Mid Suffolk</v>
      </c>
      <c r="G60" s="13"/>
      <c r="H60" s="14"/>
      <c r="I60" s="15">
        <f>VLOOKUP(F60,Cycle!AA3:AI363,4,FALSE)</f>
        <v>16.515257848899001</v>
      </c>
      <c r="J60" s="16">
        <f>VLOOKUP(F60,Cycle!AA3:AI363,5,FALSE)</f>
        <v>15.8070180263369</v>
      </c>
      <c r="K60" s="16">
        <f>VLOOKUP(F60,Cycle!AA3:AI363,6,FALSE)</f>
        <v>15.6675246716005</v>
      </c>
      <c r="L60" s="16">
        <f>VLOOKUP(F60,Cycle!AA3:AI363,7,FALSE)</f>
        <v>14.2231670504815</v>
      </c>
      <c r="M60" s="16" t="e">
        <v>#N/A</v>
      </c>
      <c r="N60" s="16">
        <f>VLOOKUP(F60,Cycle!AA3:AI363,9,FALSE)</f>
        <v>14.145244510350899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Mid Suffolk to Rural as a Region</v>
      </c>
      <c r="G63" s="70"/>
      <c r="H63" s="71"/>
      <c r="I63" s="22">
        <f>100*((I60-I61)/I61)</f>
        <v>7.7539587145364557</v>
      </c>
      <c r="J63" s="22">
        <f t="shared" ref="J63:L63" si="11">100*((J60-J61)/J61)</f>
        <v>3.7592884482573892</v>
      </c>
      <c r="K63" s="22">
        <f t="shared" si="11"/>
        <v>1.5650950486693282</v>
      </c>
      <c r="L63" s="22">
        <f t="shared" si="11"/>
        <v>2.489654656515222</v>
      </c>
      <c r="M63" s="22" t="e">
        <f t="shared" ref="M63:M64" si="12">(M60-M61)</f>
        <v>#N/A</v>
      </c>
      <c r="N63" s="22">
        <f t="shared" ref="N63" si="13">100*((N60-N61)/N61)</f>
        <v>5.647368804718468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Mid Suffolk</v>
      </c>
      <c r="G68" s="13"/>
      <c r="H68" s="14"/>
      <c r="I68" s="15">
        <f>VLOOKUP(F68,Cycle!AO3:AW363,4,FALSE)</f>
        <v>77.817298949710704</v>
      </c>
      <c r="J68" s="16">
        <f>VLOOKUP(F68,Cycle!AO3:AW363,5,FALSE)</f>
        <v>75.963570740836701</v>
      </c>
      <c r="K68" s="16">
        <f>VLOOKUP(F68,Cycle!AO3:AW363,6,FALSE)</f>
        <v>75.939939812708801</v>
      </c>
      <c r="L68" s="16">
        <f>VLOOKUP(F68,Cycle!AO3:AW363,7,FALSE)</f>
        <v>75.851374120259507</v>
      </c>
      <c r="M68" s="16" t="e">
        <v>#N/A</v>
      </c>
      <c r="N68" s="16">
        <f>VLOOKUP(F68,Cycle!AO3:AW363,9,FALSE)</f>
        <v>75.2804765690111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Mid Suffolk to Rural as a Region</v>
      </c>
      <c r="G71" s="70"/>
      <c r="H71" s="71"/>
      <c r="I71" s="22">
        <f>100*((I68-I69)/I69)</f>
        <v>16.435928713360902</v>
      </c>
      <c r="J71" s="22">
        <f t="shared" ref="J71:L71" si="16">100*((J68-J69)/J69)</f>
        <v>15.988244157467868</v>
      </c>
      <c r="K71" s="22">
        <f t="shared" si="16"/>
        <v>15.394537804576277</v>
      </c>
      <c r="L71" s="22">
        <f t="shared" si="16"/>
        <v>21.221126185592894</v>
      </c>
      <c r="M71" s="22" t="e">
        <f t="shared" ref="M71:M72" si="17">(M68-M69)</f>
        <v>#N/A</v>
      </c>
      <c r="N71" s="22">
        <f t="shared" ref="N71" si="18">100*((N68-N69)/N69)</f>
        <v>22.793393963665267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GL30gzrLYtAILskHhidszsNtCzE4xl7qta9BM+VhfGTSk9I/rVSgLrXTnKB3g1EE2nA7TnUdIIU0enbB7BYMUQ==" saltValue="7f+IcMCgA7dZVzRfDc72f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2022-08-26T13:22:03Z</dcterms:modified>
</cp:coreProperties>
</file>