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5" documentId="8_{E2A2D314-3E77-4C10-A907-C0D7F8D94C7A}" xr6:coauthVersionLast="47" xr6:coauthVersionMax="47" xr10:uidLastSave="{F682891E-EBC1-49F6-A91E-E5C1A39F5FF8}"/>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<sst xmlns="http://schemas.openxmlformats.org/spreadsheetml/2006/main" count="16930" uniqueCount="1319">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</sst>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New Forest</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14.4422168092609</c:v>
                </c:pt>
                <c:pt idx="1">
                  <c:v>14.3998877772143</c:v>
                </c:pt>
                <c:pt idx="2">
                  <c:v>15.894016984165701</c:v>
                </c:pt>
                <c:pt idx="3">
                  <c:v>14.728959686601501</c:v>
                </c:pt>
                <c:pt idx="4">
                  <c:v>#N/A</c:v>
                </c:pt>
                <c:pt idx="5">
                  <c:v>13.272520719031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New Forest</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51.7733645832351</c:v>
                </c:pt>
                <c:pt idx="1">
                  <c:v>52.282767345917499</c:v>
                </c:pt>
                <c:pt idx="2">
                  <c:v>52.5279223866536</c:v>
                </c:pt>
                <c:pt idx="3">
                  <c:v>52.897744570203798</c:v>
                </c:pt>
                <c:pt idx="4">
                  <c:v>#N/A</c:v>
                </c:pt>
                <c:pt idx="5">
                  <c:v>53.059910618893298</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New Forest</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16.402354497935001</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New Forest</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112.00315346620999</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New Forest</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8.6686564662772003</c:v>
                </c:pt>
                <c:pt idx="1">
                  <c:v>8.5506283550158404</c:v>
                </c:pt>
                <c:pt idx="2">
                  <c:v>8.7262157342688909</c:v>
                </c:pt>
                <c:pt idx="3">
                  <c:v>8.4467376326232593</c:v>
                </c:pt>
                <c:pt idx="4">
                  <c:v>#N/A</c:v>
                </c:pt>
                <c:pt idx="5">
                  <c:v>7.7736419971584603</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New Forest</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25.459020453549901</c:v>
                </c:pt>
                <c:pt idx="1">
                  <c:v>28.077286201884601</c:v>
                </c:pt>
                <c:pt idx="2">
                  <c:v>27.793514494012399</c:v>
                </c:pt>
                <c:pt idx="3">
                  <c:v>27.226066859526899</c:v>
                </c:pt>
                <c:pt idx="4">
                  <c:v>#N/A</c:v>
                </c:pt>
                <c:pt idx="5">
                  <c:v>26.720924813571699</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New Forest</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11.7937171369836</c:v>
                </c:pt>
                <c:pt idx="1">
                  <c:v>11.9634764248169</c:v>
                </c:pt>
                <c:pt idx="2">
                  <c:v>11.940619982152599</c:v>
                </c:pt>
                <c:pt idx="3">
                  <c:v>11.617026049451001</c:v>
                </c:pt>
                <c:pt idx="4">
                  <c:v>#N/A</c:v>
                </c:pt>
                <c:pt idx="5">
                  <c:v>10.4402449235722</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New Forest</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59.141598825128298</c:v>
                </c:pt>
                <c:pt idx="1">
                  <c:v>59.532421961680498</c:v>
                </c:pt>
                <c:pt idx="2">
                  <c:v>59.653420683223203</c:v>
                </c:pt>
                <c:pt idx="3">
                  <c:v>59.2488531968689</c:v>
                </c:pt>
                <c:pt idx="4">
                  <c:v>#N/A</c:v>
                </c:pt>
                <c:pt idx="5">
                  <c:v>58.9246138963506</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236220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5298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Travel times in New Forest over all modes of transport are in line with or just above the England situation to nearest employment centre with 500 to 4999 jobs and in line with or just below the 'Rural as a Region' situation to nearest employment centre with at least 5000 jobs over the period 2014 to 2019.</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178</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New Forest</v>
      </c>
      <c r="G12" s="13"/>
      <c r="H12" s="14"/>
      <c r="I12" s="15">
        <f>VLOOKUP(F12,PT!AA3:AI363,4,FALSE)</f>
        <v>14.4422168092609</v>
      </c>
      <c r="J12" s="16">
        <f>VLOOKUP(F12,PT!AA3:AI363,5,FALSE)</f>
        <v>14.3998877772143</v>
      </c>
      <c r="K12" s="16">
        <f>VLOOKUP(F12,PT!AA3:AI363,6,FALSE)</f>
        <v>15.894016984165701</v>
      </c>
      <c r="L12" s="16">
        <f>VLOOKUP(F12,PT!AA3:AI363,7,FALSE)</f>
        <v>14.728959686601501</v>
      </c>
      <c r="M12" s="16" t="e">
        <v>#N/A</v>
      </c>
      <c r="N12" s="16">
        <f>VLOOKUP(F12,PT!AA3:AI363,9,FALSE)</f>
        <v>13.272520719031</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New Forest to Rural as a Region</v>
      </c>
      <c r="G15" s="70"/>
      <c r="H15" s="71"/>
      <c r="I15" s="22">
        <f>100*((I12-I13)/I13)</f>
        <v>-21.00370218822799</v>
      </c>
      <c r="J15" s="22">
        <f t="shared" ref="J15:N16" si="0">100*((J12-J13)/J13)</f>
        <v>-22.947299768221651</v>
      </c>
      <c r="K15" s="22">
        <f t="shared" si="0"/>
        <v>-18.57494041365247</v>
      </c>
      <c r="L15" s="22">
        <f t="shared" si="0"/>
        <v>-13.302018805690802</v>
      </c>
      <c r="M15" s="22" t="e">
        <f t="shared" si="0"/>
        <v>#N/A</v>
      </c>
      <c r="N15" s="22">
        <f t="shared" si="0"/>
        <v>-20.206148749664109</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New Forest</v>
      </c>
      <c r="G20" s="13"/>
      <c r="H20" s="14"/>
      <c r="I20" s="15">
        <f>VLOOKUP(F20,PT!AO3:AW363,4,FALSE)</f>
        <v>51.7733645832351</v>
      </c>
      <c r="J20" s="16">
        <f>VLOOKUP(F20,PT!AO3:AW363,5,FALSE)</f>
        <v>52.282767345917499</v>
      </c>
      <c r="K20" s="16">
        <f>VLOOKUP(F20,PT!AO3:AW363,6,FALSE)</f>
        <v>52.5279223866536</v>
      </c>
      <c r="L20" s="16">
        <f>VLOOKUP(F20,PT!AO3:AW363,7,FALSE)</f>
        <v>52.897744570203798</v>
      </c>
      <c r="M20" s="16" t="e">
        <v>#N/A</v>
      </c>
      <c r="N20" s="16">
        <f>VLOOKUP(F20,PT!AO3:AW363,9,FALSE)</f>
        <v>53.059910618893298</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New Forest to Rural as a Region</v>
      </c>
      <c r="G23" s="70"/>
      <c r="H23" s="71"/>
      <c r="I23" s="22">
        <f>100*((I20-I21)/I21)</f>
        <v>-4.7729102821818259</v>
      </c>
      <c r="J23" s="22">
        <f t="shared" ref="J23:N23" si="1">100*((J20-J21)/J21)</f>
        <v>-5.4062213231475358</v>
      </c>
      <c r="K23" s="22">
        <f t="shared" si="1"/>
        <v>-4.4709856258587397</v>
      </c>
      <c r="L23" s="22">
        <f t="shared" si="1"/>
        <v>-3.3947892841868534</v>
      </c>
      <c r="M23" s="22" t="e">
        <f t="shared" si="1"/>
        <v>#N/A</v>
      </c>
      <c r="N23" s="22">
        <f t="shared" si="1"/>
        <v>-2.0654140233574356</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New Forest</v>
      </c>
      <c r="G28" s="13"/>
      <c r="H28" s="14"/>
      <c r="I28" s="15">
        <f>VLOOKUP(F28,Walk!AA3:AI363,4,FALSE)</f>
        <v>16.402354497935001</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New Forest to Rural as a Region</v>
      </c>
      <c r="G31" s="70"/>
      <c r="H31" s="71"/>
      <c r="I31" s="22">
        <f>100*((I28-I29)/I29)</f>
        <v>-35.412337276204319</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New Forest</v>
      </c>
      <c r="G36" s="13"/>
      <c r="H36" s="14"/>
      <c r="I36" s="15">
        <f>VLOOKUP(F36,Walk!AO3:AR363,4,FALSE)</f>
        <v>112.00315346620999</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New Forest to Rural as a Region</v>
      </c>
      <c r="G39" s="70"/>
      <c r="H39" s="71"/>
      <c r="I39" s="22">
        <f>100*((I36-I37)/I37)</f>
        <v>11.693373638674601</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New Forest</v>
      </c>
      <c r="G44" s="13"/>
      <c r="H44" s="14"/>
      <c r="I44" s="15">
        <f>VLOOKUP(F44,Car!AA3:AI363,4,FALSE)</f>
        <v>8.6686564662772003</v>
      </c>
      <c r="J44" s="16">
        <f>VLOOKUP(F44,Car!AA3:AI363,5,FALSE)</f>
        <v>8.5506283550158404</v>
      </c>
      <c r="K44" s="16">
        <f>VLOOKUP(F44,Car!AA3:AI363,6,FALSE)</f>
        <v>8.7262157342688909</v>
      </c>
      <c r="L44" s="16">
        <f>VLOOKUP(F44,Car!AA3:AI363,7,FALSE)</f>
        <v>8.4467376326232593</v>
      </c>
      <c r="M44" s="16" t="e">
        <v>#N/A</v>
      </c>
      <c r="N44" s="16">
        <f>VLOOKUP(F44,Car!AA3:AI363,9,FALSE)</f>
        <v>7.7736419971584603</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New Forest to Rural as a Region</v>
      </c>
      <c r="G47" s="70"/>
      <c r="H47" s="71"/>
      <c r="I47" s="22">
        <f>100*((I44-I45)/I45)</f>
        <v>-11.489904715385663</v>
      </c>
      <c r="J47" s="22">
        <f t="shared" ref="J47:L47" si="3">100*((J44-J45)/J45)</f>
        <v>-12.156753159546337</v>
      </c>
      <c r="K47" s="22">
        <f t="shared" si="3"/>
        <v>-14.718680921042059</v>
      </c>
      <c r="L47" s="22">
        <f t="shared" si="3"/>
        <v>-10.278668838152084</v>
      </c>
      <c r="M47" s="22" t="e">
        <v>#N/A</v>
      </c>
      <c r="N47" s="22">
        <f t="shared" ref="N47" si="4">100*((N44-N45)/N45)</f>
        <v>-14.361206432571491</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New Forest</v>
      </c>
      <c r="G52" s="13"/>
      <c r="H52" s="14"/>
      <c r="I52" s="15">
        <f>VLOOKUP(F52,Car!AO3:AW363,4,FALSE)</f>
        <v>25.459020453549901</v>
      </c>
      <c r="J52" s="16">
        <f>VLOOKUP(F52,Car!AO3:AW363,5,FALSE)</f>
        <v>28.077286201884601</v>
      </c>
      <c r="K52" s="16">
        <f>VLOOKUP(F52,Car!AO3:AW363,6,FALSE)</f>
        <v>27.793514494012399</v>
      </c>
      <c r="L52" s="16">
        <f>VLOOKUP(F52,Car!AO3:AW363,7,FALSE)</f>
        <v>27.226066859526899</v>
      </c>
      <c r="M52" s="16" t="e">
        <v>#N/A</v>
      </c>
      <c r="N52" s="16">
        <f>VLOOKUP(F52,Car!AO3:AW363,9,FALSE)</f>
        <v>26.720924813571699</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New Forest to Rural as a Region</v>
      </c>
      <c r="G55" s="70"/>
      <c r="H55" s="71"/>
      <c r="I55" s="22">
        <f>100*((I52-I53)/I53)</f>
        <v>-6.4756566271908733</v>
      </c>
      <c r="J55" s="22">
        <f t="shared" ref="J55:L55" si="7">100*((J52-J53)/J53)</f>
        <v>2.0594327013520743</v>
      </c>
      <c r="K55" s="22">
        <f t="shared" si="7"/>
        <v>-1.2121001937365425</v>
      </c>
      <c r="L55" s="22">
        <f t="shared" si="7"/>
        <v>0.58499231543533203</v>
      </c>
      <c r="M55" s="22" t="e">
        <f t="shared" ref="M55:N55" si="8">100*((M52-M53)/M53)</f>
        <v>#N/A</v>
      </c>
      <c r="N55" s="22">
        <f t="shared" si="8"/>
        <v>-0.26550658149930528</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New Forest</v>
      </c>
      <c r="G60" s="13"/>
      <c r="H60" s="14"/>
      <c r="I60" s="15">
        <f>VLOOKUP(F60,Cycle!AA3:AI363,4,FALSE)</f>
        <v>11.7937171369836</v>
      </c>
      <c r="J60" s="16">
        <f>VLOOKUP(F60,Cycle!AA3:AI363,5,FALSE)</f>
        <v>11.9634764248169</v>
      </c>
      <c r="K60" s="16">
        <f>VLOOKUP(F60,Cycle!AA3:AI363,6,FALSE)</f>
        <v>11.940619982152599</v>
      </c>
      <c r="L60" s="16">
        <f>VLOOKUP(F60,Cycle!AA3:AI363,7,FALSE)</f>
        <v>11.617026049451001</v>
      </c>
      <c r="M60" s="16" t="e">
        <v>#N/A</v>
      </c>
      <c r="N60" s="16">
        <f>VLOOKUP(F60,Cycle!AA3:AI363,9,FALSE)</f>
        <v>10.4402449235722</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New Forest to Rural as a Region</v>
      </c>
      <c r="G63" s="70"/>
      <c r="H63" s="71"/>
      <c r="I63" s="22">
        <f>100*((I60-I61)/I61)</f>
        <v>-23.051779082324657</v>
      </c>
      <c r="J63" s="22">
        <f t="shared" ref="J63:L63" si="11">100*((J60-J61)/J61)</f>
        <v>-21.470210311756933</v>
      </c>
      <c r="K63" s="22">
        <f t="shared" si="11"/>
        <v>-22.59465174957457</v>
      </c>
      <c r="L63" s="22">
        <f t="shared" si="11"/>
        <v>-16.289741678618061</v>
      </c>
      <c r="M63" s="22" t="e">
        <f t="shared" ref="M63:M64" si="12">(M60-M61)</f>
        <v>#N/A</v>
      </c>
      <c r="N63" s="22">
        <f t="shared" ref="N63" si="13">100*((N60-N61)/N61)</f>
        <v>-22.024366206953577</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New Forest</v>
      </c>
      <c r="G68" s="13"/>
      <c r="H68" s="14"/>
      <c r="I68" s="15">
        <f>VLOOKUP(F68,Cycle!AO3:AW363,4,FALSE)</f>
        <v>59.141598825128298</v>
      </c>
      <c r="J68" s="16">
        <f>VLOOKUP(F68,Cycle!AO3:AW363,5,FALSE)</f>
        <v>59.532421961680498</v>
      </c>
      <c r="K68" s="16">
        <f>VLOOKUP(F68,Cycle!AO3:AW363,6,FALSE)</f>
        <v>59.653420683223203</v>
      </c>
      <c r="L68" s="16">
        <f>VLOOKUP(F68,Cycle!AO3:AW363,7,FALSE)</f>
        <v>59.2488531968689</v>
      </c>
      <c r="M68" s="16" t="e">
        <v>#N/A</v>
      </c>
      <c r="N68" s="16">
        <f>VLOOKUP(F68,Cycle!AO3:AW363,9,FALSE)</f>
        <v>58.9246138963506</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New Forest to Rural as a Region</v>
      </c>
      <c r="G71" s="70"/>
      <c r="H71" s="71"/>
      <c r="I71" s="22">
        <f>100*((I68-I69)/I69)</f>
        <v>-11.508018425992567</v>
      </c>
      <c r="J71" s="22">
        <f t="shared" ref="J71:L71" si="16">100*((J68-J69)/J69)</f>
        <v>-9.1003618387733525</v>
      </c>
      <c r="K71" s="22">
        <f t="shared" si="16"/>
        <v>-9.3536428237926259</v>
      </c>
      <c r="L71" s="22">
        <f t="shared" si="16"/>
        <v>-5.3120290432420481</v>
      </c>
      <c r="M71" s="22" t="e">
        <f t="shared" ref="M71:M72" si="17">(M68-M69)</f>
        <v>#N/A</v>
      </c>
      <c r="N71" s="22">
        <f t="shared" ref="N71" si="18">100*((N68-N69)/N69)</f>
        <v>-3.885394220392993</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8eOXaapGR0u/2H8/hUmSBwlvTu7D6c2EHACACZQfcAxZ1TXTnQNASJ8Xy4sT0+7+kfjGVK5806sRPCH9juJa9A==" saltValue="s9T7r+SAFIoGcQitWc+a4A=="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2022-08-26T13:16:29Z</dcterms:modified>
</cp:coreProperties>
</file>