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927F48EF-F696-4791-844F-9FC54CD894BF}" xr6:coauthVersionLast="47" xr6:coauthVersionMax="47" xr10:uidLastSave="{0DD75C39-19C4-4C6B-B99B-9A285B1783DC}"/>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<sst xmlns="http://schemas.openxmlformats.org/spreadsheetml/2006/main" count="16930" uniqueCount="1319">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</sst>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Norfolk</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18.841446608736401</c:v>
                </c:pt>
                <c:pt idx="1">
                  <c:v>19.050754286509498</c:v>
                </c:pt>
                <c:pt idx="2">
                  <c:v>19.964850914654999</c:v>
                </c:pt>
                <c:pt idx="3">
                  <c:v>18.017552562375901</c:v>
                </c:pt>
                <c:pt idx="4">
                  <c:v>#N/A</c:v>
                </c:pt>
                <c:pt idx="5">
                  <c:v>16.516661394987299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Norfolk</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56.518026655119897</c:v>
                </c:pt>
                <c:pt idx="1">
                  <c:v>54.514097022054003</c:v>
                </c:pt>
                <c:pt idx="2">
                  <c:v>55.066441314671799</c:v>
                </c:pt>
                <c:pt idx="3">
                  <c:v>58.941610129854602</c:v>
                </c:pt>
                <c:pt idx="4">
                  <c:v>#N/A</c:v>
                </c:pt>
                <c:pt idx="5">
                  <c:v>57.771439171371</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Norfolk</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28.472414008858401</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Norfolk</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93.874156776275996</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Norfolk</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10.0390381507908</c:v>
                </c:pt>
                <c:pt idx="1">
                  <c:v>9.9182457643014903</c:v>
                </c:pt>
                <c:pt idx="2">
                  <c:v>10.1137044513435</c:v>
                </c:pt>
                <c:pt idx="3">
                  <c:v>9.5633192850502908</c:v>
                </c:pt>
                <c:pt idx="4">
                  <c:v>#N/A</c:v>
                </c:pt>
                <c:pt idx="5">
                  <c:v>9.1233204669255503</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Norfolk</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28.143818945326402</c:v>
                </c:pt>
                <c:pt idx="1">
                  <c:v>27.3267764131141</c:v>
                </c:pt>
                <c:pt idx="2">
                  <c:v>29.359502327533001</c:v>
                </c:pt>
                <c:pt idx="3">
                  <c:v>29.292584253794001</c:v>
                </c:pt>
                <c:pt idx="4">
                  <c:v>#N/A</c:v>
                </c:pt>
                <c:pt idx="5">
                  <c:v>28.0413946086924</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Norfolk</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15.9892770886958</c:v>
                </c:pt>
                <c:pt idx="1">
                  <c:v>15.591509879341601</c:v>
                </c:pt>
                <c:pt idx="2">
                  <c:v>15.8351792218263</c:v>
                </c:pt>
                <c:pt idx="3">
                  <c:v>14.382372882076</c:v>
                </c:pt>
                <c:pt idx="4">
                  <c:v>#N/A</c:v>
                </c:pt>
                <c:pt idx="5">
                  <c:v>13.9925229384561</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Norfolk</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72.667631615843902</c:v>
                </c:pt>
                <c:pt idx="1">
                  <c:v>66.801155152662403</c:v>
                </c:pt>
                <c:pt idx="2">
                  <c:v>70.918816333573105</c:v>
                </c:pt>
                <c:pt idx="3">
                  <c:v>72.567747996323703</c:v>
                </c:pt>
                <c:pt idx="4">
                  <c:v>#N/A</c:v>
                </c:pt>
                <c:pt idx="5">
                  <c:v>70.608169740429304</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236220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5298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Travel times in Norfolk both to nearest employment centre with 500 to 4999 jobs and to nearest employment centre with at least 5000 jobs over all modes of transport are consistent with the 'Rural as a Region' averages over the period 2014 to 2019.</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335</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Norfolk</v>
      </c>
      <c r="G12" s="13"/>
      <c r="H12" s="14"/>
      <c r="I12" s="15">
        <f>VLOOKUP(F12,PT!AA3:AI363,4,FALSE)</f>
        <v>18.841446608736401</v>
      </c>
      <c r="J12" s="16">
        <f>VLOOKUP(F12,PT!AA3:AI363,5,FALSE)</f>
        <v>19.050754286509498</v>
      </c>
      <c r="K12" s="16">
        <f>VLOOKUP(F12,PT!AA3:AI363,6,FALSE)</f>
        <v>19.964850914654999</v>
      </c>
      <c r="L12" s="16">
        <f>VLOOKUP(F12,PT!AA3:AI363,7,FALSE)</f>
        <v>18.017552562375901</v>
      </c>
      <c r="M12" s="16" t="e">
        <v>#N/A</v>
      </c>
      <c r="N12" s="16">
        <f>VLOOKUP(F12,PT!AA3:AI363,9,FALSE)</f>
        <v>16.516661394987299</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Norfolk to Rural as a Region</v>
      </c>
      <c r="G15" s="70"/>
      <c r="H15" s="71"/>
      <c r="I15" s="22">
        <f>100*((I12-I13)/I13)</f>
        <v>3.0592842612583389</v>
      </c>
      <c r="J15" s="22">
        <f t="shared" ref="J15:N16" si="0">100*((J12-J13)/J13)</f>
        <v>1.9391318834051823</v>
      </c>
      <c r="K15" s="22">
        <f t="shared" si="0"/>
        <v>2.279944521127637</v>
      </c>
      <c r="L15" s="22">
        <f t="shared" si="0"/>
        <v>6.0553811306392733</v>
      </c>
      <c r="M15" s="22" t="e">
        <f t="shared" si="0"/>
        <v>#N/A</v>
      </c>
      <c r="N15" s="22">
        <f t="shared" si="0"/>
        <v>-0.70250780516385192</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Norfolk</v>
      </c>
      <c r="G20" s="13"/>
      <c r="H20" s="14"/>
      <c r="I20" s="15">
        <f>VLOOKUP(F20,PT!AO3:AW363,4,FALSE)</f>
        <v>56.518026655119897</v>
      </c>
      <c r="J20" s="16">
        <f>VLOOKUP(F20,PT!AO3:AW363,5,FALSE)</f>
        <v>54.514097022054003</v>
      </c>
      <c r="K20" s="16">
        <f>VLOOKUP(F20,PT!AO3:AW363,6,FALSE)</f>
        <v>55.066441314671799</v>
      </c>
      <c r="L20" s="16">
        <f>VLOOKUP(F20,PT!AO3:AW363,7,FALSE)</f>
        <v>58.941610129854602</v>
      </c>
      <c r="M20" s="16" t="e">
        <v>#N/A</v>
      </c>
      <c r="N20" s="16">
        <f>VLOOKUP(F20,PT!AO3:AW363,9,FALSE)</f>
        <v>57.771439171371</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Norfolk to Rural as a Region</v>
      </c>
      <c r="G23" s="70"/>
      <c r="H23" s="71"/>
      <c r="I23" s="22">
        <f>100*((I20-I21)/I21)</f>
        <v>3.9539778472098654</v>
      </c>
      <c r="J23" s="22">
        <f t="shared" ref="J23:N23" si="1">100*((J20-J21)/J21)</f>
        <v>-1.3691376672069184</v>
      </c>
      <c r="K23" s="22">
        <f t="shared" si="1"/>
        <v>0.14564873060108618</v>
      </c>
      <c r="L23" s="22">
        <f t="shared" si="1"/>
        <v>7.6429007094427268</v>
      </c>
      <c r="M23" s="22" t="e">
        <f t="shared" si="1"/>
        <v>#N/A</v>
      </c>
      <c r="N23" s="22">
        <f t="shared" si="1"/>
        <v>6.6308237335854354</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Norfolk</v>
      </c>
      <c r="G28" s="13"/>
      <c r="H28" s="14"/>
      <c r="I28" s="15">
        <f>VLOOKUP(F28,Walk!AA3:AI363,4,FALSE)</f>
        <v>28.472414008858401</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Norfolk to Rural as a Region</v>
      </c>
      <c r="G31" s="70"/>
      <c r="H31" s="71"/>
      <c r="I31" s="22">
        <f>100*((I28-I29)/I29)</f>
        <v>12.116018048990533</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Norfolk</v>
      </c>
      <c r="G36" s="13"/>
      <c r="H36" s="14"/>
      <c r="I36" s="15">
        <f>VLOOKUP(F36,Walk!AO3:AR363,4,FALSE)</f>
        <v>93.874156776275996</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Norfolk to Rural as a Region</v>
      </c>
      <c r="G39" s="70"/>
      <c r="H39" s="71"/>
      <c r="I39" s="22">
        <f>100*((I36-I37)/I37)</f>
        <v>-6.3854816285030136</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Norfolk</v>
      </c>
      <c r="G44" s="13"/>
      <c r="H44" s="14"/>
      <c r="I44" s="15">
        <f>VLOOKUP(F44,Car!AA3:AI363,4,FALSE)</f>
        <v>10.0390381507908</v>
      </c>
      <c r="J44" s="16">
        <f>VLOOKUP(F44,Car!AA3:AI363,5,FALSE)</f>
        <v>9.9182457643014903</v>
      </c>
      <c r="K44" s="16">
        <f>VLOOKUP(F44,Car!AA3:AI363,6,FALSE)</f>
        <v>10.1137044513435</v>
      </c>
      <c r="L44" s="16">
        <f>VLOOKUP(F44,Car!AA3:AI363,7,FALSE)</f>
        <v>9.5633192850502908</v>
      </c>
      <c r="M44" s="16" t="e">
        <v>#N/A</v>
      </c>
      <c r="N44" s="16">
        <f>VLOOKUP(F44,Car!AA3:AI363,9,FALSE)</f>
        <v>9.1233204669255503</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Norfolk to Rural as a Region</v>
      </c>
      <c r="G47" s="70"/>
      <c r="H47" s="71"/>
      <c r="I47" s="22">
        <f>100*((I44-I45)/I45)</f>
        <v>2.5021843637515064</v>
      </c>
      <c r="J47" s="22">
        <f t="shared" ref="J47:L47" si="3">100*((J44-J45)/J45)</f>
        <v>1.8932030166811973</v>
      </c>
      <c r="K47" s="22">
        <f t="shared" si="3"/>
        <v>-1.1587516684784349</v>
      </c>
      <c r="L47" s="22">
        <f t="shared" si="3"/>
        <v>1.5816725816791739</v>
      </c>
      <c r="M47" s="22" t="e">
        <v>#N/A</v>
      </c>
      <c r="N47" s="22">
        <f t="shared" ref="N47" si="4">100*((N44-N45)/N45)</f>
        <v>0.50760742546788873</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Norfolk</v>
      </c>
      <c r="G52" s="13"/>
      <c r="H52" s="14"/>
      <c r="I52" s="15">
        <f>VLOOKUP(F52,Car!AO3:AW363,4,FALSE)</f>
        <v>28.143818945326402</v>
      </c>
      <c r="J52" s="16">
        <f>VLOOKUP(F52,Car!AO3:AW363,5,FALSE)</f>
        <v>27.3267764131141</v>
      </c>
      <c r="K52" s="16">
        <f>VLOOKUP(F52,Car!AO3:AW363,6,FALSE)</f>
        <v>29.359502327533001</v>
      </c>
      <c r="L52" s="16">
        <f>VLOOKUP(F52,Car!AO3:AW363,7,FALSE)</f>
        <v>29.292584253794001</v>
      </c>
      <c r="M52" s="16" t="e">
        <v>#N/A</v>
      </c>
      <c r="N52" s="16">
        <f>VLOOKUP(F52,Car!AO3:AW363,9,FALSE)</f>
        <v>28.0413946086924</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Norfolk to Rural as a Region</v>
      </c>
      <c r="G55" s="70"/>
      <c r="H55" s="71"/>
      <c r="I55" s="22">
        <f>100*((I52-I53)/I53)</f>
        <v>3.3870172525771145</v>
      </c>
      <c r="J55" s="22">
        <f t="shared" ref="J55:L55" si="7">100*((J52-J53)/J53)</f>
        <v>-0.66863021498446107</v>
      </c>
      <c r="K55" s="22">
        <f t="shared" si="7"/>
        <v>4.3539698773582147</v>
      </c>
      <c r="L55" s="22">
        <f t="shared" si="7"/>
        <v>8.2196109070419876</v>
      </c>
      <c r="M55" s="22" t="e">
        <f t="shared" ref="M55:N55" si="8">100*((M52-M53)/M53)</f>
        <v>#N/A</v>
      </c>
      <c r="N55" s="22">
        <f t="shared" si="8"/>
        <v>4.6630797982619674</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Norfolk</v>
      </c>
      <c r="G60" s="13"/>
      <c r="H60" s="14"/>
      <c r="I60" s="15">
        <f>VLOOKUP(F60,Cycle!AA3:AI363,4,FALSE)</f>
        <v>15.9892770886958</v>
      </c>
      <c r="J60" s="16">
        <f>VLOOKUP(F60,Cycle!AA3:AI363,5,FALSE)</f>
        <v>15.591509879341601</v>
      </c>
      <c r="K60" s="16">
        <f>VLOOKUP(F60,Cycle!AA3:AI363,6,FALSE)</f>
        <v>15.8351792218263</v>
      </c>
      <c r="L60" s="16">
        <f>VLOOKUP(F60,Cycle!AA3:AI363,7,FALSE)</f>
        <v>14.382372882076</v>
      </c>
      <c r="M60" s="16" t="e">
        <v>#N/A</v>
      </c>
      <c r="N60" s="16">
        <f>VLOOKUP(F60,Cycle!AA3:AI363,9,FALSE)</f>
        <v>13.9925229384561</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Norfolk to Rural as a Region</v>
      </c>
      <c r="G63" s="70"/>
      <c r="H63" s="71"/>
      <c r="I63" s="22">
        <f>100*((I60-I61)/I61)</f>
        <v>4.3221921845724962</v>
      </c>
      <c r="J63" s="22">
        <f t="shared" ref="J63:L63" si="11">100*((J60-J61)/J61)</f>
        <v>2.3446654023560094</v>
      </c>
      <c r="K63" s="22">
        <f t="shared" si="11"/>
        <v>2.6519195908952313</v>
      </c>
      <c r="L63" s="22">
        <f t="shared" si="11"/>
        <v>3.6368640397356238</v>
      </c>
      <c r="M63" s="22" t="e">
        <f t="shared" ref="M63:M64" si="12">(M60-M61)</f>
        <v>#N/A</v>
      </c>
      <c r="N63" s="22">
        <f t="shared" ref="N63" si="13">100*((N60-N61)/N61)</f>
        <v>4.5067287671002019</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Norfolk</v>
      </c>
      <c r="G68" s="13"/>
      <c r="H68" s="14"/>
      <c r="I68" s="15">
        <f>VLOOKUP(F68,Cycle!AO3:AW363,4,FALSE)</f>
        <v>72.667631615843902</v>
      </c>
      <c r="J68" s="16">
        <f>VLOOKUP(F68,Cycle!AO3:AW363,5,FALSE)</f>
        <v>66.801155152662403</v>
      </c>
      <c r="K68" s="16">
        <f>VLOOKUP(F68,Cycle!AO3:AW363,6,FALSE)</f>
        <v>70.918816333573105</v>
      </c>
      <c r="L68" s="16">
        <f>VLOOKUP(F68,Cycle!AO3:AW363,7,FALSE)</f>
        <v>72.567747996323703</v>
      </c>
      <c r="M68" s="16" t="e">
        <v>#N/A</v>
      </c>
      <c r="N68" s="16">
        <f>VLOOKUP(F68,Cycle!AO3:AW363,9,FALSE)</f>
        <v>70.608169740429304</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Norfolk to Rural as a Region</v>
      </c>
      <c r="G71" s="70"/>
      <c r="H71" s="71"/>
      <c r="I71" s="22">
        <f>100*((I68-I69)/I69)</f>
        <v>8.7306201678775555</v>
      </c>
      <c r="J71" s="22">
        <f t="shared" ref="J71:L71" si="16">100*((J68-J69)/J69)</f>
        <v>1.9982159643613082</v>
      </c>
      <c r="K71" s="22">
        <f t="shared" si="16"/>
        <v>7.7646894722814013</v>
      </c>
      <c r="L71" s="22">
        <f t="shared" si="16"/>
        <v>15.973431449241168</v>
      </c>
      <c r="M71" s="22" t="e">
        <f t="shared" ref="M71:M72" si="17">(M68-M69)</f>
        <v>#N/A</v>
      </c>
      <c r="N71" s="22">
        <f t="shared" ref="N71" si="18">100*((N68-N69)/N69)</f>
        <v>15.172182737734467</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6bwabbSkOLZ2v2hr7lmtcIrfgvCA3dq5Dl3ybVvFnFqOnkAXZOcM4vTWOEe8iYeqj+tWGa+2Tkml5R8uIHIpMA==" saltValue="6Ngq4ciHQikgUZ53IvcAdQ=="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2022-08-26T13:02:07Z</dcterms:modified>
</cp:coreProperties>
</file>