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EC63EE1C-D551-43A3-9A29-086355A5EE65}" xr6:coauthVersionLast="47" xr6:coauthVersionMax="47" xr10:uidLastSave="{D07CADBE-23B4-4DDA-A6F0-1FBD1D7F65B3}"/>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<sst xmlns="http://schemas.openxmlformats.org/spreadsheetml/2006/main" count="16930" uniqueCount="1319">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</sst>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16.531546312690999</c:v>
                </c:pt>
                <c:pt idx="1">
                  <c:v>18.5708681880756</c:v>
                </c:pt>
                <c:pt idx="2">
                  <c:v>18.483422331851099</c:v>
                </c:pt>
                <c:pt idx="3">
                  <c:v>17.336891290777999</c:v>
                </c:pt>
                <c:pt idx="4">
                  <c:v>#N/A</c:v>
                </c:pt>
                <c:pt idx="5">
                  <c:v>16.837904444787998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39.8511950132295</c:v>
                </c:pt>
                <c:pt idx="1">
                  <c:v>44.2677839045027</c:v>
                </c:pt>
                <c:pt idx="2">
                  <c:v>44.503867070034701</c:v>
                </c:pt>
                <c:pt idx="3">
                  <c:v>47.727923632621902</c:v>
                </c:pt>
                <c:pt idx="4">
                  <c:v>#N/A</c:v>
                </c:pt>
                <c:pt idx="5">
                  <c:v>45.8636866196371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31.091357456863101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Kesteven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91.398162732438394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10.363707432588001</c:v>
                </c:pt>
                <c:pt idx="1">
                  <c:v>10.422452804891099</c:v>
                </c:pt>
                <c:pt idx="2">
                  <c:v>10.3820285020846</c:v>
                </c:pt>
                <c:pt idx="3">
                  <c:v>10.2465408426505</c:v>
                </c:pt>
                <c:pt idx="4">
                  <c:v>#N/A</c:v>
                </c:pt>
                <c:pt idx="5">
                  <c:v>9.4075173561279506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22.301995705421</c:v>
                </c:pt>
                <c:pt idx="1">
                  <c:v>21.864133330966599</c:v>
                </c:pt>
                <c:pt idx="2">
                  <c:v>23.734557018149101</c:v>
                </c:pt>
                <c:pt idx="3">
                  <c:v>22.815577137074001</c:v>
                </c:pt>
                <c:pt idx="4">
                  <c:v>#N/A</c:v>
                </c:pt>
                <c:pt idx="5">
                  <c:v>23.602735502995401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16.148066681908599</c:v>
                </c:pt>
                <c:pt idx="1">
                  <c:v>17.105286746040299</c:v>
                </c:pt>
                <c:pt idx="2">
                  <c:v>16.104641728224902</c:v>
                </c:pt>
                <c:pt idx="3">
                  <c:v>15.5488788782728</c:v>
                </c:pt>
                <c:pt idx="4">
                  <c:v>#N/A</c:v>
                </c:pt>
                <c:pt idx="5">
                  <c:v>14.659265428945099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Kesteven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56.009905373682997</c:v>
                </c:pt>
                <c:pt idx="1">
                  <c:v>55.709935880729397</c:v>
                </c:pt>
                <c:pt idx="2">
                  <c:v>59.498064586357501</c:v>
                </c:pt>
                <c:pt idx="3">
                  <c:v>55.162143470035097</c:v>
                </c:pt>
                <c:pt idx="4">
                  <c:v>#N/A</c:v>
                </c:pt>
                <c:pt idx="5">
                  <c:v>54.9451079370873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525780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19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Where travel is to nearest employment centre with at least 5000 jobs, the times in North Kesteven are consistently below 'Rural as a Region' but above the England situation across all modes of transport.  To nearest employment centre with 500 to 4999 jobs, the travel times in North Kesteven are by public transport/walk in line with the rural situation, but for all other modes of transport they are above the rural position.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187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Kesteven</v>
      </c>
      <c r="G12" s="13"/>
      <c r="H12" s="14"/>
      <c r="I12" s="15">
        <f>VLOOKUP(F12,PT!AA3:AI363,4,FALSE)</f>
        <v>16.531546312690999</v>
      </c>
      <c r="J12" s="16">
        <f>VLOOKUP(F12,PT!AA3:AI363,5,FALSE)</f>
        <v>18.5708681880756</v>
      </c>
      <c r="K12" s="16">
        <f>VLOOKUP(F12,PT!AA3:AI363,6,FALSE)</f>
        <v>18.483422331851099</v>
      </c>
      <c r="L12" s="16">
        <f>VLOOKUP(F12,PT!AA3:AI363,7,FALSE)</f>
        <v>17.336891290777999</v>
      </c>
      <c r="M12" s="16" t="e">
        <v>#N/A</v>
      </c>
      <c r="N12" s="16">
        <f>VLOOKUP(F12,PT!AA3:AI363,9,FALSE)</f>
        <v>16.837904444787998</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Kesteven to Rural as a Region</v>
      </c>
      <c r="G15" s="70"/>
      <c r="H15" s="71"/>
      <c r="I15" s="22">
        <f>100*((I12-I13)/I13)</f>
        <v>-9.5754500120073782</v>
      </c>
      <c r="J15" s="22">
        <f t="shared" ref="J15:N16" si="0">100*((J12-J13)/J13)</f>
        <v>-0.62870199558759099</v>
      </c>
      <c r="K15" s="22">
        <f t="shared" si="0"/>
        <v>-5.3094150943741054</v>
      </c>
      <c r="L15" s="22">
        <f t="shared" si="0"/>
        <v>2.048855253705077</v>
      </c>
      <c r="M15" s="22" t="e">
        <f t="shared" si="0"/>
        <v>#N/A</v>
      </c>
      <c r="N15" s="22">
        <f t="shared" si="0"/>
        <v>1.2287922601091061</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Kesteven</v>
      </c>
      <c r="G20" s="13"/>
      <c r="H20" s="14"/>
      <c r="I20" s="15">
        <f>VLOOKUP(F20,PT!AO3:AW363,4,FALSE)</f>
        <v>39.8511950132295</v>
      </c>
      <c r="J20" s="16">
        <f>VLOOKUP(F20,PT!AO3:AW363,5,FALSE)</f>
        <v>44.2677839045027</v>
      </c>
      <c r="K20" s="16">
        <f>VLOOKUP(F20,PT!AO3:AW363,6,FALSE)</f>
        <v>44.503867070034701</v>
      </c>
      <c r="L20" s="16">
        <f>VLOOKUP(F20,PT!AO3:AW363,7,FALSE)</f>
        <v>47.727923632621902</v>
      </c>
      <c r="M20" s="16" t="e">
        <v>#N/A</v>
      </c>
      <c r="N20" s="16">
        <f>VLOOKUP(F20,PT!AO3:AW363,9,FALSE)</f>
        <v>45.8636866196371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Kesteven to Rural as a Region</v>
      </c>
      <c r="G23" s="70"/>
      <c r="H23" s="71"/>
      <c r="I23" s="22">
        <f>100*((I20-I21)/I21)</f>
        <v>-26.701435121411503</v>
      </c>
      <c r="J23" s="22">
        <f t="shared" ref="J23:N23" si="1">100*((J20-J21)/J21)</f>
        <v>-19.907511293886436</v>
      </c>
      <c r="K23" s="22">
        <f t="shared" si="1"/>
        <v>-19.063797617123655</v>
      </c>
      <c r="L23" s="22">
        <f t="shared" si="1"/>
        <v>-12.836243642893882</v>
      </c>
      <c r="M23" s="22" t="e">
        <f t="shared" si="1"/>
        <v>#N/A</v>
      </c>
      <c r="N23" s="22">
        <f t="shared" si="1"/>
        <v>-15.347743558820085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Kesteven</v>
      </c>
      <c r="G28" s="13"/>
      <c r="H28" s="14"/>
      <c r="I28" s="15">
        <f>VLOOKUP(F28,Walk!AA3:AI363,4,FALSE)</f>
        <v>31.091357456863101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Kesteven to Rural as a Region</v>
      </c>
      <c r="G31" s="70"/>
      <c r="H31" s="71"/>
      <c r="I31" s="22">
        <f>100*((I28-I29)/I29)</f>
        <v>22.428649454056046</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Kesteven</v>
      </c>
      <c r="G36" s="13"/>
      <c r="H36" s="14"/>
      <c r="I36" s="15">
        <f>VLOOKUP(F36,Walk!AO3:AR363,4,FALSE)</f>
        <v>91.398162732438394</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Kesteven to Rural as a Region</v>
      </c>
      <c r="G39" s="70"/>
      <c r="H39" s="71"/>
      <c r="I39" s="22">
        <f>100*((I36-I37)/I37)</f>
        <v>-8.8546275347289356</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Kesteven</v>
      </c>
      <c r="G44" s="13"/>
      <c r="H44" s="14"/>
      <c r="I44" s="15">
        <f>VLOOKUP(F44,Car!AA3:AI363,4,FALSE)</f>
        <v>10.363707432588001</v>
      </c>
      <c r="J44" s="16">
        <f>VLOOKUP(F44,Car!AA3:AI363,5,FALSE)</f>
        <v>10.422452804891099</v>
      </c>
      <c r="K44" s="16">
        <f>VLOOKUP(F44,Car!AA3:AI363,6,FALSE)</f>
        <v>10.3820285020846</v>
      </c>
      <c r="L44" s="16">
        <f>VLOOKUP(F44,Car!AA3:AI363,7,FALSE)</f>
        <v>10.2465408426505</v>
      </c>
      <c r="M44" s="16" t="e">
        <v>#N/A</v>
      </c>
      <c r="N44" s="16">
        <f>VLOOKUP(F44,Car!AA3:AI363,9,FALSE)</f>
        <v>9.4075173561279506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Kesteven to Rural as a Region</v>
      </c>
      <c r="G47" s="70"/>
      <c r="H47" s="71"/>
      <c r="I47" s="22">
        <f>100*((I44-I45)/I45)</f>
        <v>5.817174313999077</v>
      </c>
      <c r="J47" s="22">
        <f t="shared" ref="J47:L47" si="3">100*((J44-J45)/J45)</f>
        <v>7.0730777213543625</v>
      </c>
      <c r="K47" s="22">
        <f t="shared" si="3"/>
        <v>1.4635796701734232</v>
      </c>
      <c r="L47" s="22">
        <f t="shared" si="3"/>
        <v>8.8388587631948461</v>
      </c>
      <c r="M47" s="22" t="e">
        <v>#N/A</v>
      </c>
      <c r="N47" s="22">
        <f t="shared" ref="N47" si="4">100*((N44-N45)/N45)</f>
        <v>3.6384795103678891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Kesteven</v>
      </c>
      <c r="G52" s="13"/>
      <c r="H52" s="14"/>
      <c r="I52" s="15">
        <f>VLOOKUP(F52,Car!AO3:AW363,4,FALSE)</f>
        <v>22.301995705421</v>
      </c>
      <c r="J52" s="16">
        <f>VLOOKUP(F52,Car!AO3:AW363,5,FALSE)</f>
        <v>21.864133330966599</v>
      </c>
      <c r="K52" s="16">
        <f>VLOOKUP(F52,Car!AO3:AW363,6,FALSE)</f>
        <v>23.734557018149101</v>
      </c>
      <c r="L52" s="16">
        <f>VLOOKUP(F52,Car!AO3:AW363,7,FALSE)</f>
        <v>22.815577137074001</v>
      </c>
      <c r="M52" s="16" t="e">
        <v>#N/A</v>
      </c>
      <c r="N52" s="16">
        <f>VLOOKUP(F52,Car!AO3:AW363,9,FALSE)</f>
        <v>23.602735502995401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Kesteven to Rural as a Region</v>
      </c>
      <c r="G55" s="70"/>
      <c r="H55" s="71"/>
      <c r="I55" s="22">
        <f>100*((I52-I53)/I53)</f>
        <v>-18.073065377427923</v>
      </c>
      <c r="J55" s="22">
        <f t="shared" ref="J55:L55" si="7">100*((J52-J53)/J53)</f>
        <v>-20.525045468411552</v>
      </c>
      <c r="K55" s="22">
        <f t="shared" si="7"/>
        <v>-15.639058847340801</v>
      </c>
      <c r="L55" s="22">
        <f t="shared" si="7"/>
        <v>-15.709284677607357</v>
      </c>
      <c r="M55" s="22" t="e">
        <f t="shared" ref="M55:N55" si="8">100*((M52-M53)/M53)</f>
        <v>#N/A</v>
      </c>
      <c r="N55" s="22">
        <f t="shared" si="8"/>
        <v>-11.903989659575894</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Kesteven</v>
      </c>
      <c r="G60" s="13"/>
      <c r="H60" s="14"/>
      <c r="I60" s="15">
        <f>VLOOKUP(F60,Cycle!AA3:AI363,4,FALSE)</f>
        <v>16.148066681908599</v>
      </c>
      <c r="J60" s="16">
        <f>VLOOKUP(F60,Cycle!AA3:AI363,5,FALSE)</f>
        <v>17.105286746040299</v>
      </c>
      <c r="K60" s="16">
        <f>VLOOKUP(F60,Cycle!AA3:AI363,6,FALSE)</f>
        <v>16.104641728224902</v>
      </c>
      <c r="L60" s="16">
        <f>VLOOKUP(F60,Cycle!AA3:AI363,7,FALSE)</f>
        <v>15.5488788782728</v>
      </c>
      <c r="M60" s="16" t="e">
        <v>#N/A</v>
      </c>
      <c r="N60" s="16">
        <f>VLOOKUP(F60,Cycle!AA3:AI363,9,FALSE)</f>
        <v>14.659265428945099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Kesteven to Rural as a Region</v>
      </c>
      <c r="G63" s="70"/>
      <c r="H63" s="71"/>
      <c r="I63" s="22">
        <f>100*((I60-I61)/I61)</f>
        <v>5.3582164130704237</v>
      </c>
      <c r="J63" s="22">
        <f t="shared" ref="J63:L63" si="11">100*((J60-J61)/J61)</f>
        <v>12.281290406287154</v>
      </c>
      <c r="K63" s="22">
        <f t="shared" si="11"/>
        <v>4.3987165896601255</v>
      </c>
      <c r="L63" s="22">
        <f t="shared" si="11"/>
        <v>12.042502269296952</v>
      </c>
      <c r="M63" s="22" t="e">
        <f t="shared" ref="M63:M64" si="12">(M60-M61)</f>
        <v>#N/A</v>
      </c>
      <c r="N63" s="22">
        <f t="shared" ref="N63" si="13">100*((N60-N61)/N61)</f>
        <v>9.4864652247431298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Kesteven</v>
      </c>
      <c r="G68" s="13"/>
      <c r="H68" s="14"/>
      <c r="I68" s="15">
        <f>VLOOKUP(F68,Cycle!AO3:AW363,4,FALSE)</f>
        <v>56.009905373682997</v>
      </c>
      <c r="J68" s="16">
        <f>VLOOKUP(F68,Cycle!AO3:AW363,5,FALSE)</f>
        <v>55.709935880729397</v>
      </c>
      <c r="K68" s="16">
        <f>VLOOKUP(F68,Cycle!AO3:AW363,6,FALSE)</f>
        <v>59.498064586357501</v>
      </c>
      <c r="L68" s="16">
        <f>VLOOKUP(F68,Cycle!AO3:AW363,7,FALSE)</f>
        <v>55.162143470035097</v>
      </c>
      <c r="M68" s="16" t="e">
        <v>#N/A</v>
      </c>
      <c r="N68" s="16">
        <f>VLOOKUP(F68,Cycle!AO3:AW363,9,FALSE)</f>
        <v>54.9451079370873</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Kesteven to Rural as a Region</v>
      </c>
      <c r="G71" s="70"/>
      <c r="H71" s="71"/>
      <c r="I71" s="22">
        <f>100*((I68-I69)/I69)</f>
        <v>-16.193886997455493</v>
      </c>
      <c r="J71" s="22">
        <f t="shared" ref="J71:L71" si="16">100*((J68-J69)/J69)</f>
        <v>-14.93688906520525</v>
      </c>
      <c r="K71" s="22">
        <f t="shared" si="16"/>
        <v>-9.5897141854128076</v>
      </c>
      <c r="L71" s="22">
        <f t="shared" si="16"/>
        <v>-11.843163926770712</v>
      </c>
      <c r="M71" s="22" t="e">
        <f t="shared" ref="M71:M72" si="17">(M68-M69)</f>
        <v>#N/A</v>
      </c>
      <c r="N71" s="22">
        <f t="shared" ref="N71" si="18">100*((N68-N69)/N69)</f>
        <v>-10.376546578981085</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wD5dR3eYJKW6nfWmIGkYuaIcU2OdqcPM2SFrVMLS55hnFca/i9glllECiduzwbtxj2eQ/8XAi74Z2jlYVOyQsQ==" saltValue="qTmDCzFy5deRMfMZw3Sg8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2022-08-26T10:54:25Z</dcterms:modified>
</cp:coreProperties>
</file>