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DC615C8E-8AE1-4573-954A-60221086A1C1}" xr6:coauthVersionLast="47" xr6:coauthVersionMax="47" xr10:uidLastSave="{221706C4-D0EB-4757-B6C2-AE0F6B2FFDE9}"/>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<sst xmlns="http://schemas.openxmlformats.org/spreadsheetml/2006/main" count="16930" uniqueCount="1319">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</sst>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15.971774759493499</c:v>
                </c:pt>
                <c:pt idx="1">
                  <c:v>15.8322458094179</c:v>
                </c:pt>
                <c:pt idx="2">
                  <c:v>15.964378622362</c:v>
                </c:pt>
                <c:pt idx="3">
                  <c:v>15.2314072976323</c:v>
                </c:pt>
                <c:pt idx="4">
                  <c:v>#N/A</c:v>
                </c:pt>
                <c:pt idx="5">
                  <c:v>14.5521636678075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31.033655692504201</c:v>
                </c:pt>
                <c:pt idx="1">
                  <c:v>32.506028512866102</c:v>
                </c:pt>
                <c:pt idx="2">
                  <c:v>32.564116194952298</c:v>
                </c:pt>
                <c:pt idx="3">
                  <c:v>31.3375080060977</c:v>
                </c:pt>
                <c:pt idx="4">
                  <c:v>#N/A</c:v>
                </c:pt>
                <c:pt idx="5">
                  <c:v>29.6740455125815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29.353385207405601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Lincolnshire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70.001935102427694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9.80886638910461</c:v>
                </c:pt>
                <c:pt idx="1">
                  <c:v>9.8927262984336402</c:v>
                </c:pt>
                <c:pt idx="2">
                  <c:v>9.7766342066438092</c:v>
                </c:pt>
                <c:pt idx="3">
                  <c:v>9.6919206808554605</c:v>
                </c:pt>
                <c:pt idx="4">
                  <c:v>#N/A</c:v>
                </c:pt>
                <c:pt idx="5">
                  <c:v>9.2452655694785104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17.141877044323302</c:v>
                </c:pt>
                <c:pt idx="1">
                  <c:v>19.042459037851199</c:v>
                </c:pt>
                <c:pt idx="2">
                  <c:v>17.811641729789201</c:v>
                </c:pt>
                <c:pt idx="3">
                  <c:v>15.900745047171901</c:v>
                </c:pt>
                <c:pt idx="4">
                  <c:v>#N/A</c:v>
                </c:pt>
                <c:pt idx="5">
                  <c:v>15.6700849679185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15.5843329490234</c:v>
                </c:pt>
                <c:pt idx="1">
                  <c:v>15.059540454599</c:v>
                </c:pt>
                <c:pt idx="2">
                  <c:v>14.602086985837101</c:v>
                </c:pt>
                <c:pt idx="3">
                  <c:v>14.515893469408899</c:v>
                </c:pt>
                <c:pt idx="4">
                  <c:v>#N/A</c:v>
                </c:pt>
                <c:pt idx="5">
                  <c:v>14.3091794972215</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35.951239156198099</c:v>
                </c:pt>
                <c:pt idx="1">
                  <c:v>37.157580261072702</c:v>
                </c:pt>
                <c:pt idx="2">
                  <c:v>35.856059516148697</c:v>
                </c:pt>
                <c:pt idx="3">
                  <c:v>31.729488405277401</c:v>
                </c:pt>
                <c:pt idx="4">
                  <c:v>#N/A</c:v>
                </c:pt>
                <c:pt idx="5">
                  <c:v>32.2908504237719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594360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87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Where travel is to nearest employment centre with at least 5000 jobs, the times in North Lincolnshire are in line with the England situation across all modes of transport.  To nearest employment centre with 500 to 4999 jobs, the travel times in North Lincolnshire by car and cycling are in line with the rural average position, by public transport/walk they are below the rural position but above the England situation, and by walking it was in 2019 greater than the rural average.</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188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Lincolnshire</v>
      </c>
      <c r="G12" s="13"/>
      <c r="H12" s="14"/>
      <c r="I12" s="15">
        <f>VLOOKUP(F12,PT!AA3:AI363,4,FALSE)</f>
        <v>15.971774759493499</v>
      </c>
      <c r="J12" s="16">
        <f>VLOOKUP(F12,PT!AA3:AI363,5,FALSE)</f>
        <v>15.8322458094179</v>
      </c>
      <c r="K12" s="16">
        <f>VLOOKUP(F12,PT!AA3:AI363,6,FALSE)</f>
        <v>15.964378622362</v>
      </c>
      <c r="L12" s="16">
        <f>VLOOKUP(F12,PT!AA3:AI363,7,FALSE)</f>
        <v>15.2314072976323</v>
      </c>
      <c r="M12" s="16" t="e">
        <v>#N/A</v>
      </c>
      <c r="N12" s="16">
        <f>VLOOKUP(F12,PT!AA3:AI363,9,FALSE)</f>
        <v>14.5521636678075</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Lincolnshire to Rural as a Region</v>
      </c>
      <c r="G15" s="70"/>
      <c r="H15" s="71"/>
      <c r="I15" s="22">
        <f>100*((I12-I13)/I13)</f>
        <v>-12.637298543085542</v>
      </c>
      <c r="J15" s="22">
        <f t="shared" ref="J15:N16" si="0">100*((J12-J13)/J13)</f>
        <v>-15.282861281790977</v>
      </c>
      <c r="K15" s="22">
        <f t="shared" si="0"/>
        <v>-18.214477694351594</v>
      </c>
      <c r="L15" s="22">
        <f t="shared" si="0"/>
        <v>-10.344498759526227</v>
      </c>
      <c r="M15" s="22" t="e">
        <f t="shared" si="0"/>
        <v>#N/A</v>
      </c>
      <c r="N15" s="22">
        <f t="shared" si="0"/>
        <v>-12.512987723981576</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Lincolnshire</v>
      </c>
      <c r="G20" s="13"/>
      <c r="H20" s="14"/>
      <c r="I20" s="15">
        <f>VLOOKUP(F20,PT!AO3:AW363,4,FALSE)</f>
        <v>31.033655692504201</v>
      </c>
      <c r="J20" s="16">
        <f>VLOOKUP(F20,PT!AO3:AW363,5,FALSE)</f>
        <v>32.506028512866102</v>
      </c>
      <c r="K20" s="16">
        <f>VLOOKUP(F20,PT!AO3:AW363,6,FALSE)</f>
        <v>32.564116194952298</v>
      </c>
      <c r="L20" s="16">
        <f>VLOOKUP(F20,PT!AO3:AW363,7,FALSE)</f>
        <v>31.3375080060977</v>
      </c>
      <c r="M20" s="16" t="e">
        <v>#N/A</v>
      </c>
      <c r="N20" s="16">
        <f>VLOOKUP(F20,PT!AO3:AW363,9,FALSE)</f>
        <v>29.6740455125815</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Lincolnshire to Rural as a Region</v>
      </c>
      <c r="G23" s="70"/>
      <c r="H23" s="71"/>
      <c r="I23" s="22">
        <f>100*((I20-I21)/I21)</f>
        <v>-42.91959314039012</v>
      </c>
      <c r="J23" s="22">
        <f t="shared" ref="J23:N23" si="1">100*((J20-J21)/J21)</f>
        <v>-41.187733111651887</v>
      </c>
      <c r="K23" s="22">
        <f t="shared" si="1"/>
        <v>-40.777822865897186</v>
      </c>
      <c r="L23" s="22">
        <f t="shared" si="1"/>
        <v>-42.769458531076907</v>
      </c>
      <c r="M23" s="22" t="e">
        <f t="shared" si="1"/>
        <v>#N/A</v>
      </c>
      <c r="N23" s="22">
        <f t="shared" si="1"/>
        <v>-45.229546608170821</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Lincolnshire</v>
      </c>
      <c r="G28" s="13"/>
      <c r="H28" s="14"/>
      <c r="I28" s="15">
        <f>VLOOKUP(F28,Walk!AA3:AI363,4,FALSE)</f>
        <v>29.353385207405601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Lincolnshire to Rural as a Region</v>
      </c>
      <c r="G31" s="70"/>
      <c r="H31" s="71"/>
      <c r="I31" s="22">
        <f>100*((I28-I29)/I29)</f>
        <v>15.58502432173681</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Lincolnshire</v>
      </c>
      <c r="G36" s="13"/>
      <c r="H36" s="14"/>
      <c r="I36" s="15">
        <f>VLOOKUP(F36,Walk!AO3:AR363,4,FALSE)</f>
        <v>70.001935102427694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Lincolnshire to Rural as a Region</v>
      </c>
      <c r="G39" s="70"/>
      <c r="H39" s="71"/>
      <c r="I39" s="22">
        <f>100*((I36-I37)/I37)</f>
        <v>-30.191677190727212</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Lincolnshire</v>
      </c>
      <c r="G44" s="13"/>
      <c r="H44" s="14"/>
      <c r="I44" s="15">
        <f>VLOOKUP(F44,Car!AA3:AI363,4,FALSE)</f>
        <v>9.80886638910461</v>
      </c>
      <c r="J44" s="16">
        <f>VLOOKUP(F44,Car!AA3:AI363,5,FALSE)</f>
        <v>9.8927262984336402</v>
      </c>
      <c r="K44" s="16">
        <f>VLOOKUP(F44,Car!AA3:AI363,6,FALSE)</f>
        <v>9.7766342066438092</v>
      </c>
      <c r="L44" s="16">
        <f>VLOOKUP(F44,Car!AA3:AI363,7,FALSE)</f>
        <v>9.6919206808554605</v>
      </c>
      <c r="M44" s="16" t="e">
        <v>#N/A</v>
      </c>
      <c r="N44" s="16">
        <f>VLOOKUP(F44,Car!AA3:AI363,9,FALSE)</f>
        <v>9.2452655694785104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Lincolnshire to Rural as a Region</v>
      </c>
      <c r="G47" s="70"/>
      <c r="H47" s="71"/>
      <c r="I47" s="22">
        <f>100*((I44-I45)/I45)</f>
        <v>0.15204802625498645</v>
      </c>
      <c r="J47" s="22">
        <f t="shared" ref="J47:L47" si="3">100*((J44-J45)/J45)</f>
        <v>1.6310336594840629</v>
      </c>
      <c r="K47" s="22">
        <f t="shared" si="3"/>
        <v>-4.4529396608023664</v>
      </c>
      <c r="L47" s="22">
        <f t="shared" si="3"/>
        <v>2.9476778872480325</v>
      </c>
      <c r="M47" s="22" t="e">
        <v>#N/A</v>
      </c>
      <c r="N47" s="22">
        <f t="shared" ref="N47" si="4">100*((N44-N45)/N45)</f>
        <v>1.8510229658168291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Lincolnshire</v>
      </c>
      <c r="G52" s="13"/>
      <c r="H52" s="14"/>
      <c r="I52" s="15">
        <f>VLOOKUP(F52,Car!AO3:AW363,4,FALSE)</f>
        <v>17.141877044323302</v>
      </c>
      <c r="J52" s="16">
        <f>VLOOKUP(F52,Car!AO3:AW363,5,FALSE)</f>
        <v>19.042459037851199</v>
      </c>
      <c r="K52" s="16">
        <f>VLOOKUP(F52,Car!AO3:AW363,6,FALSE)</f>
        <v>17.811641729789201</v>
      </c>
      <c r="L52" s="16">
        <f>VLOOKUP(F52,Car!AO3:AW363,7,FALSE)</f>
        <v>15.900745047171901</v>
      </c>
      <c r="M52" s="16" t="e">
        <v>#N/A</v>
      </c>
      <c r="N52" s="16">
        <f>VLOOKUP(F52,Car!AO3:AW363,9,FALSE)</f>
        <v>15.6700849679185</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Lincolnshire to Rural as a Region</v>
      </c>
      <c r="G55" s="70"/>
      <c r="H55" s="71"/>
      <c r="I55" s="22">
        <f>100*((I52-I53)/I53)</f>
        <v>-37.028889321457548</v>
      </c>
      <c r="J55" s="22">
        <f t="shared" ref="J55:L55" si="7">100*((J52-J53)/J53)</f>
        <v>-30.781680513290521</v>
      </c>
      <c r="K55" s="22">
        <f t="shared" si="7"/>
        <v>-36.691177398002516</v>
      </c>
      <c r="L55" s="22">
        <f t="shared" si="7"/>
        <v>-41.255697099714169</v>
      </c>
      <c r="M55" s="22" t="e">
        <f t="shared" ref="M55:N55" si="8">100*((M52-M53)/M53)</f>
        <v>#N/A</v>
      </c>
      <c r="N55" s="22">
        <f t="shared" si="8"/>
        <v>-41.512204498759132</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Lincolnshire</v>
      </c>
      <c r="G60" s="13"/>
      <c r="H60" s="14"/>
      <c r="I60" s="15">
        <f>VLOOKUP(F60,Cycle!AA3:AI363,4,FALSE)</f>
        <v>15.5843329490234</v>
      </c>
      <c r="J60" s="16">
        <f>VLOOKUP(F60,Cycle!AA3:AI363,5,FALSE)</f>
        <v>15.059540454599</v>
      </c>
      <c r="K60" s="16">
        <f>VLOOKUP(F60,Cycle!AA3:AI363,6,FALSE)</f>
        <v>14.602086985837101</v>
      </c>
      <c r="L60" s="16">
        <f>VLOOKUP(F60,Cycle!AA3:AI363,7,FALSE)</f>
        <v>14.515893469408899</v>
      </c>
      <c r="M60" s="16" t="e">
        <v>#N/A</v>
      </c>
      <c r="N60" s="16">
        <f>VLOOKUP(F60,Cycle!AA3:AI363,9,FALSE)</f>
        <v>14.3091794972215</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Lincolnshire to Rural as a Region</v>
      </c>
      <c r="G63" s="70"/>
      <c r="H63" s="71"/>
      <c r="I63" s="22">
        <f>100*((I60-I61)/I61)</f>
        <v>1.6801302496531931</v>
      </c>
      <c r="J63" s="22">
        <f t="shared" ref="J63:L63" si="11">100*((J60-J61)/J61)</f>
        <v>-1.147249954199844</v>
      </c>
      <c r="K63" s="22">
        <f t="shared" si="11"/>
        <v>-5.3416296631890452</v>
      </c>
      <c r="L63" s="22">
        <f t="shared" si="11"/>
        <v>4.5989900442122904</v>
      </c>
      <c r="M63" s="22" t="e">
        <f t="shared" ref="M63:M64" si="12">(M60-M61)</f>
        <v>#N/A</v>
      </c>
      <c r="N63" s="22">
        <f t="shared" ref="N63" si="13">100*((N60-N61)/N61)</f>
        <v>6.8717590939949433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Lincolnshire</v>
      </c>
      <c r="G68" s="13"/>
      <c r="H68" s="14"/>
      <c r="I68" s="15">
        <f>VLOOKUP(F68,Cycle!AO3:AW363,4,FALSE)</f>
        <v>35.951239156198099</v>
      </c>
      <c r="J68" s="16">
        <f>VLOOKUP(F68,Cycle!AO3:AW363,5,FALSE)</f>
        <v>37.157580261072702</v>
      </c>
      <c r="K68" s="16">
        <f>VLOOKUP(F68,Cycle!AO3:AW363,6,FALSE)</f>
        <v>35.856059516148697</v>
      </c>
      <c r="L68" s="16">
        <f>VLOOKUP(F68,Cycle!AO3:AW363,7,FALSE)</f>
        <v>31.729488405277401</v>
      </c>
      <c r="M68" s="16" t="e">
        <v>#N/A</v>
      </c>
      <c r="N68" s="16">
        <f>VLOOKUP(F68,Cycle!AO3:AW363,9,FALSE)</f>
        <v>32.2908504237719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Lincolnshire to Rural as a Region</v>
      </c>
      <c r="G71" s="70"/>
      <c r="H71" s="71"/>
      <c r="I71" s="22">
        <f>100*((I68-I69)/I69)</f>
        <v>-46.20712905682737</v>
      </c>
      <c r="J71" s="22">
        <f t="shared" ref="J71:L71" si="16">100*((J68-J69)/J69)</f>
        <v>-43.264350930450505</v>
      </c>
      <c r="K71" s="22">
        <f t="shared" si="16"/>
        <v>-45.514923694120206</v>
      </c>
      <c r="L71" s="22">
        <f t="shared" si="16"/>
        <v>-49.291830736219765</v>
      </c>
      <c r="M71" s="22" t="e">
        <f t="shared" ref="M71:M72" si="17">(M68-M69)</f>
        <v>#N/A</v>
      </c>
      <c r="N71" s="22">
        <f t="shared" ref="N71" si="18">100*((N68-N69)/N69)</f>
        <v>-47.32893177325834</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dzDKhCnPm/C8Hk4ycmtEDtKQ9jeOgt+OHJdXfO/y+uKtRJUsw25kSbR50tOistu1qGeRw8PfKmNhVibX2gxO5w==" saltValue="DmmV4TSBmITvkLQPnzeaC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2022-08-26T10:49:24Z</dcterms:modified>
</cp:coreProperties>
</file>