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6" documentId="8_{16F1B81B-7E99-4BAD-AF9C-BC27E5C5C0DF}" xr6:coauthVersionLast="47" xr6:coauthVersionMax="47" xr10:uidLastSave="{92AE0D80-2A6D-4805-9EEE-C27BCD92C264}"/>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<sst xmlns="http://schemas.openxmlformats.org/spreadsheetml/2006/main" count="16930" uniqueCount="1319">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</sst>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22.872168404387001</c:v>
                </c:pt>
                <c:pt idx="1">
                  <c:v>23.6540707877394</c:v>
                </c:pt>
                <c:pt idx="2">
                  <c:v>24.237740571446199</c:v>
                </c:pt>
                <c:pt idx="3">
                  <c:v>22.943949518871399</c:v>
                </c:pt>
                <c:pt idx="4">
                  <c:v>#N/A</c:v>
                </c:pt>
                <c:pt idx="5">
                  <c:v>20.022121432797501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76.347859978832503</c:v>
                </c:pt>
                <c:pt idx="1">
                  <c:v>79.049196347803701</c:v>
                </c:pt>
                <c:pt idx="2">
                  <c:v>79.109123845103497</c:v>
                </c:pt>
                <c:pt idx="3">
                  <c:v>77.698591295696602</c:v>
                </c:pt>
                <c:pt idx="4">
                  <c:v>#N/A</c:v>
                </c:pt>
                <c:pt idx="5">
                  <c:v>83.810703869176095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36.5251007872941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Norfolk</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10.5624074212968</c:v>
                </c:pt>
                <c:pt idx="1">
                  <c:v>10.4749952569017</c:v>
                </c:pt>
                <c:pt idx="2">
                  <c:v>10.499185830166599</c:v>
                </c:pt>
                <c:pt idx="3">
                  <c:v>10.421109749362699</c:v>
                </c:pt>
                <c:pt idx="4">
                  <c:v>#N/A</c:v>
                </c:pt>
                <c:pt idx="5">
                  <c:v>9.9187004128381204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38.791997393255798</c:v>
                </c:pt>
                <c:pt idx="1">
                  <c:v>35.859322529542197</c:v>
                </c:pt>
                <c:pt idx="2">
                  <c:v>36.187714696636696</c:v>
                </c:pt>
                <c:pt idx="3">
                  <c:v>40.356911804591597</c:v>
                </c:pt>
                <c:pt idx="4">
                  <c:v>#N/A</c:v>
                </c:pt>
                <c:pt idx="5">
                  <c:v>44.295836678972698</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18.329134761787699</c:v>
                </c:pt>
                <c:pt idx="1">
                  <c:v>18.037069249235302</c:v>
                </c:pt>
                <c:pt idx="2">
                  <c:v>17.917506528125902</c:v>
                </c:pt>
                <c:pt idx="3">
                  <c:v>17.8017458878751</c:v>
                </c:pt>
                <c:pt idx="4">
                  <c:v>#N/A</c:v>
                </c:pt>
                <c:pt idx="5">
                  <c:v>16.141916846912402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Norfolk</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105.463174544065</c:v>
                </c:pt>
                <c:pt idx="1">
                  <c:v>99.427466997467207</c:v>
                </c:pt>
                <c:pt idx="2">
                  <c:v>99.474232303097907</c:v>
                </c:pt>
                <c:pt idx="3">
                  <c:v>104.75116224783</c:v>
                </c:pt>
                <c:pt idx="4">
                  <c:v>#N/A</c:v>
                </c:pt>
                <c:pt idx="5">
                  <c:v>104.662958979981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396240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98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North Norfolk are greater than the England and rural situations for both nearest employment centre with 500 to 4999 jobs and nearest employment centre with at least 5000 jobs.  To the larger employment centres the travel times by car and public transport/walk have increased in the period 2014 to 2019, thus increasing the gap to 'Rural as a Region'.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189</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Norfolk</v>
      </c>
      <c r="G12" s="13"/>
      <c r="H12" s="14"/>
      <c r="I12" s="15">
        <f>VLOOKUP(F12,PT!AA3:AI363,4,FALSE)</f>
        <v>22.872168404387001</v>
      </c>
      <c r="J12" s="16">
        <f>VLOOKUP(F12,PT!AA3:AI363,5,FALSE)</f>
        <v>23.6540707877394</v>
      </c>
      <c r="K12" s="16">
        <f>VLOOKUP(F12,PT!AA3:AI363,6,FALSE)</f>
        <v>24.237740571446199</v>
      </c>
      <c r="L12" s="16">
        <f>VLOOKUP(F12,PT!AA3:AI363,7,FALSE)</f>
        <v>22.943949518871399</v>
      </c>
      <c r="M12" s="16" t="e">
        <v>#N/A</v>
      </c>
      <c r="N12" s="16">
        <f>VLOOKUP(F12,PT!AA3:AI363,9,FALSE)</f>
        <v>20.022121432797501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Norfolk to Rural as a Region</v>
      </c>
      <c r="G15" s="70"/>
      <c r="H15" s="71"/>
      <c r="I15" s="22">
        <f>100*((I12-I13)/I13)</f>
        <v>25.106598989384928</v>
      </c>
      <c r="J15" s="22">
        <f t="shared" ref="J15:N16" si="0">100*((J12-J13)/J13)</f>
        <v>26.571127071765162</v>
      </c>
      <c r="K15" s="22">
        <f t="shared" si="0"/>
        <v>24.169961076207741</v>
      </c>
      <c r="L15" s="22">
        <f t="shared" si="0"/>
        <v>35.05326555546236</v>
      </c>
      <c r="M15" s="22" t="e">
        <f t="shared" si="0"/>
        <v>#N/A</v>
      </c>
      <c r="N15" s="22">
        <f t="shared" si="0"/>
        <v>20.372174445657716</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Norfolk</v>
      </c>
      <c r="G20" s="13"/>
      <c r="H20" s="14"/>
      <c r="I20" s="15">
        <f>VLOOKUP(F20,PT!AO3:AW363,4,FALSE)</f>
        <v>76.347859978832503</v>
      </c>
      <c r="J20" s="16">
        <f>VLOOKUP(F20,PT!AO3:AW363,5,FALSE)</f>
        <v>79.049196347803701</v>
      </c>
      <c r="K20" s="16">
        <f>VLOOKUP(F20,PT!AO3:AW363,6,FALSE)</f>
        <v>79.109123845103497</v>
      </c>
      <c r="L20" s="16">
        <f>VLOOKUP(F20,PT!AO3:AW363,7,FALSE)</f>
        <v>77.698591295696602</v>
      </c>
      <c r="M20" s="16" t="e">
        <v>#N/A</v>
      </c>
      <c r="N20" s="16">
        <f>VLOOKUP(F20,PT!AO3:AW363,9,FALSE)</f>
        <v>83.810703869176095</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Norfolk to Rural as a Region</v>
      </c>
      <c r="G23" s="70"/>
      <c r="H23" s="71"/>
      <c r="I23" s="22">
        <f>100*((I20-I21)/I21)</f>
        <v>40.427120595557135</v>
      </c>
      <c r="J23" s="22">
        <f t="shared" ref="J23:N23" si="1">100*((J20-J21)/J21)</f>
        <v>43.021545405841707</v>
      </c>
      <c r="K23" s="22">
        <f t="shared" si="1"/>
        <v>43.870465184146823</v>
      </c>
      <c r="L23" s="22">
        <f t="shared" si="1"/>
        <v>41.898087440776052</v>
      </c>
      <c r="M23" s="22" t="e">
        <f t="shared" si="1"/>
        <v>#N/A</v>
      </c>
      <c r="N23" s="22">
        <f t="shared" si="1"/>
        <v>54.692431406322527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Norfolk</v>
      </c>
      <c r="G28" s="13"/>
      <c r="H28" s="14"/>
      <c r="I28" s="15">
        <f>VLOOKUP(F28,Walk!AA3:AI363,4,FALSE)</f>
        <v>36.5251007872941</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Norfolk to Rural as a Region</v>
      </c>
      <c r="G31" s="70"/>
      <c r="H31" s="71"/>
      <c r="I31" s="22">
        <f>100*((I28-I29)/I29)</f>
        <v>43.825137476414994</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Norfolk</v>
      </c>
      <c r="G36" s="13"/>
      <c r="H36" s="14"/>
      <c r="I36" s="15">
        <f>VLOOKUP(F36,Walk!AO3:AR363,4,FALSE)</f>
        <v>120</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Norfolk to Rural as a Region</v>
      </c>
      <c r="G39" s="70"/>
      <c r="H39" s="71"/>
      <c r="I39" s="22">
        <f>100*((I36-I37)/I37)</f>
        <v>19.668102386818404</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Norfolk</v>
      </c>
      <c r="G44" s="13"/>
      <c r="H44" s="14"/>
      <c r="I44" s="15">
        <f>VLOOKUP(F44,Car!AA3:AI363,4,FALSE)</f>
        <v>10.5624074212968</v>
      </c>
      <c r="J44" s="16">
        <f>VLOOKUP(F44,Car!AA3:AI363,5,FALSE)</f>
        <v>10.4749952569017</v>
      </c>
      <c r="K44" s="16">
        <f>VLOOKUP(F44,Car!AA3:AI363,6,FALSE)</f>
        <v>10.499185830166599</v>
      </c>
      <c r="L44" s="16">
        <f>VLOOKUP(F44,Car!AA3:AI363,7,FALSE)</f>
        <v>10.421109749362699</v>
      </c>
      <c r="M44" s="16" t="e">
        <v>#N/A</v>
      </c>
      <c r="N44" s="16">
        <f>VLOOKUP(F44,Car!AA3:AI363,9,FALSE)</f>
        <v>9.9187004128381204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Norfolk to Rural as a Region</v>
      </c>
      <c r="G47" s="70"/>
      <c r="H47" s="71"/>
      <c r="I47" s="22">
        <f>100*((I44-I45)/I45)</f>
        <v>7.8459725484295699</v>
      </c>
      <c r="J47" s="22">
        <f t="shared" ref="J47:L47" si="3">100*((J44-J45)/J45)</f>
        <v>7.6128625640510261</v>
      </c>
      <c r="K47" s="22">
        <f t="shared" si="3"/>
        <v>2.6085584081344857</v>
      </c>
      <c r="L47" s="22">
        <f t="shared" si="3"/>
        <v>10.69313142690285</v>
      </c>
      <c r="M47" s="22" t="e">
        <v>#N/A</v>
      </c>
      <c r="N47" s="22">
        <f t="shared" ref="N47" si="4">100*((N44-N45)/N45)</f>
        <v>9.2699583313338412</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Norfolk</v>
      </c>
      <c r="G52" s="13"/>
      <c r="H52" s="14"/>
      <c r="I52" s="15">
        <f>VLOOKUP(F52,Car!AO3:AW363,4,FALSE)</f>
        <v>38.791997393255798</v>
      </c>
      <c r="J52" s="16">
        <f>VLOOKUP(F52,Car!AO3:AW363,5,FALSE)</f>
        <v>35.859322529542197</v>
      </c>
      <c r="K52" s="16">
        <f>VLOOKUP(F52,Car!AO3:AW363,6,FALSE)</f>
        <v>36.187714696636696</v>
      </c>
      <c r="L52" s="16">
        <f>VLOOKUP(F52,Car!AO3:AW363,7,FALSE)</f>
        <v>40.356911804591597</v>
      </c>
      <c r="M52" s="16" t="e">
        <v>#N/A</v>
      </c>
      <c r="N52" s="16">
        <f>VLOOKUP(F52,Car!AO3:AW363,9,FALSE)</f>
        <v>44.295836678972698</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Norfolk to Rural as a Region</v>
      </c>
      <c r="G55" s="70"/>
      <c r="H55" s="71"/>
      <c r="I55" s="22">
        <f>100*((I52-I53)/I53)</f>
        <v>42.503365003507</v>
      </c>
      <c r="J55" s="22">
        <f t="shared" ref="J55:L55" si="7">100*((J52-J53)/J53)</f>
        <v>30.346718272731021</v>
      </c>
      <c r="K55" s="22">
        <f t="shared" si="7"/>
        <v>28.623831809364798</v>
      </c>
      <c r="L55" s="22">
        <f t="shared" si="7"/>
        <v>49.096073431521894</v>
      </c>
      <c r="M55" s="22" t="e">
        <f t="shared" ref="M55:N55" si="8">100*((M52-M53)/M53)</f>
        <v>#N/A</v>
      </c>
      <c r="N55" s="22">
        <f t="shared" si="8"/>
        <v>65.331958476308003</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Norfolk</v>
      </c>
      <c r="G60" s="13"/>
      <c r="H60" s="14"/>
      <c r="I60" s="15">
        <f>VLOOKUP(F60,Cycle!AA3:AI363,4,FALSE)</f>
        <v>18.329134761787699</v>
      </c>
      <c r="J60" s="16">
        <f>VLOOKUP(F60,Cycle!AA3:AI363,5,FALSE)</f>
        <v>18.037069249235302</v>
      </c>
      <c r="K60" s="16">
        <f>VLOOKUP(F60,Cycle!AA3:AI363,6,FALSE)</f>
        <v>17.917506528125902</v>
      </c>
      <c r="L60" s="16">
        <f>VLOOKUP(F60,Cycle!AA3:AI363,7,FALSE)</f>
        <v>17.8017458878751</v>
      </c>
      <c r="M60" s="16" t="e">
        <v>#N/A</v>
      </c>
      <c r="N60" s="16">
        <f>VLOOKUP(F60,Cycle!AA3:AI363,9,FALSE)</f>
        <v>16.141916846912402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Norfolk to Rural as a Region</v>
      </c>
      <c r="G63" s="70"/>
      <c r="H63" s="71"/>
      <c r="I63" s="22">
        <f>100*((I60-I61)/I61)</f>
        <v>19.588616082461812</v>
      </c>
      <c r="J63" s="22">
        <f t="shared" ref="J63:L63" si="11">100*((J60-J61)/J61)</f>
        <v>18.397629956160767</v>
      </c>
      <c r="K63" s="22">
        <f t="shared" si="11"/>
        <v>16.150655046542287</v>
      </c>
      <c r="L63" s="22">
        <f t="shared" si="11"/>
        <v>28.276267996837873</v>
      </c>
      <c r="M63" s="22" t="e">
        <f t="shared" ref="M63:M64" si="12">(M60-M61)</f>
        <v>#N/A</v>
      </c>
      <c r="N63" s="22">
        <f t="shared" ref="N63" si="13">100*((N60-N61)/N61)</f>
        <v>20.560025745256514</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Norfolk</v>
      </c>
      <c r="G68" s="13"/>
      <c r="H68" s="14"/>
      <c r="I68" s="15">
        <f>VLOOKUP(F68,Cycle!AO3:AW363,4,FALSE)</f>
        <v>105.463174544065</v>
      </c>
      <c r="J68" s="16">
        <f>VLOOKUP(F68,Cycle!AO3:AW363,5,FALSE)</f>
        <v>99.427466997467207</v>
      </c>
      <c r="K68" s="16">
        <f>VLOOKUP(F68,Cycle!AO3:AW363,6,FALSE)</f>
        <v>99.474232303097907</v>
      </c>
      <c r="L68" s="16">
        <f>VLOOKUP(F68,Cycle!AO3:AW363,7,FALSE)</f>
        <v>104.75116224783</v>
      </c>
      <c r="M68" s="16" t="e">
        <v>#N/A</v>
      </c>
      <c r="N68" s="16">
        <f>VLOOKUP(F68,Cycle!AO3:AW363,9,FALSE)</f>
        <v>104.662958979981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Norfolk to Rural as a Region</v>
      </c>
      <c r="G71" s="70"/>
      <c r="H71" s="71"/>
      <c r="I71" s="22">
        <f>100*((I68-I69)/I69)</f>
        <v>57.801707831483938</v>
      </c>
      <c r="J71" s="22">
        <f t="shared" ref="J71:L71" si="16">100*((J68-J69)/J69)</f>
        <v>51.815103023602035</v>
      </c>
      <c r="K71" s="22">
        <f t="shared" si="16"/>
        <v>51.15607265941</v>
      </c>
      <c r="L71" s="22">
        <f t="shared" si="16"/>
        <v>67.407037831634099</v>
      </c>
      <c r="M71" s="22" t="e">
        <f t="shared" ref="M71:M72" si="17">(M68-M69)</f>
        <v>#N/A</v>
      </c>
      <c r="N71" s="22">
        <f t="shared" ref="N71" si="18">100*((N68-N69)/N69)</f>
        <v>70.720491436450132</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Y2EksuQZCGSxABzUccaGaVU1P5vWdCub3vXbVFnhpPy3kUlL51Xgn1KNZYZMEeyGUMdyXY30CCGT6GytG2KNkA==" saltValue="uhNgKpS3SgIv32qDnATwT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2022-08-26T10:31:21Z</dcterms:modified>
</cp:coreProperties>
</file>