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0C4C198A-7756-44D7-BE3B-9EEEB9E5FAC7}" xr6:coauthVersionLast="47" xr6:coauthVersionMax="47" xr10:uidLastSave="{F61A4233-5D37-4500-BBC8-607A3BDB4BF0}"/>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<sst xmlns="http://schemas.openxmlformats.org/spreadsheetml/2006/main" count="16930" uniqueCount="1319">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</sst>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Somerset</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11.428656084749401</c:v>
                </c:pt>
                <c:pt idx="1">
                  <c:v>11.642153195081301</c:v>
                </c:pt>
                <c:pt idx="2">
                  <c:v>12.875616063010099</c:v>
                </c:pt>
                <c:pt idx="3">
                  <c:v>10.732339708175401</c:v>
                </c:pt>
                <c:pt idx="4">
                  <c:v>#N/A</c:v>
                </c:pt>
                <c:pt idx="5">
                  <c:v>9.6126499369279497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North Somerset</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51.9688240587964</c:v>
                </c:pt>
                <c:pt idx="1">
                  <c:v>52.6155461806947</c:v>
                </c:pt>
                <c:pt idx="2">
                  <c:v>52.6155461806947</c:v>
                </c:pt>
                <c:pt idx="3">
                  <c:v>55.7542049358903</c:v>
                </c:pt>
                <c:pt idx="4">
                  <c:v>#N/A</c:v>
                </c:pt>
                <c:pt idx="5">
                  <c:v>53.5056561867776</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North Somerset</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11.0221836112575</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North Somerset</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114.78635776323701</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North Somerset</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7.9437937329799597</c:v>
                </c:pt>
                <c:pt idx="1">
                  <c:v>7.8803983443203904</c:v>
                </c:pt>
                <c:pt idx="2">
                  <c:v>8.2652242079593492</c:v>
                </c:pt>
                <c:pt idx="3">
                  <c:v>7.7425815927654602</c:v>
                </c:pt>
                <c:pt idx="4">
                  <c:v>#N/A</c:v>
                </c:pt>
                <c:pt idx="5">
                  <c:v>7.0058121111014504</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North Somerset</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24.1144368981493</c:v>
                </c:pt>
                <c:pt idx="1">
                  <c:v>25.810368883715601</c:v>
                </c:pt>
                <c:pt idx="2">
                  <c:v>27.071737287361898</c:v>
                </c:pt>
                <c:pt idx="3">
                  <c:v>27.5155764838747</c:v>
                </c:pt>
                <c:pt idx="4">
                  <c:v>#N/A</c:v>
                </c:pt>
                <c:pt idx="5">
                  <c:v>24.661123504157601</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North Somerset</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9.8017648746980797</c:v>
                </c:pt>
                <c:pt idx="1">
                  <c:v>9.8469588556948509</c:v>
                </c:pt>
                <c:pt idx="2">
                  <c:v>10.244209201007999</c:v>
                </c:pt>
                <c:pt idx="3">
                  <c:v>9.2036255944422898</c:v>
                </c:pt>
                <c:pt idx="4">
                  <c:v>#N/A</c:v>
                </c:pt>
                <c:pt idx="5">
                  <c:v>8.6671437607875905</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North Somerset</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87.2069992480656</c:v>
                </c:pt>
                <c:pt idx="1">
                  <c:v>87.348190584283799</c:v>
                </c:pt>
                <c:pt idx="2">
                  <c:v>87.037691192792707</c:v>
                </c:pt>
                <c:pt idx="3">
                  <c:v>86.360422541586502</c:v>
                </c:pt>
                <c:pt idx="4">
                  <c:v>#N/A</c:v>
                </c:pt>
                <c:pt idx="5">
                  <c:v>86.301995104981302</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388620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6822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times in North Somerset to nearest employment centre with 500 to 4999 jobs is in general for all modes of transport in line with or below the England situation.  The travel times to nearest employment centre with at least 5000 jobs is in general in line with or below the rural situation, with the exception of walking and cycling where it is above 'Rural as a Region'.</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191</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North Somerset</v>
      </c>
      <c r="G12" s="13"/>
      <c r="H12" s="14"/>
      <c r="I12" s="15">
        <f>VLOOKUP(F12,PT!AA3:AI363,4,FALSE)</f>
        <v>11.428656084749401</v>
      </c>
      <c r="J12" s="16">
        <f>VLOOKUP(F12,PT!AA3:AI363,5,FALSE)</f>
        <v>11.642153195081301</v>
      </c>
      <c r="K12" s="16">
        <f>VLOOKUP(F12,PT!AA3:AI363,6,FALSE)</f>
        <v>12.875616063010099</v>
      </c>
      <c r="L12" s="16">
        <f>VLOOKUP(F12,PT!AA3:AI363,7,FALSE)</f>
        <v>10.732339708175401</v>
      </c>
      <c r="M12" s="16" t="e">
        <v>#N/A</v>
      </c>
      <c r="N12" s="16">
        <f>VLOOKUP(F12,PT!AA3:AI363,9,FALSE)</f>
        <v>9.6126499369279497</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North Somerset to Rural as a Region</v>
      </c>
      <c r="G15" s="70"/>
      <c r="H15" s="71"/>
      <c r="I15" s="22">
        <f>100*((I12-I13)/I13)</f>
        <v>-37.487330955988675</v>
      </c>
      <c r="J15" s="22">
        <f t="shared" ref="J15:N16" si="0">100*((J12-J13)/J13)</f>
        <v>-37.70372699622672</v>
      </c>
      <c r="K15" s="22">
        <f t="shared" si="0"/>
        <v>-34.038210341288206</v>
      </c>
      <c r="L15" s="22">
        <f t="shared" si="0"/>
        <v>-36.827026077289645</v>
      </c>
      <c r="M15" s="22" t="e">
        <f t="shared" si="0"/>
        <v>#N/A</v>
      </c>
      <c r="N15" s="22">
        <f t="shared" si="0"/>
        <v>-42.209142074349018</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North Somerset</v>
      </c>
      <c r="G20" s="13"/>
      <c r="H20" s="14"/>
      <c r="I20" s="15">
        <f>VLOOKUP(F20,PT!AO3:AW363,4,FALSE)</f>
        <v>51.9688240587964</v>
      </c>
      <c r="J20" s="16">
        <f>VLOOKUP(F20,PT!AO3:AW363,5,FALSE)</f>
        <v>52.6155461806947</v>
      </c>
      <c r="K20" s="16">
        <f>VLOOKUP(F20,PT!AO3:AW363,6,FALSE)</f>
        <v>52.6155461806947</v>
      </c>
      <c r="L20" s="16">
        <f>VLOOKUP(F20,PT!AO3:AW363,7,FALSE)</f>
        <v>55.7542049358903</v>
      </c>
      <c r="M20" s="16" t="e">
        <v>#N/A</v>
      </c>
      <c r="N20" s="16">
        <f>VLOOKUP(F20,PT!AO3:AW363,9,FALSE)</f>
        <v>53.5056561867776</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North Somerset to Rural as a Region</v>
      </c>
      <c r="G23" s="70"/>
      <c r="H23" s="71"/>
      <c r="I23" s="22">
        <f>100*((I20-I21)/I21)</f>
        <v>-4.4134003842776677</v>
      </c>
      <c r="J23" s="22">
        <f t="shared" ref="J23:N23" si="1">100*((J20-J21)/J21)</f>
        <v>-4.8041336938339843</v>
      </c>
      <c r="K23" s="22">
        <f t="shared" si="1"/>
        <v>-4.3116301002612545</v>
      </c>
      <c r="L23" s="22">
        <f t="shared" si="1"/>
        <v>1.8218595119122809</v>
      </c>
      <c r="M23" s="22" t="e">
        <f t="shared" si="1"/>
        <v>#N/A</v>
      </c>
      <c r="N23" s="22">
        <f t="shared" si="1"/>
        <v>-1.2426853920331213</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North Somerset</v>
      </c>
      <c r="G28" s="13"/>
      <c r="H28" s="14"/>
      <c r="I28" s="15">
        <f>VLOOKUP(F28,Walk!AA3:AI363,4,FALSE)</f>
        <v>11.0221836112575</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North Somerset to Rural as a Region</v>
      </c>
      <c r="G31" s="70"/>
      <c r="H31" s="71"/>
      <c r="I31" s="22">
        <f>100*((I28-I29)/I29)</f>
        <v>-56.597872722890294</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North Somerset</v>
      </c>
      <c r="G36" s="13"/>
      <c r="H36" s="14"/>
      <c r="I36" s="15">
        <f>VLOOKUP(F36,Walk!AO3:AR363,4,FALSE)</f>
        <v>114.78635776323701</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North Somerset to Rural as a Region</v>
      </c>
      <c r="G39" s="70"/>
      <c r="H39" s="71"/>
      <c r="I39" s="22">
        <f>100*((I36-I37)/I37)</f>
        <v>14.468880111841781</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North Somerset</v>
      </c>
      <c r="G44" s="13"/>
      <c r="H44" s="14"/>
      <c r="I44" s="15">
        <f>VLOOKUP(F44,Car!AA3:AI363,4,FALSE)</f>
        <v>7.9437937329799597</v>
      </c>
      <c r="J44" s="16">
        <f>VLOOKUP(F44,Car!AA3:AI363,5,FALSE)</f>
        <v>7.8803983443203904</v>
      </c>
      <c r="K44" s="16">
        <f>VLOOKUP(F44,Car!AA3:AI363,6,FALSE)</f>
        <v>8.2652242079593492</v>
      </c>
      <c r="L44" s="16">
        <f>VLOOKUP(F44,Car!AA3:AI363,7,FALSE)</f>
        <v>7.7425815927654602</v>
      </c>
      <c r="M44" s="16" t="e">
        <v>#N/A</v>
      </c>
      <c r="N44" s="16">
        <f>VLOOKUP(F44,Car!AA3:AI363,9,FALSE)</f>
        <v>7.0058121111014504</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North Somerset to Rural as a Region</v>
      </c>
      <c r="G47" s="70"/>
      <c r="H47" s="71"/>
      <c r="I47" s="22">
        <f>100*((I44-I45)/I45)</f>
        <v>-18.891013507963944</v>
      </c>
      <c r="J47" s="22">
        <f t="shared" ref="J47:L47" si="3">100*((J44-J45)/J45)</f>
        <v>-19.042233129549224</v>
      </c>
      <c r="K47" s="22">
        <f t="shared" si="3"/>
        <v>-19.223951779005063</v>
      </c>
      <c r="L47" s="22">
        <f t="shared" si="3"/>
        <v>-17.758221298464051</v>
      </c>
      <c r="M47" s="22" t="e">
        <v>#N/A</v>
      </c>
      <c r="N47" s="22">
        <f t="shared" ref="N47" si="4">100*((N44-N45)/N45)</f>
        <v>-22.820050450725986</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North Somerset</v>
      </c>
      <c r="G52" s="13"/>
      <c r="H52" s="14"/>
      <c r="I52" s="15">
        <f>VLOOKUP(F52,Car!AO3:AW363,4,FALSE)</f>
        <v>24.1144368981493</v>
      </c>
      <c r="J52" s="16">
        <f>VLOOKUP(F52,Car!AO3:AW363,5,FALSE)</f>
        <v>25.810368883715601</v>
      </c>
      <c r="K52" s="16">
        <f>VLOOKUP(F52,Car!AO3:AW363,6,FALSE)</f>
        <v>27.071737287361898</v>
      </c>
      <c r="L52" s="16">
        <f>VLOOKUP(F52,Car!AO3:AW363,7,FALSE)</f>
        <v>27.5155764838747</v>
      </c>
      <c r="M52" s="16" t="e">
        <v>#N/A</v>
      </c>
      <c r="N52" s="16">
        <f>VLOOKUP(F52,Car!AO3:AW363,9,FALSE)</f>
        <v>24.661123504157601</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North Somerset to Rural as a Region</v>
      </c>
      <c r="G55" s="70"/>
      <c r="H55" s="71"/>
      <c r="I55" s="22">
        <f>100*((I52-I53)/I53)</f>
        <v>-11.415017682269644</v>
      </c>
      <c r="J55" s="22">
        <f t="shared" ref="J55:L55" si="7">100*((J52-J53)/J53)</f>
        <v>-6.180690429125872</v>
      </c>
      <c r="K55" s="22">
        <f t="shared" si="7"/>
        <v>-3.7775495682082472</v>
      </c>
      <c r="L55" s="22">
        <f t="shared" si="7"/>
        <v>1.6545674211792003</v>
      </c>
      <c r="M55" s="22" t="e">
        <f t="shared" ref="M55:N55" si="8">100*((M52-M53)/M53)</f>
        <v>#N/A</v>
      </c>
      <c r="N55" s="22">
        <f t="shared" si="8"/>
        <v>-7.9536102519545597</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North Somerset</v>
      </c>
      <c r="G60" s="13"/>
      <c r="H60" s="14"/>
      <c r="I60" s="15">
        <f>VLOOKUP(F60,Cycle!AA3:AI363,4,FALSE)</f>
        <v>9.8017648746980797</v>
      </c>
      <c r="J60" s="16">
        <f>VLOOKUP(F60,Cycle!AA3:AI363,5,FALSE)</f>
        <v>9.8469588556948509</v>
      </c>
      <c r="K60" s="16">
        <f>VLOOKUP(F60,Cycle!AA3:AI363,6,FALSE)</f>
        <v>10.244209201007999</v>
      </c>
      <c r="L60" s="16">
        <f>VLOOKUP(F60,Cycle!AA3:AI363,7,FALSE)</f>
        <v>9.2036255944422898</v>
      </c>
      <c r="M60" s="16" t="e">
        <v>#N/A</v>
      </c>
      <c r="N60" s="16">
        <f>VLOOKUP(F60,Cycle!AA3:AI363,9,FALSE)</f>
        <v>8.6671437607875905</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North Somerset to Rural as a Region</v>
      </c>
      <c r="G63" s="70"/>
      <c r="H63" s="71"/>
      <c r="I63" s="22">
        <f>100*((I60-I61)/I61)</f>
        <v>-36.048290780502633</v>
      </c>
      <c r="J63" s="22">
        <f t="shared" ref="J63:L63" si="11">100*((J60-J61)/J61)</f>
        <v>-35.363302392403533</v>
      </c>
      <c r="K63" s="22">
        <f t="shared" si="11"/>
        <v>-33.591674306740131</v>
      </c>
      <c r="L63" s="22">
        <f t="shared" si="11"/>
        <v>-33.68028334235715</v>
      </c>
      <c r="M63" s="22" t="e">
        <f t="shared" ref="M63:M64" si="12">(M60-M61)</f>
        <v>#N/A</v>
      </c>
      <c r="N63" s="22">
        <f t="shared" ref="N63" si="13">100*((N60-N61)/N61)</f>
        <v>-35.267224775831998</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North Somerset</v>
      </c>
      <c r="G68" s="13"/>
      <c r="H68" s="14"/>
      <c r="I68" s="15">
        <f>VLOOKUP(F68,Cycle!AO3:AW363,4,FALSE)</f>
        <v>87.2069992480656</v>
      </c>
      <c r="J68" s="16">
        <f>VLOOKUP(F68,Cycle!AO3:AW363,5,FALSE)</f>
        <v>87.348190584283799</v>
      </c>
      <c r="K68" s="16">
        <f>VLOOKUP(F68,Cycle!AO3:AW363,6,FALSE)</f>
        <v>87.037691192792707</v>
      </c>
      <c r="L68" s="16">
        <f>VLOOKUP(F68,Cycle!AO3:AW363,7,FALSE)</f>
        <v>86.360422541586502</v>
      </c>
      <c r="M68" s="16" t="e">
        <v>#N/A</v>
      </c>
      <c r="N68" s="16">
        <f>VLOOKUP(F68,Cycle!AO3:AW363,9,FALSE)</f>
        <v>86.301995104981302</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North Somerset to Rural as a Region</v>
      </c>
      <c r="G71" s="70"/>
      <c r="H71" s="71"/>
      <c r="I71" s="22">
        <f>100*((I68-I69)/I69)</f>
        <v>30.485484394876096</v>
      </c>
      <c r="J71" s="22">
        <f t="shared" ref="J71:L71" si="16">100*((J68-J69)/J69)</f>
        <v>33.371340464864424</v>
      </c>
      <c r="K71" s="22">
        <f t="shared" si="16"/>
        <v>32.258126244773656</v>
      </c>
      <c r="L71" s="22">
        <f t="shared" si="16"/>
        <v>38.016058374328658</v>
      </c>
      <c r="M71" s="22" t="e">
        <f t="shared" ref="M71:M72" si="17">(M68-M69)</f>
        <v>#N/A</v>
      </c>
      <c r="N71" s="22">
        <f t="shared" ref="N71" si="18">100*((N68-N69)/N69)</f>
        <v>40.771091892085892</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r3eZRDvKCEvh8X4EWmDVotNx7+Gk4wIjro+BIDswJsNunc76EbTCDqzn2Ge8pUXGaOGKVP40IRCR7KpESu/Bzw==" saltValue="BLagnmr8iWHw9zKu2gLiNQ=="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2022-08-26T09:56:09Z</dcterms:modified>
</cp:coreProperties>
</file>