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FE51881F-5D30-4790-BD69-FBDCFA78866B}" xr6:coauthVersionLast="47" xr6:coauthVersionMax="47" xr10:uidLastSave="{BD67D020-BB1D-44AF-98F5-940DEA7632A6}"/>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<sst xmlns="http://schemas.openxmlformats.org/spreadsheetml/2006/main" count="16930" uniqueCount="1319">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</sst>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Yorkshire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19.8246455115118</c:v>
                </c:pt>
                <c:pt idx="1">
                  <c:v>20.371087183886701</c:v>
                </c:pt>
                <c:pt idx="2">
                  <c:v>20.311603501761599</c:v>
                </c:pt>
                <c:pt idx="3">
                  <c:v>18.896697430569201</c:v>
                </c:pt>
                <c:pt idx="4">
                  <c:v>#N/A</c:v>
                </c:pt>
                <c:pt idx="5">
                  <c:v>18.171909135282299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North Yorkshire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63.667628924427902</c:v>
                </c:pt>
                <c:pt idx="1">
                  <c:v>60.500435110349301</c:v>
                </c:pt>
                <c:pt idx="2">
                  <c:v>59.657361652370099</c:v>
                </c:pt>
                <c:pt idx="3">
                  <c:v>57.799079728734498</c:v>
                </c:pt>
                <c:pt idx="4">
                  <c:v>#N/A</c:v>
                </c:pt>
                <c:pt idx="5">
                  <c:v>57.294218992167004</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North Yorkshire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27.280738514477299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North Yorkshire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95.110089303626395</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North Yorkshire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9.8549646113760403</c:v>
                </c:pt>
                <c:pt idx="1">
                  <c:v>9.8640778412590908</c:v>
                </c:pt>
                <c:pt idx="2">
                  <c:v>9.9401230165495509</c:v>
                </c:pt>
                <c:pt idx="3">
                  <c:v>9.5322725017859007</c:v>
                </c:pt>
                <c:pt idx="4">
                  <c:v>#N/A</c:v>
                </c:pt>
                <c:pt idx="5">
                  <c:v>8.8906972019528006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North Yorkshire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33.465597620236601</c:v>
                </c:pt>
                <c:pt idx="1">
                  <c:v>30.933200550125399</c:v>
                </c:pt>
                <c:pt idx="2">
                  <c:v>30.668833026994399</c:v>
                </c:pt>
                <c:pt idx="3">
                  <c:v>29.746538052123601</c:v>
                </c:pt>
                <c:pt idx="4">
                  <c:v>#N/A</c:v>
                </c:pt>
                <c:pt idx="5">
                  <c:v>30.853916095201601</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North Yorkshire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15.3598325126482</c:v>
                </c:pt>
                <c:pt idx="1">
                  <c:v>15.4093104833822</c:v>
                </c:pt>
                <c:pt idx="2">
                  <c:v>15.1477573704449</c:v>
                </c:pt>
                <c:pt idx="3">
                  <c:v>14.215236276200001</c:v>
                </c:pt>
                <c:pt idx="4">
                  <c:v>#N/A</c:v>
                </c:pt>
                <c:pt idx="5">
                  <c:v>13.606378307373699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North Yorkshire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82.315831482092904</c:v>
                </c:pt>
                <c:pt idx="1">
                  <c:v>72.640187448654004</c:v>
                </c:pt>
                <c:pt idx="2">
                  <c:v>68.4517529880588</c:v>
                </c:pt>
                <c:pt idx="3">
                  <c:v>66.8942023628111</c:v>
                </c:pt>
                <c:pt idx="4">
                  <c:v>#N/A</c:v>
                </c:pt>
                <c:pt idx="5">
                  <c:v>66.410498396821694</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388620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822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North Yorkshire to nearest employment centre with 500 to 4999 jobs is for cycling or car travel in line with the rural situation.  By public transport or walking it is above the rural position.  The travel times to nearest employment centre with at least 5000 jobs is above the rural situation for public transport, car and cycling but below for walking.</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337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North Yorkshire</v>
      </c>
      <c r="G12" s="13"/>
      <c r="H12" s="14"/>
      <c r="I12" s="15">
        <f>VLOOKUP(F12,PT!AA3:AI363,4,FALSE)</f>
        <v>19.8246455115118</v>
      </c>
      <c r="J12" s="16">
        <f>VLOOKUP(F12,PT!AA3:AI363,5,FALSE)</f>
        <v>20.371087183886701</v>
      </c>
      <c r="K12" s="16">
        <f>VLOOKUP(F12,PT!AA3:AI363,6,FALSE)</f>
        <v>20.311603501761599</v>
      </c>
      <c r="L12" s="16">
        <f>VLOOKUP(F12,PT!AA3:AI363,7,FALSE)</f>
        <v>18.896697430569201</v>
      </c>
      <c r="M12" s="16" t="e">
        <v>#N/A</v>
      </c>
      <c r="N12" s="16">
        <f>VLOOKUP(F12,PT!AA3:AI363,9,FALSE)</f>
        <v>18.171909135282299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North Yorkshire to Rural as a Region</v>
      </c>
      <c r="G15" s="70"/>
      <c r="H15" s="71"/>
      <c r="I15" s="22">
        <f>100*((I12-I13)/I13)</f>
        <v>8.4372033409697398</v>
      </c>
      <c r="J15" s="22">
        <f t="shared" ref="J15:N16" si="0">100*((J12-J13)/J13)</f>
        <v>9.0041324251970369</v>
      </c>
      <c r="K15" s="22">
        <f t="shared" si="0"/>
        <v>4.0563582556167432</v>
      </c>
      <c r="L15" s="22">
        <f t="shared" si="0"/>
        <v>11.230226256940446</v>
      </c>
      <c r="M15" s="22" t="e">
        <f t="shared" si="0"/>
        <v>#N/A</v>
      </c>
      <c r="N15" s="22">
        <f t="shared" si="0"/>
        <v>9.2487738516936098</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North Yorkshire</v>
      </c>
      <c r="G20" s="13"/>
      <c r="H20" s="14"/>
      <c r="I20" s="15">
        <f>VLOOKUP(F20,PT!AO3:AW363,4,FALSE)</f>
        <v>63.667628924427902</v>
      </c>
      <c r="J20" s="16">
        <f>VLOOKUP(F20,PT!AO3:AW363,5,FALSE)</f>
        <v>60.500435110349301</v>
      </c>
      <c r="K20" s="16">
        <f>VLOOKUP(F20,PT!AO3:AW363,6,FALSE)</f>
        <v>59.657361652370099</v>
      </c>
      <c r="L20" s="16">
        <f>VLOOKUP(F20,PT!AO3:AW363,7,FALSE)</f>
        <v>57.799079728734498</v>
      </c>
      <c r="M20" s="16" t="e">
        <v>#N/A</v>
      </c>
      <c r="N20" s="16">
        <f>VLOOKUP(F20,PT!AO3:AW363,9,FALSE)</f>
        <v>57.294218992167004</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North Yorkshire to Rural as a Region</v>
      </c>
      <c r="G23" s="70"/>
      <c r="H23" s="71"/>
      <c r="I23" s="22">
        <f>100*((I20-I21)/I21)</f>
        <v>17.10428828630722</v>
      </c>
      <c r="J23" s="22">
        <f t="shared" ref="J23:N23" si="1">100*((J20-J21)/J21)</f>
        <v>9.4617798407056526</v>
      </c>
      <c r="K23" s="22">
        <f t="shared" si="1"/>
        <v>8.4948480707590779</v>
      </c>
      <c r="L23" s="22">
        <f t="shared" si="1"/>
        <v>5.556339343807454</v>
      </c>
      <c r="M23" s="22" t="e">
        <f t="shared" si="1"/>
        <v>#N/A</v>
      </c>
      <c r="N23" s="22">
        <f t="shared" si="1"/>
        <v>5.7500012797797746</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North Yorkshire</v>
      </c>
      <c r="G28" s="13"/>
      <c r="H28" s="14"/>
      <c r="I28" s="15">
        <f>VLOOKUP(F28,Walk!AA3:AI363,4,FALSE)</f>
        <v>27.280738514477299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North Yorkshire to Rural as a Region</v>
      </c>
      <c r="G31" s="70"/>
      <c r="H31" s="71"/>
      <c r="I31" s="22">
        <f>100*((I28-I29)/I29)</f>
        <v>7.4235493599990221</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North Yorkshire</v>
      </c>
      <c r="G36" s="13"/>
      <c r="H36" s="14"/>
      <c r="I36" s="15">
        <f>VLOOKUP(F36,Walk!AO3:AR363,4,FALSE)</f>
        <v>95.110089303626395</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North Yorkshire to Rural as a Region</v>
      </c>
      <c r="G39" s="70"/>
      <c r="H39" s="71"/>
      <c r="I39" s="22">
        <f>100*((I36-I37)/I37)</f>
        <v>-5.1529674599516229</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North Yorkshire</v>
      </c>
      <c r="G44" s="13"/>
      <c r="H44" s="14"/>
      <c r="I44" s="15">
        <f>VLOOKUP(F44,Car!AA3:AI363,4,FALSE)</f>
        <v>9.8549646113760403</v>
      </c>
      <c r="J44" s="16">
        <f>VLOOKUP(F44,Car!AA3:AI363,5,FALSE)</f>
        <v>9.8640778412590908</v>
      </c>
      <c r="K44" s="16">
        <f>VLOOKUP(F44,Car!AA3:AI363,6,FALSE)</f>
        <v>9.9401230165495509</v>
      </c>
      <c r="L44" s="16">
        <f>VLOOKUP(F44,Car!AA3:AI363,7,FALSE)</f>
        <v>9.5322725017859007</v>
      </c>
      <c r="M44" s="16" t="e">
        <v>#N/A</v>
      </c>
      <c r="N44" s="16">
        <f>VLOOKUP(F44,Car!AA3:AI363,9,FALSE)</f>
        <v>8.8906972019528006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North Yorkshire to Rural as a Region</v>
      </c>
      <c r="G47" s="70"/>
      <c r="H47" s="71"/>
      <c r="I47" s="22">
        <f>100*((I44-I45)/I45)</f>
        <v>0.62272742871697795</v>
      </c>
      <c r="J47" s="22">
        <f t="shared" ref="J47:L47" si="3">100*((J44-J45)/J45)</f>
        <v>1.336719207879361</v>
      </c>
      <c r="K47" s="22">
        <f t="shared" si="3"/>
        <v>-2.8551632835055467</v>
      </c>
      <c r="L47" s="22">
        <f t="shared" si="3"/>
        <v>1.2518933409915036</v>
      </c>
      <c r="M47" s="22" t="e">
        <v>#N/A</v>
      </c>
      <c r="N47" s="22">
        <f t="shared" ref="N47" si="4">100*((N44-N45)/N45)</f>
        <v>-2.0551007331101085</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North Yorkshire</v>
      </c>
      <c r="G52" s="13"/>
      <c r="H52" s="14"/>
      <c r="I52" s="15">
        <f>VLOOKUP(F52,Car!AO3:AW363,4,FALSE)</f>
        <v>33.465597620236601</v>
      </c>
      <c r="J52" s="16">
        <f>VLOOKUP(F52,Car!AO3:AW363,5,FALSE)</f>
        <v>30.933200550125399</v>
      </c>
      <c r="K52" s="16">
        <f>VLOOKUP(F52,Car!AO3:AW363,6,FALSE)</f>
        <v>30.668833026994399</v>
      </c>
      <c r="L52" s="16">
        <f>VLOOKUP(F52,Car!AO3:AW363,7,FALSE)</f>
        <v>29.746538052123601</v>
      </c>
      <c r="M52" s="16" t="e">
        <v>#N/A</v>
      </c>
      <c r="N52" s="16">
        <f>VLOOKUP(F52,Car!AO3:AW363,9,FALSE)</f>
        <v>30.853916095201601</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North Yorkshire to Rural as a Region</v>
      </c>
      <c r="G55" s="70"/>
      <c r="H55" s="71"/>
      <c r="I55" s="22">
        <f>100*((I52-I53)/I53)</f>
        <v>22.936703268756702</v>
      </c>
      <c r="J55" s="22">
        <f t="shared" ref="J55:L55" si="7">100*((J52-J53)/J53)</f>
        <v>12.440528514149797</v>
      </c>
      <c r="K55" s="22">
        <f t="shared" si="7"/>
        <v>9.0077904648741498</v>
      </c>
      <c r="L55" s="22">
        <f t="shared" si="7"/>
        <v>9.8967146749910437</v>
      </c>
      <c r="M55" s="22" t="e">
        <f t="shared" ref="M55:N55" si="8">100*((M52-M53)/M53)</f>
        <v>#N/A</v>
      </c>
      <c r="N55" s="22">
        <f t="shared" si="8"/>
        <v>15.160673262660831</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North Yorkshire</v>
      </c>
      <c r="G60" s="13"/>
      <c r="H60" s="14"/>
      <c r="I60" s="15">
        <f>VLOOKUP(F60,Cycle!AA3:AI363,4,FALSE)</f>
        <v>15.3598325126482</v>
      </c>
      <c r="J60" s="16">
        <f>VLOOKUP(F60,Cycle!AA3:AI363,5,FALSE)</f>
        <v>15.4093104833822</v>
      </c>
      <c r="K60" s="16">
        <f>VLOOKUP(F60,Cycle!AA3:AI363,6,FALSE)</f>
        <v>15.1477573704449</v>
      </c>
      <c r="L60" s="16">
        <f>VLOOKUP(F60,Cycle!AA3:AI363,7,FALSE)</f>
        <v>14.215236276200001</v>
      </c>
      <c r="M60" s="16" t="e">
        <v>#N/A</v>
      </c>
      <c r="N60" s="16">
        <f>VLOOKUP(F60,Cycle!AA3:AI363,9,FALSE)</f>
        <v>13.606378307373699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North Yorkshire to Rural as a Region</v>
      </c>
      <c r="G63" s="70"/>
      <c r="H63" s="71"/>
      <c r="I63" s="22">
        <f>100*((I60-I61)/I61)</f>
        <v>0.21537499279346445</v>
      </c>
      <c r="J63" s="22">
        <f t="shared" ref="J63:L63" si="11">100*((J60-J61)/J61)</f>
        <v>1.1486852592985812</v>
      </c>
      <c r="K63" s="22">
        <f t="shared" si="11"/>
        <v>-1.8043086351651842</v>
      </c>
      <c r="L63" s="22">
        <f t="shared" si="11"/>
        <v>2.4325068838437249</v>
      </c>
      <c r="M63" s="22" t="e">
        <f t="shared" ref="M63:M64" si="12">(M60-M61)</f>
        <v>#N/A</v>
      </c>
      <c r="N63" s="22">
        <f t="shared" ref="N63" si="13">100*((N60-N61)/N61)</f>
        <v>1.6227090372134465</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North Yorkshire</v>
      </c>
      <c r="G68" s="13"/>
      <c r="H68" s="14"/>
      <c r="I68" s="15">
        <f>VLOOKUP(F68,Cycle!AO3:AW363,4,FALSE)</f>
        <v>82.315831482092904</v>
      </c>
      <c r="J68" s="16">
        <f>VLOOKUP(F68,Cycle!AO3:AW363,5,FALSE)</f>
        <v>72.640187448654004</v>
      </c>
      <c r="K68" s="16">
        <f>VLOOKUP(F68,Cycle!AO3:AW363,6,FALSE)</f>
        <v>68.4517529880588</v>
      </c>
      <c r="L68" s="16">
        <f>VLOOKUP(F68,Cycle!AO3:AW363,7,FALSE)</f>
        <v>66.8942023628111</v>
      </c>
      <c r="M68" s="16" t="e">
        <v>#N/A</v>
      </c>
      <c r="N68" s="16">
        <f>VLOOKUP(F68,Cycle!AO3:AW363,9,FALSE)</f>
        <v>66.410498396821694</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North Yorkshire to Rural as a Region</v>
      </c>
      <c r="G71" s="70"/>
      <c r="H71" s="71"/>
      <c r="I71" s="22">
        <f>100*((I68-I69)/I69)</f>
        <v>23.166961791156211</v>
      </c>
      <c r="J71" s="22">
        <f t="shared" ref="J71:L71" si="16">100*((J68-J69)/J69)</f>
        <v>10.913793483767346</v>
      </c>
      <c r="K71" s="22">
        <f t="shared" si="16"/>
        <v>4.0158632921137976</v>
      </c>
      <c r="L71" s="22">
        <f t="shared" si="16"/>
        <v>6.906310396571202</v>
      </c>
      <c r="M71" s="22" t="e">
        <f t="shared" ref="M71:M72" si="17">(M68-M69)</f>
        <v>#N/A</v>
      </c>
      <c r="N71" s="22">
        <f t="shared" ref="N71" si="18">100*((N68-N69)/N69)</f>
        <v>8.3251709424109137</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MxffzQPmeeI5tpSJVne7aqrfM7SyiH8nrK8IMPUgEEqYeRja90kAU93iTU1isiRn1VSUy+Mlojo7v/PxyMe6Qg==" saltValue="1UOTwNj85tig/y5maxt6t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2022-08-26T09:23:28Z</dcterms:modified>
</cp:coreProperties>
</file>