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0BA1957A-662C-49A8-898F-DC17BF900BDF}" xr6:coauthVersionLast="47" xr6:coauthVersionMax="47" xr10:uidLastSave="{23B18E9B-3C93-4710-873E-0ED8206C7D27}"/>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<sst xmlns="http://schemas.openxmlformats.org/spreadsheetml/2006/main" count="16930" uniqueCount="1319">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</sst>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Nottinghamshire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13.241587225504199</c:v>
                </c:pt>
                <c:pt idx="1">
                  <c:v>13.2950224205462</c:v>
                </c:pt>
                <c:pt idx="2">
                  <c:v>13.5787443984412</c:v>
                </c:pt>
                <c:pt idx="3">
                  <c:v>12.334315812257101</c:v>
                </c:pt>
                <c:pt idx="4">
                  <c:v>#N/A</c:v>
                </c:pt>
                <c:pt idx="5">
                  <c:v>11.695150904334801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Nottinghamshire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33.448238361872903</c:v>
                </c:pt>
                <c:pt idx="1">
                  <c:v>33.0061878231243</c:v>
                </c:pt>
                <c:pt idx="2">
                  <c:v>33.036946473648101</c:v>
                </c:pt>
                <c:pt idx="3">
                  <c:v>31.7792894352758</c:v>
                </c:pt>
                <c:pt idx="4">
                  <c:v>#N/A</c:v>
                </c:pt>
                <c:pt idx="5">
                  <c:v>31.550093376608899</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Nottinghamshire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15.7658991587389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Nottinghamshire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66.841434833755898</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Nottinghamshire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8.5743142853687306</c:v>
                </c:pt>
                <c:pt idx="1">
                  <c:v>8.5365274840912893</c:v>
                </c:pt>
                <c:pt idx="2">
                  <c:v>8.6431924567067195</c:v>
                </c:pt>
                <c:pt idx="3">
                  <c:v>8.3824730268445595</c:v>
                </c:pt>
                <c:pt idx="4">
                  <c:v>#N/A</c:v>
                </c:pt>
                <c:pt idx="5">
                  <c:v>7.6729171564430096</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Nottinghamshire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16.8411463849006</c:v>
                </c:pt>
                <c:pt idx="1">
                  <c:v>15.479469426457699</c:v>
                </c:pt>
                <c:pt idx="2">
                  <c:v>16.2674463613093</c:v>
                </c:pt>
                <c:pt idx="3">
                  <c:v>16.324576064282901</c:v>
                </c:pt>
                <c:pt idx="4">
                  <c:v>#N/A</c:v>
                </c:pt>
                <c:pt idx="5">
                  <c:v>15.534124052345501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Nottinghamshire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11.119414887938101</c:v>
                </c:pt>
                <c:pt idx="1">
                  <c:v>11.372615890341599</c:v>
                </c:pt>
                <c:pt idx="2">
                  <c:v>11.1676046037497</c:v>
                </c:pt>
                <c:pt idx="3">
                  <c:v>10.5029835958077</c:v>
                </c:pt>
                <c:pt idx="4">
                  <c:v>#N/A</c:v>
                </c:pt>
                <c:pt idx="5">
                  <c:v>10.1566241584966</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Nottinghamshire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31.644899876415501</c:v>
                </c:pt>
                <c:pt idx="1">
                  <c:v>29.4123383564859</c:v>
                </c:pt>
                <c:pt idx="2">
                  <c:v>29.341137200154002</c:v>
                </c:pt>
                <c:pt idx="3">
                  <c:v>29.2964928203296</c:v>
                </c:pt>
                <c:pt idx="4">
                  <c:v>#N/A</c:v>
                </c:pt>
                <c:pt idx="5">
                  <c:v>29.014716636099401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198120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4917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Nottinghamshire for all modes of transport to both nearest employment centre with 500 to 4999 jobs and nearest employment centre with at least 5000 jobs is in line with that of England overall.</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338</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Nottinghamshire</v>
      </c>
      <c r="G12" s="13"/>
      <c r="H12" s="14"/>
      <c r="I12" s="15">
        <f>VLOOKUP(F12,PT!AA3:AI363,4,FALSE)</f>
        <v>13.241587225504199</v>
      </c>
      <c r="J12" s="16">
        <f>VLOOKUP(F12,PT!AA3:AI363,5,FALSE)</f>
        <v>13.2950224205462</v>
      </c>
      <c r="K12" s="16">
        <f>VLOOKUP(F12,PT!AA3:AI363,6,FALSE)</f>
        <v>13.5787443984412</v>
      </c>
      <c r="L12" s="16">
        <f>VLOOKUP(F12,PT!AA3:AI363,7,FALSE)</f>
        <v>12.334315812257101</v>
      </c>
      <c r="M12" s="16" t="e">
        <v>#N/A</v>
      </c>
      <c r="N12" s="16">
        <f>VLOOKUP(F12,PT!AA3:AI363,9,FALSE)</f>
        <v>11.695150904334801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Nottinghamshire to Rural as a Region</v>
      </c>
      <c r="G15" s="70"/>
      <c r="H15" s="71"/>
      <c r="I15" s="22">
        <f>100*((I12-I13)/I13)</f>
        <v>-27.570927525771033</v>
      </c>
      <c r="J15" s="22">
        <f t="shared" ref="J15:N16" si="0">100*((J12-J13)/J13)</f>
        <v>-28.859349948121952</v>
      </c>
      <c r="K15" s="22">
        <f t="shared" si="0"/>
        <v>-30.436083410987081</v>
      </c>
      <c r="L15" s="22">
        <f t="shared" si="0"/>
        <v>-27.397433146042072</v>
      </c>
      <c r="M15" s="22" t="e">
        <f t="shared" si="0"/>
        <v>#N/A</v>
      </c>
      <c r="N15" s="22">
        <f t="shared" si="0"/>
        <v>-29.689231505765285</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Nottinghamshire</v>
      </c>
      <c r="G20" s="13"/>
      <c r="H20" s="14"/>
      <c r="I20" s="15">
        <f>VLOOKUP(F20,PT!AO3:AW363,4,FALSE)</f>
        <v>33.448238361872903</v>
      </c>
      <c r="J20" s="16">
        <f>VLOOKUP(F20,PT!AO3:AW363,5,FALSE)</f>
        <v>33.0061878231243</v>
      </c>
      <c r="K20" s="16">
        <f>VLOOKUP(F20,PT!AO3:AW363,6,FALSE)</f>
        <v>33.036946473648101</v>
      </c>
      <c r="L20" s="16">
        <f>VLOOKUP(F20,PT!AO3:AW363,7,FALSE)</f>
        <v>31.7792894352758</v>
      </c>
      <c r="M20" s="16" t="e">
        <v>#N/A</v>
      </c>
      <c r="N20" s="16">
        <f>VLOOKUP(F20,PT!AO3:AW363,9,FALSE)</f>
        <v>31.550093376608899</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Nottinghamshire to Rural as a Region</v>
      </c>
      <c r="G23" s="70"/>
      <c r="H23" s="71"/>
      <c r="I23" s="22">
        <f>100*((I20-I21)/I21)</f>
        <v>-38.478435368667512</v>
      </c>
      <c r="J23" s="22">
        <f t="shared" ref="J23:N23" si="1">100*((J20-J21)/J21)</f>
        <v>-40.282808573424944</v>
      </c>
      <c r="K23" s="22">
        <f t="shared" si="1"/>
        <v>-39.917918105956836</v>
      </c>
      <c r="L23" s="22">
        <f t="shared" si="1"/>
        <v>-41.962649310705665</v>
      </c>
      <c r="M23" s="22" t="e">
        <f t="shared" si="1"/>
        <v>#N/A</v>
      </c>
      <c r="N23" s="22">
        <f t="shared" si="1"/>
        <v>-41.766857570574402</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Nottinghamshire</v>
      </c>
      <c r="G28" s="13"/>
      <c r="H28" s="14"/>
      <c r="I28" s="15">
        <f>VLOOKUP(F28,Walk!AA3:AI363,4,FALSE)</f>
        <v>15.7658991587389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Nottinghamshire to Rural as a Region</v>
      </c>
      <c r="G31" s="70"/>
      <c r="H31" s="71"/>
      <c r="I31" s="22">
        <f>100*((I28-I29)/I29)</f>
        <v>-37.91851178864593</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Nottinghamshire</v>
      </c>
      <c r="G36" s="13"/>
      <c r="H36" s="14"/>
      <c r="I36" s="15">
        <f>VLOOKUP(F36,Walk!AO3:AR363,4,FALSE)</f>
        <v>66.841434833755898</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Nottinghamshire to Rural as a Region</v>
      </c>
      <c r="G39" s="70"/>
      <c r="H39" s="71"/>
      <c r="I39" s="22">
        <f>100*((I36-I37)/I37)</f>
        <v>-33.343436105268744</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Nottinghamshire</v>
      </c>
      <c r="G44" s="13"/>
      <c r="H44" s="14"/>
      <c r="I44" s="15">
        <f>VLOOKUP(F44,Car!AA3:AI363,4,FALSE)</f>
        <v>8.5743142853687306</v>
      </c>
      <c r="J44" s="16">
        <f>VLOOKUP(F44,Car!AA3:AI363,5,FALSE)</f>
        <v>8.5365274840912893</v>
      </c>
      <c r="K44" s="16">
        <f>VLOOKUP(F44,Car!AA3:AI363,6,FALSE)</f>
        <v>8.6431924567067195</v>
      </c>
      <c r="L44" s="16">
        <f>VLOOKUP(F44,Car!AA3:AI363,7,FALSE)</f>
        <v>8.3824730268445595</v>
      </c>
      <c r="M44" s="16" t="e">
        <v>#N/A</v>
      </c>
      <c r="N44" s="16">
        <f>VLOOKUP(F44,Car!AA3:AI363,9,FALSE)</f>
        <v>7.6729171564430096</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Nottinghamshire to Rural as a Region</v>
      </c>
      <c r="G47" s="70"/>
      <c r="H47" s="71"/>
      <c r="I47" s="22">
        <f>100*((I44-I45)/I45)</f>
        <v>-12.45317225909916</v>
      </c>
      <c r="J47" s="22">
        <f t="shared" ref="J47:L47" si="3">100*((J44-J45)/J45)</f>
        <v>-12.301615763072324</v>
      </c>
      <c r="K47" s="22">
        <f t="shared" si="3"/>
        <v>-15.53006753356358</v>
      </c>
      <c r="L47" s="22">
        <f t="shared" si="3"/>
        <v>-10.961288120037562</v>
      </c>
      <c r="M47" s="22" t="e">
        <v>#N/A</v>
      </c>
      <c r="N47" s="22">
        <f t="shared" ref="N47" si="4">100*((N44-N45)/N45)</f>
        <v>-15.470847684933728</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Nottinghamshire</v>
      </c>
      <c r="G52" s="13"/>
      <c r="H52" s="14"/>
      <c r="I52" s="15">
        <f>VLOOKUP(F52,Car!AO3:AW363,4,FALSE)</f>
        <v>16.8411463849006</v>
      </c>
      <c r="J52" s="16">
        <f>VLOOKUP(F52,Car!AO3:AW363,5,FALSE)</f>
        <v>15.479469426457699</v>
      </c>
      <c r="K52" s="16">
        <f>VLOOKUP(F52,Car!AO3:AW363,6,FALSE)</f>
        <v>16.2674463613093</v>
      </c>
      <c r="L52" s="16">
        <f>VLOOKUP(F52,Car!AO3:AW363,7,FALSE)</f>
        <v>16.324576064282901</v>
      </c>
      <c r="M52" s="16" t="e">
        <v>#N/A</v>
      </c>
      <c r="N52" s="16">
        <f>VLOOKUP(F52,Car!AO3:AW363,9,FALSE)</f>
        <v>15.534124052345501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Nottinghamshire to Rural as a Region</v>
      </c>
      <c r="G55" s="70"/>
      <c r="H55" s="71"/>
      <c r="I55" s="22">
        <f>100*((I52-I53)/I53)</f>
        <v>-38.133630861136787</v>
      </c>
      <c r="J55" s="22">
        <f t="shared" ref="J55:L55" si="7">100*((J52-J53)/J53)</f>
        <v>-43.732957066336574</v>
      </c>
      <c r="K55" s="22">
        <f t="shared" si="7"/>
        <v>-42.179789404071492</v>
      </c>
      <c r="L55" s="22">
        <f t="shared" si="7"/>
        <v>-39.689880053164316</v>
      </c>
      <c r="M55" s="22" t="e">
        <f t="shared" ref="M55:N55" si="8">100*((M52-M53)/M53)</f>
        <v>#N/A</v>
      </c>
      <c r="N55" s="22">
        <f t="shared" si="8"/>
        <v>-42.01967170410456</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Nottinghamshire</v>
      </c>
      <c r="G60" s="13"/>
      <c r="H60" s="14"/>
      <c r="I60" s="15">
        <f>VLOOKUP(F60,Cycle!AA3:AI363,4,FALSE)</f>
        <v>11.119414887938101</v>
      </c>
      <c r="J60" s="16">
        <f>VLOOKUP(F60,Cycle!AA3:AI363,5,FALSE)</f>
        <v>11.372615890341599</v>
      </c>
      <c r="K60" s="16">
        <f>VLOOKUP(F60,Cycle!AA3:AI363,6,FALSE)</f>
        <v>11.1676046037497</v>
      </c>
      <c r="L60" s="16">
        <f>VLOOKUP(F60,Cycle!AA3:AI363,7,FALSE)</f>
        <v>10.5029835958077</v>
      </c>
      <c r="M60" s="16" t="e">
        <v>#N/A</v>
      </c>
      <c r="N60" s="16">
        <f>VLOOKUP(F60,Cycle!AA3:AI363,9,FALSE)</f>
        <v>10.1566241584966</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Nottinghamshire to Rural as a Region</v>
      </c>
      <c r="G63" s="70"/>
      <c r="H63" s="71"/>
      <c r="I63" s="22">
        <f>100*((I60-I61)/I61)</f>
        <v>-27.451270593116401</v>
      </c>
      <c r="J63" s="22">
        <f t="shared" ref="J63:L63" si="11">100*((J60-J61)/J61)</f>
        <v>-25.348694446282938</v>
      </c>
      <c r="K63" s="22">
        <f t="shared" si="11"/>
        <v>-27.605742016046982</v>
      </c>
      <c r="L63" s="22">
        <f t="shared" si="11"/>
        <v>-24.317336794484568</v>
      </c>
      <c r="M63" s="22" t="e">
        <f t="shared" ref="M63:M64" si="12">(M60-M61)</f>
        <v>#N/A</v>
      </c>
      <c r="N63" s="22">
        <f t="shared" ref="N63" si="13">100*((N60-N61)/N61)</f>
        <v>-24.142660277211046</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Nottinghamshire</v>
      </c>
      <c r="G68" s="13"/>
      <c r="H68" s="14"/>
      <c r="I68" s="15">
        <f>VLOOKUP(F68,Cycle!AO3:AW363,4,FALSE)</f>
        <v>31.644899876415501</v>
      </c>
      <c r="J68" s="16">
        <f>VLOOKUP(F68,Cycle!AO3:AW363,5,FALSE)</f>
        <v>29.4123383564859</v>
      </c>
      <c r="K68" s="16">
        <f>VLOOKUP(F68,Cycle!AO3:AW363,6,FALSE)</f>
        <v>29.341137200154002</v>
      </c>
      <c r="L68" s="16">
        <f>VLOOKUP(F68,Cycle!AO3:AW363,7,FALSE)</f>
        <v>29.2964928203296</v>
      </c>
      <c r="M68" s="16" t="e">
        <v>#N/A</v>
      </c>
      <c r="N68" s="16">
        <f>VLOOKUP(F68,Cycle!AO3:AW363,9,FALSE)</f>
        <v>29.014716636099401</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Nottinghamshire to Rural as a Region</v>
      </c>
      <c r="G71" s="70"/>
      <c r="H71" s="71"/>
      <c r="I71" s="22">
        <f>100*((I68-I69)/I69)</f>
        <v>-52.650588546732692</v>
      </c>
      <c r="J71" s="22">
        <f t="shared" ref="J71:L71" si="16">100*((J68-J69)/J69)</f>
        <v>-55.090506551185747</v>
      </c>
      <c r="K71" s="22">
        <f t="shared" si="16"/>
        <v>-55.414674093462949</v>
      </c>
      <c r="L71" s="22">
        <f t="shared" si="16"/>
        <v>-53.180098657962972</v>
      </c>
      <c r="M71" s="22" t="e">
        <f t="shared" ref="M71:M72" si="17">(M68-M69)</f>
        <v>#N/A</v>
      </c>
      <c r="N71" s="22">
        <f t="shared" ref="N71" si="18">100*((N68-N69)/N69)</f>
        <v>-52.672781934708354</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mV7jYlKp21Lj1g4gFkP3E1gMbcAOINtIwdZQtto9rvL6pqvIe79S1qmaM8OP21+lT8d16rZ8GJXm5ILVcj0rnQ==" saltValue="Uo9wn9RT9idYfdF75ypUD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2022-08-26T08:59:00Z</dcterms:modified>
</cp:coreProperties>
</file>