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3D493A61-2E18-4FCF-9821-95F2DA23B4A3}" xr6:coauthVersionLast="47" xr6:coauthVersionMax="47" xr10:uidLastSave="{8239584B-6DD0-4D02-9EB8-E0D7AC1B96B9}"/>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<sst xmlns="http://schemas.openxmlformats.org/spreadsheetml/2006/main" count="16930" uniqueCount="1319">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</sst>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Richmondshire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21.7336094052012</c:v>
                </c:pt>
                <c:pt idx="1">
                  <c:v>21.561496880234898</c:v>
                </c:pt>
                <c:pt idx="2">
                  <c:v>23.902588322007801</c:v>
                </c:pt>
                <c:pt idx="3">
                  <c:v>19.856529865915999</c:v>
                </c:pt>
                <c:pt idx="4">
                  <c:v>#N/A</c:v>
                </c:pt>
                <c:pt idx="5">
                  <c:v>18.383385532739901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Richmondshire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67.362753448519001</c:v>
                </c:pt>
                <c:pt idx="1">
                  <c:v>64.774993839855995</c:v>
                </c:pt>
                <c:pt idx="2">
                  <c:v>65.199583031322504</c:v>
                </c:pt>
                <c:pt idx="3">
                  <c:v>66.903931891785604</c:v>
                </c:pt>
                <c:pt idx="4">
                  <c:v>#N/A</c:v>
                </c:pt>
                <c:pt idx="5">
                  <c:v>68.262249283480998</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Richmondshire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31.742658045592801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Richmondshire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118.947413980958</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Richmondshire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10.7619686933414</c:v>
                </c:pt>
                <c:pt idx="1">
                  <c:v>10.9458824985717</c:v>
                </c:pt>
                <c:pt idx="2">
                  <c:v>11.8237724196591</c:v>
                </c:pt>
                <c:pt idx="3">
                  <c:v>10.413794286450999</c:v>
                </c:pt>
                <c:pt idx="4">
                  <c:v>#N/A</c:v>
                </c:pt>
                <c:pt idx="5">
                  <c:v>9.4772975453294492</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Richmondshire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33.210193935119896</c:v>
                </c:pt>
                <c:pt idx="1">
                  <c:v>35.808352439395797</c:v>
                </c:pt>
                <c:pt idx="2">
                  <c:v>38.150145130306399</c:v>
                </c:pt>
                <c:pt idx="3">
                  <c:v>36.873316068441</c:v>
                </c:pt>
                <c:pt idx="4">
                  <c:v>#N/A</c:v>
                </c:pt>
                <c:pt idx="5">
                  <c:v>37.018777285707898</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Richmondshire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18.277252070233502</c:v>
                </c:pt>
                <c:pt idx="1">
                  <c:v>18.220665777947101</c:v>
                </c:pt>
                <c:pt idx="2">
                  <c:v>20.002673177395799</c:v>
                </c:pt>
                <c:pt idx="3">
                  <c:v>16.143247511451701</c:v>
                </c:pt>
                <c:pt idx="4">
                  <c:v>#N/A</c:v>
                </c:pt>
                <c:pt idx="5">
                  <c:v>15.2648603164862</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Richmondshire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92.720258889466194</c:v>
                </c:pt>
                <c:pt idx="1">
                  <c:v>89.649227142769902</c:v>
                </c:pt>
                <c:pt idx="2">
                  <c:v>92.707653890539603</c:v>
                </c:pt>
                <c:pt idx="3">
                  <c:v>89.067883736225994</c:v>
                </c:pt>
                <c:pt idx="4">
                  <c:v>#N/A</c:v>
                </c:pt>
                <c:pt idx="5">
                  <c:v>88.594660361659706</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548640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22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 in Richmondshire across all modes of transport to both nearest employment centre with 500 to 4999 jobs and nearest employment centre with at least 5000 jobs is above the rural situation for all years in the period 20104 to 2019.</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214</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Richmondshire</v>
      </c>
      <c r="G12" s="13"/>
      <c r="H12" s="14"/>
      <c r="I12" s="15">
        <f>VLOOKUP(F12,PT!AA3:AI363,4,FALSE)</f>
        <v>21.7336094052012</v>
      </c>
      <c r="J12" s="16">
        <f>VLOOKUP(F12,PT!AA3:AI363,5,FALSE)</f>
        <v>21.561496880234898</v>
      </c>
      <c r="K12" s="16">
        <f>VLOOKUP(F12,PT!AA3:AI363,6,FALSE)</f>
        <v>23.902588322007801</v>
      </c>
      <c r="L12" s="16">
        <f>VLOOKUP(F12,PT!AA3:AI363,7,FALSE)</f>
        <v>19.856529865915999</v>
      </c>
      <c r="M12" s="16" t="e">
        <v>#N/A</v>
      </c>
      <c r="N12" s="16">
        <f>VLOOKUP(F12,PT!AA3:AI363,9,FALSE)</f>
        <v>18.383385532739901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Richmondshire to Rural as a Region</v>
      </c>
      <c r="G15" s="70"/>
      <c r="H15" s="71"/>
      <c r="I15" s="22">
        <f>100*((I12-I13)/I13)</f>
        <v>18.878888454096437</v>
      </c>
      <c r="J15" s="22">
        <f t="shared" ref="J15:N16" si="0">100*((J12-J13)/J13)</f>
        <v>15.373923836409292</v>
      </c>
      <c r="K15" s="22">
        <f t="shared" si="0"/>
        <v>22.452975879312127</v>
      </c>
      <c r="L15" s="22">
        <f t="shared" si="0"/>
        <v>16.880016615527911</v>
      </c>
      <c r="M15" s="22" t="e">
        <f t="shared" si="0"/>
        <v>#N/A</v>
      </c>
      <c r="N15" s="22">
        <f t="shared" si="0"/>
        <v>10.520161296393022</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Richmondshire</v>
      </c>
      <c r="G20" s="13"/>
      <c r="H20" s="14"/>
      <c r="I20" s="15">
        <f>VLOOKUP(F20,PT!AO3:AW363,4,FALSE)</f>
        <v>67.362753448519001</v>
      </c>
      <c r="J20" s="16">
        <f>VLOOKUP(F20,PT!AO3:AW363,5,FALSE)</f>
        <v>64.774993839855995</v>
      </c>
      <c r="K20" s="16">
        <f>VLOOKUP(F20,PT!AO3:AW363,6,FALSE)</f>
        <v>65.199583031322504</v>
      </c>
      <c r="L20" s="16">
        <f>VLOOKUP(F20,PT!AO3:AW363,7,FALSE)</f>
        <v>66.903931891785604</v>
      </c>
      <c r="M20" s="16" t="e">
        <v>#N/A</v>
      </c>
      <c r="N20" s="16">
        <f>VLOOKUP(F20,PT!AO3:AW363,9,FALSE)</f>
        <v>68.262249283480998</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Richmondshire to Rural as a Region</v>
      </c>
      <c r="G23" s="70"/>
      <c r="H23" s="71"/>
      <c r="I23" s="22">
        <f>100*((I20-I21)/I21)</f>
        <v>23.90075510677875</v>
      </c>
      <c r="J23" s="22">
        <f t="shared" ref="J23:N23" si="1">100*((J20-J21)/J21)</f>
        <v>17.195621848816902</v>
      </c>
      <c r="K23" s="22">
        <f t="shared" si="1"/>
        <v>18.574114901025702</v>
      </c>
      <c r="L23" s="22">
        <f t="shared" si="1"/>
        <v>22.184196899823675</v>
      </c>
      <c r="M23" s="22" t="e">
        <f t="shared" si="1"/>
        <v>#N/A</v>
      </c>
      <c r="N23" s="22">
        <f t="shared" si="1"/>
        <v>25.994089387546637</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Richmondshire</v>
      </c>
      <c r="G28" s="13"/>
      <c r="H28" s="14"/>
      <c r="I28" s="15">
        <f>VLOOKUP(F28,Walk!AA3:AI363,4,FALSE)</f>
        <v>31.742658045592801</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Richmondshire to Rural as a Region</v>
      </c>
      <c r="G31" s="70"/>
      <c r="H31" s="71"/>
      <c r="I31" s="22">
        <f>100*((I28-I29)/I29)</f>
        <v>24.993280206426348</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Richmondshire</v>
      </c>
      <c r="G36" s="13"/>
      <c r="H36" s="14"/>
      <c r="I36" s="15">
        <f>VLOOKUP(F36,Walk!AO3:AR363,4,FALSE)</f>
        <v>118.947413980958</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Richmondshire to Rural as a Region</v>
      </c>
      <c r="G39" s="70"/>
      <c r="H39" s="71"/>
      <c r="I39" s="22">
        <f>100*((I36-I37)/I37)</f>
        <v>18.618427624337976</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Richmondshire</v>
      </c>
      <c r="G44" s="13"/>
      <c r="H44" s="14"/>
      <c r="I44" s="15">
        <f>VLOOKUP(F44,Car!AA3:AI363,4,FALSE)</f>
        <v>10.7619686933414</v>
      </c>
      <c r="J44" s="16">
        <f>VLOOKUP(F44,Car!AA3:AI363,5,FALSE)</f>
        <v>10.9458824985717</v>
      </c>
      <c r="K44" s="16">
        <f>VLOOKUP(F44,Car!AA3:AI363,6,FALSE)</f>
        <v>11.8237724196591</v>
      </c>
      <c r="L44" s="16">
        <f>VLOOKUP(F44,Car!AA3:AI363,7,FALSE)</f>
        <v>10.413794286450999</v>
      </c>
      <c r="M44" s="16" t="e">
        <v>#N/A</v>
      </c>
      <c r="N44" s="16">
        <f>VLOOKUP(F44,Car!AA3:AI363,9,FALSE)</f>
        <v>9.4772975453294492</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Richmondshire to Rural as a Region</v>
      </c>
      <c r="G47" s="70"/>
      <c r="H47" s="71"/>
      <c r="I47" s="22">
        <f>100*((I44-I45)/I45)</f>
        <v>9.883564794990459</v>
      </c>
      <c r="J47" s="22">
        <f t="shared" ref="J47:L47" si="3">100*((J44-J45)/J45)</f>
        <v>12.450432680143576</v>
      </c>
      <c r="K47" s="22">
        <f t="shared" si="3"/>
        <v>15.55374507623409</v>
      </c>
      <c r="L47" s="22">
        <f t="shared" si="3"/>
        <v>10.615426507080565</v>
      </c>
      <c r="M47" s="22" t="e">
        <v>#N/A</v>
      </c>
      <c r="N47" s="22">
        <f t="shared" ref="N47" si="4">100*((N44-N45)/N45)</f>
        <v>4.4072171523004151</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Richmondshire</v>
      </c>
      <c r="G52" s="13"/>
      <c r="H52" s="14"/>
      <c r="I52" s="15">
        <f>VLOOKUP(F52,Car!AO3:AW363,4,FALSE)</f>
        <v>33.210193935119896</v>
      </c>
      <c r="J52" s="16">
        <f>VLOOKUP(F52,Car!AO3:AW363,5,FALSE)</f>
        <v>35.808352439395797</v>
      </c>
      <c r="K52" s="16">
        <f>VLOOKUP(F52,Car!AO3:AW363,6,FALSE)</f>
        <v>38.150145130306399</v>
      </c>
      <c r="L52" s="16">
        <f>VLOOKUP(F52,Car!AO3:AW363,7,FALSE)</f>
        <v>36.873316068441</v>
      </c>
      <c r="M52" s="16" t="e">
        <v>#N/A</v>
      </c>
      <c r="N52" s="16">
        <f>VLOOKUP(F52,Car!AO3:AW363,9,FALSE)</f>
        <v>37.018777285707898</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Richmondshire to Rural as a Region</v>
      </c>
      <c r="G55" s="70"/>
      <c r="H55" s="71"/>
      <c r="I55" s="22">
        <f>100*((I52-I53)/I53)</f>
        <v>21.998471493927958</v>
      </c>
      <c r="J55" s="22">
        <f t="shared" ref="J55:L55" si="7">100*((J52-J53)/J53)</f>
        <v>30.161444722870311</v>
      </c>
      <c r="K55" s="22">
        <f t="shared" si="7"/>
        <v>35.598997943891945</v>
      </c>
      <c r="L55" s="22">
        <f t="shared" si="7"/>
        <v>36.226147997243437</v>
      </c>
      <c r="M55" s="22" t="e">
        <f t="shared" ref="M55:N55" si="8">100*((M52-M53)/M53)</f>
        <v>#N/A</v>
      </c>
      <c r="N55" s="22">
        <f t="shared" si="8"/>
        <v>38.17070424475601</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Richmondshire</v>
      </c>
      <c r="G60" s="13"/>
      <c r="H60" s="14"/>
      <c r="I60" s="15">
        <f>VLOOKUP(F60,Cycle!AA3:AI363,4,FALSE)</f>
        <v>18.277252070233502</v>
      </c>
      <c r="J60" s="16">
        <f>VLOOKUP(F60,Cycle!AA3:AI363,5,FALSE)</f>
        <v>18.220665777947101</v>
      </c>
      <c r="K60" s="16">
        <f>VLOOKUP(F60,Cycle!AA3:AI363,6,FALSE)</f>
        <v>20.002673177395799</v>
      </c>
      <c r="L60" s="16">
        <f>VLOOKUP(F60,Cycle!AA3:AI363,7,FALSE)</f>
        <v>16.143247511451701</v>
      </c>
      <c r="M60" s="16" t="e">
        <v>#N/A</v>
      </c>
      <c r="N60" s="16">
        <f>VLOOKUP(F60,Cycle!AA3:AI363,9,FALSE)</f>
        <v>15.2648603164862</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Richmondshire to Rural as a Region</v>
      </c>
      <c r="G63" s="70"/>
      <c r="H63" s="71"/>
      <c r="I63" s="22">
        <f>100*((I60-I61)/I61)</f>
        <v>19.250106962296741</v>
      </c>
      <c r="J63" s="22">
        <f t="shared" ref="J63:L63" si="11">100*((J60-J61)/J61)</f>
        <v>19.602781057334081</v>
      </c>
      <c r="K63" s="22">
        <f t="shared" si="11"/>
        <v>29.667796609388684</v>
      </c>
      <c r="L63" s="22">
        <f t="shared" si="11"/>
        <v>16.325418706751595</v>
      </c>
      <c r="M63" s="22" t="e">
        <f t="shared" ref="M63:M64" si="12">(M60-M61)</f>
        <v>#N/A</v>
      </c>
      <c r="N63" s="22">
        <f t="shared" ref="N63" si="13">100*((N60-N61)/N61)</f>
        <v>14.009505203549368</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Richmondshire</v>
      </c>
      <c r="G68" s="13"/>
      <c r="H68" s="14"/>
      <c r="I68" s="15">
        <f>VLOOKUP(F68,Cycle!AO3:AW363,4,FALSE)</f>
        <v>92.720258889466194</v>
      </c>
      <c r="J68" s="16">
        <f>VLOOKUP(F68,Cycle!AO3:AW363,5,FALSE)</f>
        <v>89.649227142769902</v>
      </c>
      <c r="K68" s="16">
        <f>VLOOKUP(F68,Cycle!AO3:AW363,6,FALSE)</f>
        <v>92.707653890539603</v>
      </c>
      <c r="L68" s="16">
        <f>VLOOKUP(F68,Cycle!AO3:AW363,7,FALSE)</f>
        <v>89.067883736225994</v>
      </c>
      <c r="M68" s="16" t="e">
        <v>#N/A</v>
      </c>
      <c r="N68" s="16">
        <f>VLOOKUP(F68,Cycle!AO3:AW363,9,FALSE)</f>
        <v>88.594660361659706</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Richmondshire to Rural as a Region</v>
      </c>
      <c r="G71" s="70"/>
      <c r="H71" s="71"/>
      <c r="I71" s="22">
        <f>100*((I68-I69)/I69)</f>
        <v>38.734826318183188</v>
      </c>
      <c r="J71" s="22">
        <f t="shared" ref="J71:L71" si="16">100*((J68-J69)/J69)</f>
        <v>36.884777070833088</v>
      </c>
      <c r="K71" s="22">
        <f t="shared" si="16"/>
        <v>40.87391823103745</v>
      </c>
      <c r="L71" s="22">
        <f t="shared" si="16"/>
        <v>42.342960805886968</v>
      </c>
      <c r="M71" s="22" t="e">
        <f t="shared" ref="M71:M72" si="17">(M68-M69)</f>
        <v>#N/A</v>
      </c>
      <c r="N71" s="22">
        <f t="shared" ref="N71" si="18">100*((N68-N69)/N69)</f>
        <v>44.510762002065071</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oQ8YVlKMgaXiqCAXgLqkvar4R3SxWW+QfA9DNWR++b8uxCBPq7upYGbwl5o9rvhEETMHmVkx+Ao5TZXkjkI6dw==" saltValue="UfbssRxzDM+KOzODIzEyYg=="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2022-08-26T08:36:49Z</dcterms:modified>
</cp:coreProperties>
</file>