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5" documentId="8_{BEFA7D19-E7B9-4194-A063-5964ED92A654}" xr6:coauthVersionLast="47" xr6:coauthVersionMax="47" xr10:uidLastSave="{3A5228FD-58DE-44CA-83CB-589C2777D885}"/>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<sst xmlns="http://schemas.openxmlformats.org/spreadsheetml/2006/main" count="16930" uniqueCount="1319">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</sst>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Rutland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15.583720334634201</c:v>
                </c:pt>
                <c:pt idx="1">
                  <c:v>16.763044182413399</c:v>
                </c:pt>
                <c:pt idx="2">
                  <c:v>16.908969663723902</c:v>
                </c:pt>
                <c:pt idx="3">
                  <c:v>15.167677944413301</c:v>
                </c:pt>
                <c:pt idx="4">
                  <c:v>#N/A</c:v>
                </c:pt>
                <c:pt idx="5">
                  <c:v>15.2379979640766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Rutland</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65.799081329043304</c:v>
                </c:pt>
                <c:pt idx="1">
                  <c:v>65.889373256111995</c:v>
                </c:pt>
                <c:pt idx="2">
                  <c:v>65.801606317101104</c:v>
                </c:pt>
                <c:pt idx="3">
                  <c:v>65.784977470637997</c:v>
                </c:pt>
                <c:pt idx="4">
                  <c:v>#N/A</c:v>
                </c:pt>
                <c:pt idx="5">
                  <c:v>66.757034490602905</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Rutland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25.283862414979101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Rutland</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119.427088585665</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Rutland</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9.60370656334897</c:v>
                </c:pt>
                <c:pt idx="1">
                  <c:v>9.4883885296746104</c:v>
                </c:pt>
                <c:pt idx="2">
                  <c:v>9.3996409488164208</c:v>
                </c:pt>
                <c:pt idx="3">
                  <c:v>9.0920555166314703</c:v>
                </c:pt>
                <c:pt idx="4">
                  <c:v>#N/A</c:v>
                </c:pt>
                <c:pt idx="5">
                  <c:v>8.4970833362357308</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Rutland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28.018971972557601</c:v>
                </c:pt>
                <c:pt idx="1">
                  <c:v>28.253578011924301</c:v>
                </c:pt>
                <c:pt idx="2">
                  <c:v>28.155632025109</c:v>
                </c:pt>
                <c:pt idx="3">
                  <c:v>28.3619907733523</c:v>
                </c:pt>
                <c:pt idx="4">
                  <c:v>#N/A</c:v>
                </c:pt>
                <c:pt idx="5">
                  <c:v>29.147623348158699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Rutland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13.998470969271899</c:v>
                </c:pt>
                <c:pt idx="1">
                  <c:v>14.2824809441203</c:v>
                </c:pt>
                <c:pt idx="2">
                  <c:v>13.929499034368201</c:v>
                </c:pt>
                <c:pt idx="3">
                  <c:v>12.8913036085854</c:v>
                </c:pt>
                <c:pt idx="4">
                  <c:v>#N/A</c:v>
                </c:pt>
                <c:pt idx="5">
                  <c:v>12.910976747233899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Rutland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80.684954794447705</c:v>
                </c:pt>
                <c:pt idx="1">
                  <c:v>80.706055767258107</c:v>
                </c:pt>
                <c:pt idx="2">
                  <c:v>80.557711700570195</c:v>
                </c:pt>
                <c:pt idx="3">
                  <c:v>80.6786662860017</c:v>
                </c:pt>
                <c:pt idx="4">
                  <c:v>#N/A</c:v>
                </c:pt>
                <c:pt idx="5">
                  <c:v>81.739722877508598</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548640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22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in Rutland across all modes of transport to nearest employment centre with 500 to 4999 jobs is below that of 'Rural as a Region' but above the England situation.  Where the destination is nearest employment centre with at least 5000 jobs, the travel time is above the average rural situation across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224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Rutland</v>
      </c>
      <c r="G12" s="13"/>
      <c r="H12" s="14"/>
      <c r="I12" s="15">
        <f>VLOOKUP(F12,PT!AA3:AI363,4,FALSE)</f>
        <v>15.583720334634201</v>
      </c>
      <c r="J12" s="16">
        <f>VLOOKUP(F12,PT!AA3:AI363,5,FALSE)</f>
        <v>16.763044182413399</v>
      </c>
      <c r="K12" s="16">
        <f>VLOOKUP(F12,PT!AA3:AI363,6,FALSE)</f>
        <v>16.908969663723902</v>
      </c>
      <c r="L12" s="16">
        <f>VLOOKUP(F12,PT!AA3:AI363,7,FALSE)</f>
        <v>15.167677944413301</v>
      </c>
      <c r="M12" s="16" t="e">
        <v>#N/A</v>
      </c>
      <c r="N12" s="16">
        <f>VLOOKUP(F12,PT!AA3:AI363,9,FALSE)</f>
        <v>15.2379979640766</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Rutland to Rural as a Region</v>
      </c>
      <c r="G15" s="70"/>
      <c r="H15" s="71"/>
      <c r="I15" s="22">
        <f>100*((I12-I13)/I13)</f>
        <v>-14.759885630526576</v>
      </c>
      <c r="J15" s="22">
        <f t="shared" ref="J15:N16" si="0">100*((J12-J13)/J13)</f>
        <v>-10.302230243531335</v>
      </c>
      <c r="K15" s="22">
        <f t="shared" si="0"/>
        <v>-13.375337160888764</v>
      </c>
      <c r="L15" s="22">
        <f t="shared" si="0"/>
        <v>-10.719624116949293</v>
      </c>
      <c r="M15" s="22" t="e">
        <f t="shared" si="0"/>
        <v>#N/A</v>
      </c>
      <c r="N15" s="22">
        <f t="shared" si="0"/>
        <v>-8.3897800095338919</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Rutland</v>
      </c>
      <c r="G20" s="13"/>
      <c r="H20" s="14"/>
      <c r="I20" s="15">
        <f>VLOOKUP(F20,PT!AO3:AW363,4,FALSE)</f>
        <v>65.799081329043304</v>
      </c>
      <c r="J20" s="16">
        <f>VLOOKUP(F20,PT!AO3:AW363,5,FALSE)</f>
        <v>65.889373256111995</v>
      </c>
      <c r="K20" s="16">
        <f>VLOOKUP(F20,PT!AO3:AW363,6,FALSE)</f>
        <v>65.801606317101104</v>
      </c>
      <c r="L20" s="16">
        <f>VLOOKUP(F20,PT!AO3:AW363,7,FALSE)</f>
        <v>65.784977470637997</v>
      </c>
      <c r="M20" s="16" t="e">
        <v>#N/A</v>
      </c>
      <c r="N20" s="16">
        <f>VLOOKUP(F20,PT!AO3:AW363,9,FALSE)</f>
        <v>66.757034490602905</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Rutland to Rural as a Region</v>
      </c>
      <c r="G23" s="70"/>
      <c r="H23" s="71"/>
      <c r="I23" s="22">
        <f>100*((I20-I21)/I21)</f>
        <v>21.024682701417248</v>
      </c>
      <c r="J23" s="22">
        <f t="shared" ref="J23:N23" si="1">100*((J20-J21)/J21)</f>
        <v>19.211837998316327</v>
      </c>
      <c r="K23" s="22">
        <f t="shared" si="1"/>
        <v>19.668974330214244</v>
      </c>
      <c r="L23" s="22">
        <f t="shared" si="1"/>
        <v>20.140691481688251</v>
      </c>
      <c r="M23" s="22" t="e">
        <f t="shared" si="1"/>
        <v>#N/A</v>
      </c>
      <c r="N23" s="22">
        <f t="shared" si="1"/>
        <v>23.215860290908395</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Rutland</v>
      </c>
      <c r="G28" s="13"/>
      <c r="H28" s="14"/>
      <c r="I28" s="15">
        <f>VLOOKUP(F28,Walk!AA3:AI363,4,FALSE)</f>
        <v>25.283862414979101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Rutland to Rural as a Region</v>
      </c>
      <c r="G31" s="70"/>
      <c r="H31" s="71"/>
      <c r="I31" s="22">
        <f>100*((I28-I29)/I29)</f>
        <v>-0.43956322129749903</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Rutland</v>
      </c>
      <c r="G36" s="13"/>
      <c r="H36" s="14"/>
      <c r="I36" s="15">
        <f>VLOOKUP(F36,Walk!AO3:AR363,4,FALSE)</f>
        <v>119.427088585665</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Rutland to Rural as a Region</v>
      </c>
      <c r="G39" s="70"/>
      <c r="H39" s="71"/>
      <c r="I39" s="22">
        <f>100*((I36-I37)/I37)</f>
        <v>19.096775538574924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Rutland</v>
      </c>
      <c r="G44" s="13"/>
      <c r="H44" s="14"/>
      <c r="I44" s="15">
        <f>VLOOKUP(F44,Car!AA3:AI363,4,FALSE)</f>
        <v>9.60370656334897</v>
      </c>
      <c r="J44" s="16">
        <f>VLOOKUP(F44,Car!AA3:AI363,5,FALSE)</f>
        <v>9.4883885296746104</v>
      </c>
      <c r="K44" s="16">
        <f>VLOOKUP(F44,Car!AA3:AI363,6,FALSE)</f>
        <v>9.3996409488164208</v>
      </c>
      <c r="L44" s="16">
        <f>VLOOKUP(F44,Car!AA3:AI363,7,FALSE)</f>
        <v>9.0920555166314703</v>
      </c>
      <c r="M44" s="16" t="e">
        <v>#N/A</v>
      </c>
      <c r="N44" s="16">
        <f>VLOOKUP(F44,Car!AA3:AI363,9,FALSE)</f>
        <v>8.4970833362357308</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Rutland to Rural as a Region</v>
      </c>
      <c r="G47" s="70"/>
      <c r="H47" s="71"/>
      <c r="I47" s="22">
        <f>100*((I44-I45)/I45)</f>
        <v>-1.9427074640389925</v>
      </c>
      <c r="J47" s="22">
        <f t="shared" ref="J47:L47" si="3">100*((J44-J45)/J45)</f>
        <v>-2.522853160679567</v>
      </c>
      <c r="K47" s="22">
        <f t="shared" si="3"/>
        <v>-8.137295318562991</v>
      </c>
      <c r="L47" s="22">
        <f t="shared" si="3"/>
        <v>-3.4240958545962616</v>
      </c>
      <c r="M47" s="22" t="e">
        <v>#N/A</v>
      </c>
      <c r="N47" s="22">
        <f t="shared" ref="N47" si="4">100*((N44-N45)/N45)</f>
        <v>-6.3913715060301053</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Rutland</v>
      </c>
      <c r="G52" s="13"/>
      <c r="H52" s="14"/>
      <c r="I52" s="15">
        <f>VLOOKUP(F52,Car!AO3:AW363,4,FALSE)</f>
        <v>28.018971972557601</v>
      </c>
      <c r="J52" s="16">
        <f>VLOOKUP(F52,Car!AO3:AW363,5,FALSE)</f>
        <v>28.253578011924301</v>
      </c>
      <c r="K52" s="16">
        <f>VLOOKUP(F52,Car!AO3:AW363,6,FALSE)</f>
        <v>28.155632025109</v>
      </c>
      <c r="L52" s="16">
        <f>VLOOKUP(F52,Car!AO3:AW363,7,FALSE)</f>
        <v>28.3619907733523</v>
      </c>
      <c r="M52" s="16" t="e">
        <v>#N/A</v>
      </c>
      <c r="N52" s="16">
        <f>VLOOKUP(F52,Car!AO3:AW363,9,FALSE)</f>
        <v>29.147623348158699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Rutland to Rural as a Region</v>
      </c>
      <c r="G55" s="70"/>
      <c r="H55" s="71"/>
      <c r="I55" s="22">
        <f>100*((I52-I53)/I53)</f>
        <v>2.9283888001750129</v>
      </c>
      <c r="J55" s="22">
        <f t="shared" ref="J55:L55" si="7">100*((J52-J53)/J53)</f>
        <v>2.7002439960468814</v>
      </c>
      <c r="K55" s="22">
        <f t="shared" si="7"/>
        <v>7.4992533876912071E-2</v>
      </c>
      <c r="L55" s="22">
        <f t="shared" si="7"/>
        <v>4.7815917997661588</v>
      </c>
      <c r="M55" s="22" t="e">
        <f t="shared" ref="M55:N55" si="8">100*((M52-M53)/M53)</f>
        <v>#N/A</v>
      </c>
      <c r="N55" s="22">
        <f t="shared" si="8"/>
        <v>8.792022329458387</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Rutland</v>
      </c>
      <c r="G60" s="13"/>
      <c r="H60" s="14"/>
      <c r="I60" s="15">
        <f>VLOOKUP(F60,Cycle!AA3:AI363,4,FALSE)</f>
        <v>13.998470969271899</v>
      </c>
      <c r="J60" s="16">
        <f>VLOOKUP(F60,Cycle!AA3:AI363,5,FALSE)</f>
        <v>14.2824809441203</v>
      </c>
      <c r="K60" s="16">
        <f>VLOOKUP(F60,Cycle!AA3:AI363,6,FALSE)</f>
        <v>13.929499034368201</v>
      </c>
      <c r="L60" s="16">
        <f>VLOOKUP(F60,Cycle!AA3:AI363,7,FALSE)</f>
        <v>12.8913036085854</v>
      </c>
      <c r="M60" s="16" t="e">
        <v>#N/A</v>
      </c>
      <c r="N60" s="16">
        <f>VLOOKUP(F60,Cycle!AA3:AI363,9,FALSE)</f>
        <v>12.910976747233899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Rutland to Rural as a Region</v>
      </c>
      <c r="G63" s="70"/>
      <c r="H63" s="71"/>
      <c r="I63" s="22">
        <f>100*((I60-I61)/I61)</f>
        <v>-8.666841493478767</v>
      </c>
      <c r="J63" s="22">
        <f t="shared" ref="J63:L63" si="11">100*((J60-J61)/J61)</f>
        <v>-6.2479679868410463</v>
      </c>
      <c r="K63" s="22">
        <f t="shared" si="11"/>
        <v>-9.7016967861949119</v>
      </c>
      <c r="L63" s="22">
        <f t="shared" si="11"/>
        <v>-7.1075204118144457</v>
      </c>
      <c r="M63" s="22" t="e">
        <f t="shared" ref="M63:M64" si="12">(M60-M61)</f>
        <v>#N/A</v>
      </c>
      <c r="N63" s="22">
        <f t="shared" ref="N63" si="13">100*((N60-N61)/N61)</f>
        <v>-3.5710749965447333</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Rutland</v>
      </c>
      <c r="G68" s="13"/>
      <c r="H68" s="14"/>
      <c r="I68" s="15">
        <f>VLOOKUP(F68,Cycle!AO3:AW363,4,FALSE)</f>
        <v>80.684954794447705</v>
      </c>
      <c r="J68" s="16">
        <f>VLOOKUP(F68,Cycle!AO3:AW363,5,FALSE)</f>
        <v>80.706055767258107</v>
      </c>
      <c r="K68" s="16">
        <f>VLOOKUP(F68,Cycle!AO3:AW363,6,FALSE)</f>
        <v>80.557711700570195</v>
      </c>
      <c r="L68" s="16">
        <f>VLOOKUP(F68,Cycle!AO3:AW363,7,FALSE)</f>
        <v>80.6786662860017</v>
      </c>
      <c r="M68" s="16" t="e">
        <v>#N/A</v>
      </c>
      <c r="N68" s="16">
        <f>VLOOKUP(F68,Cycle!AO3:AW363,9,FALSE)</f>
        <v>81.739722877508598</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Rutland to Rural as a Region</v>
      </c>
      <c r="G71" s="70"/>
      <c r="H71" s="71"/>
      <c r="I71" s="22">
        <f>100*((I68-I69)/I69)</f>
        <v>20.726724924728138</v>
      </c>
      <c r="J71" s="22">
        <f t="shared" ref="J71:L71" si="16">100*((J68-J69)/J69)</f>
        <v>23.229511330576045</v>
      </c>
      <c r="K71" s="22">
        <f t="shared" si="16"/>
        <v>22.411473214334851</v>
      </c>
      <c r="L71" s="22">
        <f t="shared" si="16"/>
        <v>28.935815596893388</v>
      </c>
      <c r="M71" s="22" t="e">
        <f t="shared" ref="M71:M72" si="17">(M68-M69)</f>
        <v>#N/A</v>
      </c>
      <c r="N71" s="22">
        <f t="shared" ref="N71" si="18">100*((N68-N69)/N69)</f>
        <v>33.329363086291437</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OPWkqR82f2glzoWhnWB84AlCzieYBif11JlIvmeh6hu3U/OwY5FGklidjg2ZE5s2jIdHssLWCqAFKt/Rwo4+7A==" saltValue="QoyGFVl37jgv2DElo1xba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2022-08-26T08:18:38Z</dcterms:modified>
</cp:coreProperties>
</file>