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E60ACE49-43E7-44CE-B30F-DB176F8D3114}" xr6:coauthVersionLast="47" xr6:coauthVersionMax="47" xr10:uidLastSave="{B22B6ADE-1A9E-4F0F-8148-147B4A3C93F7}"/>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<sst xmlns="http://schemas.openxmlformats.org/spreadsheetml/2006/main" count="16930" uniqueCount="1319">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</sst>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Selby</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18.147271025820501</c:v>
                </c:pt>
                <c:pt idx="1">
                  <c:v>18.648712538523501</c:v>
                </c:pt>
                <c:pt idx="2">
                  <c:v>18.822052815504801</c:v>
                </c:pt>
                <c:pt idx="3">
                  <c:v>18.600362221870899</c:v>
                </c:pt>
                <c:pt idx="4">
                  <c:v>#N/A</c:v>
                </c:pt>
                <c:pt idx="5">
                  <c:v>16.751622214345801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Selby</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53.6023790853083</c:v>
                </c:pt>
                <c:pt idx="1">
                  <c:v>47.342252090069003</c:v>
                </c:pt>
                <c:pt idx="2">
                  <c:v>47.381231617846304</c:v>
                </c:pt>
                <c:pt idx="3">
                  <c:v>49.052795252890597</c:v>
                </c:pt>
                <c:pt idx="4">
                  <c:v>#N/A</c:v>
                </c:pt>
                <c:pt idx="5">
                  <c:v>46.144487517742903</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Selby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30.8015805366223</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Selby</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103.452616155539</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Selby</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10.018919734759701</c:v>
                </c:pt>
                <c:pt idx="1">
                  <c:v>10.138575051476799</c:v>
                </c:pt>
                <c:pt idx="2">
                  <c:v>10.2451919984191</c:v>
                </c:pt>
                <c:pt idx="3">
                  <c:v>9.6895850294159498</c:v>
                </c:pt>
                <c:pt idx="4">
                  <c:v>#N/A</c:v>
                </c:pt>
                <c:pt idx="5">
                  <c:v>9.0814211639121591</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Selby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24.9602053630441</c:v>
                </c:pt>
                <c:pt idx="1">
                  <c:v>21.103373900044598</c:v>
                </c:pt>
                <c:pt idx="2">
                  <c:v>21.529356509266499</c:v>
                </c:pt>
                <c:pt idx="3">
                  <c:v>21.128727149769102</c:v>
                </c:pt>
                <c:pt idx="4">
                  <c:v>#N/A</c:v>
                </c:pt>
                <c:pt idx="5">
                  <c:v>22.4746511629981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Selby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15.9216484421093</c:v>
                </c:pt>
                <c:pt idx="1">
                  <c:v>15.922134572655001</c:v>
                </c:pt>
                <c:pt idx="2">
                  <c:v>15.9529329106986</c:v>
                </c:pt>
                <c:pt idx="3">
                  <c:v>15.1572709199064</c:v>
                </c:pt>
                <c:pt idx="4">
                  <c:v>#N/A</c:v>
                </c:pt>
                <c:pt idx="5">
                  <c:v>14.429017777183001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Selby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71.998663487867006</c:v>
                </c:pt>
                <c:pt idx="1">
                  <c:v>52.362705391014003</c:v>
                </c:pt>
                <c:pt idx="2">
                  <c:v>51.974623312672598</c:v>
                </c:pt>
                <c:pt idx="3">
                  <c:v>51.272081323170902</c:v>
                </c:pt>
                <c:pt idx="4">
                  <c:v>#N/A</c:v>
                </c:pt>
                <c:pt idx="5">
                  <c:v>51.098205535362197</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434340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7279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in Selby across all modes of transport to nearest employment centre with 500 to 4999 jobs is generally in line with the rural situation.  Where the destination is nearest employment centre with at least 5000 jobs, there is a noticable drop in travel times across modes of transport from 2014 to 2015 which results in the travel times from then on being below the rural average.</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231</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Selby</v>
      </c>
      <c r="G12" s="13"/>
      <c r="H12" s="14"/>
      <c r="I12" s="15">
        <f>VLOOKUP(F12,PT!AA3:AI363,4,FALSE)</f>
        <v>18.147271025820501</v>
      </c>
      <c r="J12" s="16">
        <f>VLOOKUP(F12,PT!AA3:AI363,5,FALSE)</f>
        <v>18.648712538523501</v>
      </c>
      <c r="K12" s="16">
        <f>VLOOKUP(F12,PT!AA3:AI363,6,FALSE)</f>
        <v>18.822052815504801</v>
      </c>
      <c r="L12" s="16">
        <f>VLOOKUP(F12,PT!AA3:AI363,7,FALSE)</f>
        <v>18.600362221870899</v>
      </c>
      <c r="M12" s="16" t="e">
        <v>#N/A</v>
      </c>
      <c r="N12" s="16">
        <f>VLOOKUP(F12,PT!AA3:AI363,9,FALSE)</f>
        <v>16.751622214345801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Selby to Rural as a Region</v>
      </c>
      <c r="G15" s="70"/>
      <c r="H15" s="71"/>
      <c r="I15" s="22">
        <f>100*((I12-I13)/I13)</f>
        <v>-0.73772985409001268</v>
      </c>
      <c r="J15" s="22">
        <f t="shared" ref="J15:N16" si="0">100*((J12-J13)/J13)</f>
        <v>-0.21216281885242705</v>
      </c>
      <c r="K15" s="22">
        <f t="shared" si="0"/>
        <v>-3.5746109012789433</v>
      </c>
      <c r="L15" s="22">
        <f t="shared" si="0"/>
        <v>9.485930332611991</v>
      </c>
      <c r="M15" s="22" t="e">
        <f t="shared" si="0"/>
        <v>#N/A</v>
      </c>
      <c r="N15" s="22">
        <f t="shared" si="0"/>
        <v>0.71006702266569799</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Selby</v>
      </c>
      <c r="G20" s="13"/>
      <c r="H20" s="14"/>
      <c r="I20" s="15">
        <f>VLOOKUP(F20,PT!AO3:AW363,4,FALSE)</f>
        <v>53.6023790853083</v>
      </c>
      <c r="J20" s="16">
        <f>VLOOKUP(F20,PT!AO3:AW363,5,FALSE)</f>
        <v>47.342252090069003</v>
      </c>
      <c r="K20" s="16">
        <f>VLOOKUP(F20,PT!AO3:AW363,6,FALSE)</f>
        <v>47.381231617846304</v>
      </c>
      <c r="L20" s="16">
        <f>VLOOKUP(F20,PT!AO3:AW363,7,FALSE)</f>
        <v>49.052795252890597</v>
      </c>
      <c r="M20" s="16" t="e">
        <v>#N/A</v>
      </c>
      <c r="N20" s="16">
        <f>VLOOKUP(F20,PT!AO3:AW363,9,FALSE)</f>
        <v>46.144487517742903</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Selby to Rural as a Region</v>
      </c>
      <c r="G23" s="70"/>
      <c r="H23" s="71"/>
      <c r="I23" s="22">
        <f>100*((I20-I21)/I21)</f>
        <v>-1.4087918887538229</v>
      </c>
      <c r="J23" s="22">
        <f t="shared" ref="J23:N23" si="1">100*((J20-J21)/J21)</f>
        <v>-14.344960230544682</v>
      </c>
      <c r="K23" s="22">
        <f t="shared" si="1"/>
        <v>-13.830927426213933</v>
      </c>
      <c r="L23" s="22">
        <f t="shared" si="1"/>
        <v>-10.416679196670747</v>
      </c>
      <c r="M23" s="22" t="e">
        <f t="shared" si="1"/>
        <v>#N/A</v>
      </c>
      <c r="N23" s="22">
        <f t="shared" si="1"/>
        <v>-14.82945923875436</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Selby</v>
      </c>
      <c r="G28" s="13"/>
      <c r="H28" s="14"/>
      <c r="I28" s="15">
        <f>VLOOKUP(F28,Walk!AA3:AI363,4,FALSE)</f>
        <v>30.8015805366223</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Selby to Rural as a Region</v>
      </c>
      <c r="G31" s="70"/>
      <c r="H31" s="71"/>
      <c r="I31" s="22">
        <f>100*((I28-I29)/I29)</f>
        <v>21.28759290683843</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Selby</v>
      </c>
      <c r="G36" s="13"/>
      <c r="H36" s="14"/>
      <c r="I36" s="15">
        <f>VLOOKUP(F36,Walk!AO3:AR363,4,FALSE)</f>
        <v>103.452616155539</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Selby to Rural as a Region</v>
      </c>
      <c r="G39" s="70"/>
      <c r="H39" s="71"/>
      <c r="I39" s="22">
        <f>100*((I36-I37)/I37)</f>
        <v>3.1664855190438774</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Selby</v>
      </c>
      <c r="G44" s="13"/>
      <c r="H44" s="14"/>
      <c r="I44" s="15">
        <f>VLOOKUP(F44,Car!AA3:AI363,4,FALSE)</f>
        <v>10.018919734759701</v>
      </c>
      <c r="J44" s="16">
        <f>VLOOKUP(F44,Car!AA3:AI363,5,FALSE)</f>
        <v>10.138575051476799</v>
      </c>
      <c r="K44" s="16">
        <f>VLOOKUP(F44,Car!AA3:AI363,6,FALSE)</f>
        <v>10.2451919984191</v>
      </c>
      <c r="L44" s="16">
        <f>VLOOKUP(F44,Car!AA3:AI363,7,FALSE)</f>
        <v>9.6895850294159498</v>
      </c>
      <c r="M44" s="16" t="e">
        <v>#N/A</v>
      </c>
      <c r="N44" s="16">
        <f>VLOOKUP(F44,Car!AA3:AI363,9,FALSE)</f>
        <v>9.0814211639121591</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Selby to Rural as a Region</v>
      </c>
      <c r="G47" s="70"/>
      <c r="H47" s="71"/>
      <c r="I47" s="22">
        <f>100*((I44-I45)/I45)</f>
        <v>2.29676811190033</v>
      </c>
      <c r="J47" s="22">
        <f t="shared" ref="J47:L47" si="3">100*((J44-J45)/J45)</f>
        <v>4.1567138554101959</v>
      </c>
      <c r="K47" s="22">
        <f t="shared" si="3"/>
        <v>0.1262763205761244</v>
      </c>
      <c r="L47" s="22">
        <f t="shared" si="3"/>
        <v>2.9228685744224947</v>
      </c>
      <c r="M47" s="22" t="e">
        <v>#N/A</v>
      </c>
      <c r="N47" s="22">
        <f t="shared" ref="N47" si="4">100*((N44-N45)/N45)</f>
        <v>4.6021239392615654E-2</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Selby</v>
      </c>
      <c r="G52" s="13"/>
      <c r="H52" s="14"/>
      <c r="I52" s="15">
        <f>VLOOKUP(F52,Car!AO3:AW363,4,FALSE)</f>
        <v>24.9602053630441</v>
      </c>
      <c r="J52" s="16">
        <f>VLOOKUP(F52,Car!AO3:AW363,5,FALSE)</f>
        <v>21.103373900044598</v>
      </c>
      <c r="K52" s="16">
        <f>VLOOKUP(F52,Car!AO3:AW363,6,FALSE)</f>
        <v>21.529356509266499</v>
      </c>
      <c r="L52" s="16">
        <f>VLOOKUP(F52,Car!AO3:AW363,7,FALSE)</f>
        <v>21.128727149769102</v>
      </c>
      <c r="M52" s="16" t="e">
        <v>#N/A</v>
      </c>
      <c r="N52" s="16">
        <f>VLOOKUP(F52,Car!AO3:AW363,9,FALSE)</f>
        <v>22.4746511629981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Selby to Rural as a Region</v>
      </c>
      <c r="G55" s="70"/>
      <c r="H55" s="71"/>
      <c r="I55" s="22">
        <f>100*((I52-I53)/I53)</f>
        <v>-8.30806623969419</v>
      </c>
      <c r="J55" s="22">
        <f t="shared" ref="J55:L55" si="7">100*((J52-J53)/J53)</f>
        <v>-23.290365285427601</v>
      </c>
      <c r="K55" s="22">
        <f t="shared" si="7"/>
        <v>-23.477114987061697</v>
      </c>
      <c r="L55" s="22">
        <f t="shared" si="7"/>
        <v>-21.941245903802038</v>
      </c>
      <c r="M55" s="22" t="e">
        <f t="shared" ref="M55:N55" si="8">100*((M52-M53)/M53)</f>
        <v>#N/A</v>
      </c>
      <c r="N55" s="22">
        <f t="shared" si="8"/>
        <v>-16.114507108651257</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Selby</v>
      </c>
      <c r="G60" s="13"/>
      <c r="H60" s="14"/>
      <c r="I60" s="15">
        <f>VLOOKUP(F60,Cycle!AA3:AI363,4,FALSE)</f>
        <v>15.9216484421093</v>
      </c>
      <c r="J60" s="16">
        <f>VLOOKUP(F60,Cycle!AA3:AI363,5,FALSE)</f>
        <v>15.922134572655001</v>
      </c>
      <c r="K60" s="16">
        <f>VLOOKUP(F60,Cycle!AA3:AI363,6,FALSE)</f>
        <v>15.9529329106986</v>
      </c>
      <c r="L60" s="16">
        <f>VLOOKUP(F60,Cycle!AA3:AI363,7,FALSE)</f>
        <v>15.1572709199064</v>
      </c>
      <c r="M60" s="16" t="e">
        <v>#N/A</v>
      </c>
      <c r="N60" s="16">
        <f>VLOOKUP(F60,Cycle!AA3:AI363,9,FALSE)</f>
        <v>14.429017777183001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Selby to Rural as a Region</v>
      </c>
      <c r="G63" s="70"/>
      <c r="H63" s="71"/>
      <c r="I63" s="22">
        <f>100*((I60-I61)/I61)</f>
        <v>3.8809484293205863</v>
      </c>
      <c r="J63" s="22">
        <f t="shared" ref="J63:L63" si="11">100*((J60-J61)/J61)</f>
        <v>4.5149281846507909</v>
      </c>
      <c r="K63" s="22">
        <f t="shared" si="11"/>
        <v>3.4152606325292747</v>
      </c>
      <c r="L63" s="22">
        <f t="shared" si="11"/>
        <v>9.220643799150066</v>
      </c>
      <c r="M63" s="22" t="e">
        <f t="shared" ref="M63:M64" si="12">(M60-M61)</f>
        <v>#N/A</v>
      </c>
      <c r="N63" s="22">
        <f t="shared" ref="N63" si="13">100*((N60-N61)/N61)</f>
        <v>7.7668018732661883</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Selby</v>
      </c>
      <c r="G68" s="13"/>
      <c r="H68" s="14"/>
      <c r="I68" s="15">
        <f>VLOOKUP(F68,Cycle!AO3:AW363,4,FALSE)</f>
        <v>71.998663487867006</v>
      </c>
      <c r="J68" s="16">
        <f>VLOOKUP(F68,Cycle!AO3:AW363,5,FALSE)</f>
        <v>52.362705391014003</v>
      </c>
      <c r="K68" s="16">
        <f>VLOOKUP(F68,Cycle!AO3:AW363,6,FALSE)</f>
        <v>51.974623312672598</v>
      </c>
      <c r="L68" s="16">
        <f>VLOOKUP(F68,Cycle!AO3:AW363,7,FALSE)</f>
        <v>51.272081323170902</v>
      </c>
      <c r="M68" s="16" t="e">
        <v>#N/A</v>
      </c>
      <c r="N68" s="16">
        <f>VLOOKUP(F68,Cycle!AO3:AW363,9,FALSE)</f>
        <v>51.098205535362197</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Selby to Rural as a Region</v>
      </c>
      <c r="G71" s="70"/>
      <c r="H71" s="71"/>
      <c r="I71" s="22">
        <f>100*((I68-I69)/I69)</f>
        <v>7.7296611740301087</v>
      </c>
      <c r="J71" s="22">
        <f t="shared" ref="J71:L71" si="16">100*((J68-J69)/J69)</f>
        <v>-20.047751857805903</v>
      </c>
      <c r="K71" s="22">
        <f t="shared" si="16"/>
        <v>-21.021959596956467</v>
      </c>
      <c r="L71" s="22">
        <f t="shared" si="16"/>
        <v>-18.060028417942437</v>
      </c>
      <c r="M71" s="22" t="e">
        <f t="shared" ref="M71:M72" si="17">(M68-M69)</f>
        <v>#N/A</v>
      </c>
      <c r="N71" s="22">
        <f t="shared" ref="N71" si="18">100*((N68-N69)/N69)</f>
        <v>-16.651403270699365</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WHyGQdxc4XLKUwiTwNdTXlBapQ/C8CtlKvT/2ox4zoJ93n/vkPoKgKJTIVku6BuOmvinvfLI6Y1qxOfqCdzucQ==" saltValue="r2hd1PThsKLd1VoNrx9sA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2022-08-25T14:48:10Z</dcterms:modified>
</cp:coreProperties>
</file>