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D459F825-E7BD-4E05-A1A4-B36CABCC7F1D}" xr6:coauthVersionLast="47" xr6:coauthVersionMax="47" xr10:uidLastSave="{4D2E64EB-564B-4D7D-93CD-93F430FE596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<sst xmlns="http://schemas.openxmlformats.org/spreadsheetml/2006/main" count="16930" uniqueCount="1319">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</sst>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20.4597839377974</c:v>
                </c:pt>
                <c:pt idx="1">
                  <c:v>21.071813860234599</c:v>
                </c:pt>
                <c:pt idx="2">
                  <c:v>23.21018635583</c:v>
                </c:pt>
                <c:pt idx="3">
                  <c:v>18.6454126155501</c:v>
                </c:pt>
                <c:pt idx="4">
                  <c:v>#N/A</c:v>
                </c:pt>
                <c:pt idx="5">
                  <c:v>19.231144977505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50.9169734149284</c:v>
                </c:pt>
                <c:pt idx="1">
                  <c:v>51.756368837586002</c:v>
                </c:pt>
                <c:pt idx="2">
                  <c:v>51.8965077082565</c:v>
                </c:pt>
                <c:pt idx="3">
                  <c:v>52.016441631406501</c:v>
                </c:pt>
                <c:pt idx="4">
                  <c:v>#N/A</c:v>
                </c:pt>
                <c:pt idx="5">
                  <c:v>51.582949459385603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Shropshire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29.581797670366399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Shropshire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94.337506398624498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10.4674428402391</c:v>
                </c:pt>
                <c:pt idx="1">
                  <c:v>10.3517559894662</c:v>
                </c:pt>
                <c:pt idx="2">
                  <c:v>11.0533554021422</c:v>
                </c:pt>
                <c:pt idx="3">
                  <c:v>9.5889668020406909</c:v>
                </c:pt>
                <c:pt idx="4">
                  <c:v>#N/A</c:v>
                </c:pt>
                <c:pt idx="5">
                  <c:v>9.4445083107579997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Shropshire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25.656470393788101</c:v>
                </c:pt>
                <c:pt idx="1">
                  <c:v>25.740518654687602</c:v>
                </c:pt>
                <c:pt idx="2">
                  <c:v>25.961874977312199</c:v>
                </c:pt>
                <c:pt idx="3">
                  <c:v>26.999925804945399</c:v>
                </c:pt>
                <c:pt idx="4">
                  <c:v>#N/A</c:v>
                </c:pt>
                <c:pt idx="5">
                  <c:v>27.164536225397999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Shropshire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16.364557973063601</c:v>
                </c:pt>
                <c:pt idx="1">
                  <c:v>16.882376324747899</c:v>
                </c:pt>
                <c:pt idx="2">
                  <c:v>17.925006083373599</c:v>
                </c:pt>
                <c:pt idx="3">
                  <c:v>14.449311473900799</c:v>
                </c:pt>
                <c:pt idx="4">
                  <c:v>#N/A</c:v>
                </c:pt>
                <c:pt idx="5">
                  <c:v>15.0011174778264</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Shropshire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66.545745688942802</c:v>
                </c:pt>
                <c:pt idx="1">
                  <c:v>66.545269257195798</c:v>
                </c:pt>
                <c:pt idx="2">
                  <c:v>66.253695045384902</c:v>
                </c:pt>
                <c:pt idx="3">
                  <c:v>65.912477448984106</c:v>
                </c:pt>
                <c:pt idx="4">
                  <c:v>#N/A</c:v>
                </c:pt>
                <c:pt idx="5">
                  <c:v>65.042646565685104</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601980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95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Shropshire across all modes of transport to nearest employment centre with 500 to 4999 jobs is in general greater than the travel time in the rural situation and conversely is lower than the rural situation to nearest employment centre with at least 5000 jobs.  Cycling to nearest employment centre with at least 5000 jobs is the exception as the travel times in this circumstance have been from 2014 to 2019 in line with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234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Shropshire</v>
      </c>
      <c r="G12" s="13"/>
      <c r="H12" s="14"/>
      <c r="I12" s="15">
        <f>VLOOKUP(F12,PT!AA3:AI363,4,FALSE)</f>
        <v>20.4597839377974</v>
      </c>
      <c r="J12" s="16">
        <f>VLOOKUP(F12,PT!AA3:AI363,5,FALSE)</f>
        <v>21.071813860234599</v>
      </c>
      <c r="K12" s="16">
        <f>VLOOKUP(F12,PT!AA3:AI363,6,FALSE)</f>
        <v>23.21018635583</v>
      </c>
      <c r="L12" s="16">
        <f>VLOOKUP(F12,PT!AA3:AI363,7,FALSE)</f>
        <v>18.6454126155501</v>
      </c>
      <c r="M12" s="16" t="e">
        <v>#N/A</v>
      </c>
      <c r="N12" s="16">
        <f>VLOOKUP(F12,PT!AA3:AI363,9,FALSE)</f>
        <v>19.231144977505</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Shropshire to Rural as a Region</v>
      </c>
      <c r="G15" s="70"/>
      <c r="H15" s="71"/>
      <c r="I15" s="22">
        <f>100*((I12-I13)/I13)</f>
        <v>11.91129495288795</v>
      </c>
      <c r="J15" s="22">
        <f t="shared" ref="J15:N16" si="0">100*((J12-J13)/J13)</f>
        <v>12.753667377995818</v>
      </c>
      <c r="K15" s="22">
        <f t="shared" si="0"/>
        <v>18.905800145833378</v>
      </c>
      <c r="L15" s="22">
        <f t="shared" si="0"/>
        <v>9.7511071181488926</v>
      </c>
      <c r="M15" s="22" t="e">
        <f t="shared" si="0"/>
        <v>#N/A</v>
      </c>
      <c r="N15" s="22">
        <f t="shared" si="0"/>
        <v>15.616856375170219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Shropshire</v>
      </c>
      <c r="G20" s="13"/>
      <c r="H20" s="14"/>
      <c r="I20" s="15">
        <f>VLOOKUP(F20,PT!AO3:AW363,4,FALSE)</f>
        <v>50.9169734149284</v>
      </c>
      <c r="J20" s="16">
        <f>VLOOKUP(F20,PT!AO3:AW363,5,FALSE)</f>
        <v>51.756368837586002</v>
      </c>
      <c r="K20" s="16">
        <f>VLOOKUP(F20,PT!AO3:AW363,6,FALSE)</f>
        <v>51.8965077082565</v>
      </c>
      <c r="L20" s="16">
        <f>VLOOKUP(F20,PT!AO3:AW363,7,FALSE)</f>
        <v>52.016441631406501</v>
      </c>
      <c r="M20" s="16" t="e">
        <v>#N/A</v>
      </c>
      <c r="N20" s="16">
        <f>VLOOKUP(F20,PT!AO3:AW363,9,FALSE)</f>
        <v>51.582949459385603</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Shropshire to Rural as a Region</v>
      </c>
      <c r="G23" s="70"/>
      <c r="H23" s="71"/>
      <c r="I23" s="22">
        <f>100*((I20-I21)/I21)</f>
        <v>-6.3480761860083046</v>
      </c>
      <c r="J23" s="22">
        <f t="shared" ref="J23:N23" si="1">100*((J20-J21)/J21)</f>
        <v>-6.3586197236278235</v>
      </c>
      <c r="K23" s="22">
        <f t="shared" si="1"/>
        <v>-5.6192972123068294</v>
      </c>
      <c r="L23" s="22">
        <f t="shared" si="1"/>
        <v>-5.004280516728647</v>
      </c>
      <c r="M23" s="22" t="e">
        <f t="shared" si="1"/>
        <v>#N/A</v>
      </c>
      <c r="N23" s="22">
        <f t="shared" si="1"/>
        <v>-4.7914943723971382</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Shropshire</v>
      </c>
      <c r="G28" s="13"/>
      <c r="H28" s="14"/>
      <c r="I28" s="15">
        <f>VLOOKUP(F28,Walk!AA3:AI363,4,FALSE)</f>
        <v>29.581797670366399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Shropshire to Rural as a Region</v>
      </c>
      <c r="G31" s="70"/>
      <c r="H31" s="71"/>
      <c r="I31" s="22">
        <f>100*((I28-I29)/I29)</f>
        <v>16.484445628688853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Shropshire</v>
      </c>
      <c r="G36" s="13"/>
      <c r="H36" s="14"/>
      <c r="I36" s="15">
        <f>VLOOKUP(F36,Walk!AO3:AR363,4,FALSE)</f>
        <v>94.337506398624498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Shropshire to Rural as a Region</v>
      </c>
      <c r="G39" s="70"/>
      <c r="H39" s="71"/>
      <c r="I39" s="22">
        <f>100*((I36-I37)/I37)</f>
        <v>-5.923413544768894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Shropshire</v>
      </c>
      <c r="G44" s="13"/>
      <c r="H44" s="14"/>
      <c r="I44" s="15">
        <f>VLOOKUP(F44,Car!AA3:AI363,4,FALSE)</f>
        <v>10.4674428402391</v>
      </c>
      <c r="J44" s="16">
        <f>VLOOKUP(F44,Car!AA3:AI363,5,FALSE)</f>
        <v>10.3517559894662</v>
      </c>
      <c r="K44" s="16">
        <f>VLOOKUP(F44,Car!AA3:AI363,6,FALSE)</f>
        <v>11.0533554021422</v>
      </c>
      <c r="L44" s="16">
        <f>VLOOKUP(F44,Car!AA3:AI363,7,FALSE)</f>
        <v>9.5889668020406909</v>
      </c>
      <c r="M44" s="16" t="e">
        <v>#N/A</v>
      </c>
      <c r="N44" s="16">
        <f>VLOOKUP(F44,Car!AA3:AI363,9,FALSE)</f>
        <v>9.4445083107579997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Shropshire to Rural as a Region</v>
      </c>
      <c r="G47" s="70"/>
      <c r="H47" s="71"/>
      <c r="I47" s="22">
        <f>100*((I44-I45)/I45)</f>
        <v>6.8763500756993432</v>
      </c>
      <c r="J47" s="22">
        <f t="shared" ref="J47:L47" si="3">100*((J44-J45)/J45)</f>
        <v>6.3467874944425073</v>
      </c>
      <c r="K47" s="22">
        <f t="shared" si="3"/>
        <v>8.0244584420866474</v>
      </c>
      <c r="L47" s="22">
        <f t="shared" si="3"/>
        <v>1.854100762292634</v>
      </c>
      <c r="M47" s="22" t="e">
        <v>#N/A</v>
      </c>
      <c r="N47" s="22">
        <f t="shared" ref="N47" si="4">100*((N44-N45)/N45)</f>
        <v>4.0459925819221043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Shropshire</v>
      </c>
      <c r="G52" s="13"/>
      <c r="H52" s="14"/>
      <c r="I52" s="15">
        <f>VLOOKUP(F52,Car!AO3:AW363,4,FALSE)</f>
        <v>25.656470393788101</v>
      </c>
      <c r="J52" s="16">
        <f>VLOOKUP(F52,Car!AO3:AW363,5,FALSE)</f>
        <v>25.740518654687602</v>
      </c>
      <c r="K52" s="16">
        <f>VLOOKUP(F52,Car!AO3:AW363,6,FALSE)</f>
        <v>25.961874977312199</v>
      </c>
      <c r="L52" s="16">
        <f>VLOOKUP(F52,Car!AO3:AW363,7,FALSE)</f>
        <v>26.999925804945399</v>
      </c>
      <c r="M52" s="16" t="e">
        <v>#N/A</v>
      </c>
      <c r="N52" s="16">
        <f>VLOOKUP(F52,Car!AO3:AW363,9,FALSE)</f>
        <v>27.164536225397999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Shropshire to Rural as a Region</v>
      </c>
      <c r="G55" s="70"/>
      <c r="H55" s="71"/>
      <c r="I55" s="22">
        <f>100*((I52-I53)/I53)</f>
        <v>-5.7503193722297041</v>
      </c>
      <c r="J55" s="22">
        <f t="shared" ref="J55:L55" si="7">100*((J52-J53)/J53)</f>
        <v>-6.4345922733923793</v>
      </c>
      <c r="K55" s="22">
        <f t="shared" si="7"/>
        <v>-7.722389531054902</v>
      </c>
      <c r="L55" s="22">
        <f t="shared" si="7"/>
        <v>-0.25047159327556839</v>
      </c>
      <c r="M55" s="22" t="e">
        <f t="shared" ref="M55:N55" si="8">100*((M52-M53)/M53)</f>
        <v>#N/A</v>
      </c>
      <c r="N55" s="22">
        <f t="shared" si="8"/>
        <v>1.3902504606630406</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Shropshire</v>
      </c>
      <c r="G60" s="13"/>
      <c r="H60" s="14"/>
      <c r="I60" s="15">
        <f>VLOOKUP(F60,Cycle!AA3:AI363,4,FALSE)</f>
        <v>16.364557973063601</v>
      </c>
      <c r="J60" s="16">
        <f>VLOOKUP(F60,Cycle!AA3:AI363,5,FALSE)</f>
        <v>16.882376324747899</v>
      </c>
      <c r="K60" s="16">
        <f>VLOOKUP(F60,Cycle!AA3:AI363,6,FALSE)</f>
        <v>17.925006083373599</v>
      </c>
      <c r="L60" s="16">
        <f>VLOOKUP(F60,Cycle!AA3:AI363,7,FALSE)</f>
        <v>14.449311473900799</v>
      </c>
      <c r="M60" s="16" t="e">
        <v>#N/A</v>
      </c>
      <c r="N60" s="16">
        <f>VLOOKUP(F60,Cycle!AA3:AI363,9,FALSE)</f>
        <v>15.0011174778264</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Shropshire to Rural as a Region</v>
      </c>
      <c r="G63" s="70"/>
      <c r="H63" s="71"/>
      <c r="I63" s="22">
        <f>100*((I60-I61)/I61)</f>
        <v>6.7707159248917268</v>
      </c>
      <c r="J63" s="22">
        <f t="shared" ref="J63:L63" si="11">100*((J60-J61)/J61)</f>
        <v>10.818077884958695</v>
      </c>
      <c r="K63" s="22">
        <f t="shared" si="11"/>
        <v>16.199271088802991</v>
      </c>
      <c r="L63" s="22">
        <f t="shared" si="11"/>
        <v>4.1192118273252278</v>
      </c>
      <c r="M63" s="22" t="e">
        <f t="shared" ref="M63:M64" si="12">(M60-M61)</f>
        <v>#N/A</v>
      </c>
      <c r="N63" s="22">
        <f t="shared" ref="N63" si="13">100*((N60-N61)/N61)</f>
        <v>12.039674500014643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Shropshire</v>
      </c>
      <c r="G68" s="13"/>
      <c r="H68" s="14"/>
      <c r="I68" s="15">
        <f>VLOOKUP(F68,Cycle!AO3:AW363,4,FALSE)</f>
        <v>66.545745688942802</v>
      </c>
      <c r="J68" s="16">
        <f>VLOOKUP(F68,Cycle!AO3:AW363,5,FALSE)</f>
        <v>66.545269257195798</v>
      </c>
      <c r="K68" s="16">
        <f>VLOOKUP(F68,Cycle!AO3:AW363,6,FALSE)</f>
        <v>66.253695045384902</v>
      </c>
      <c r="L68" s="16">
        <f>VLOOKUP(F68,Cycle!AO3:AW363,7,FALSE)</f>
        <v>65.912477448984106</v>
      </c>
      <c r="M68" s="16" t="e">
        <v>#N/A</v>
      </c>
      <c r="N68" s="16">
        <f>VLOOKUP(F68,Cycle!AO3:AW363,9,FALSE)</f>
        <v>65.042646565685104</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Shropshire to Rural as a Region</v>
      </c>
      <c r="G71" s="70"/>
      <c r="H71" s="71"/>
      <c r="I71" s="22">
        <f>100*((I68-I69)/I69)</f>
        <v>-0.42939287545146709</v>
      </c>
      <c r="J71" s="22">
        <f t="shared" ref="J71:L71" si="16">100*((J68-J69)/J69)</f>
        <v>1.6075055826562317</v>
      </c>
      <c r="K71" s="22">
        <f t="shared" si="16"/>
        <v>0.67580427984573366</v>
      </c>
      <c r="L71" s="22">
        <f t="shared" si="16"/>
        <v>5.3373763984885425</v>
      </c>
      <c r="M71" s="22" t="e">
        <f t="shared" ref="M71:M72" si="17">(M68-M69)</f>
        <v>#N/A</v>
      </c>
      <c r="N71" s="22">
        <f t="shared" ref="N71" si="18">100*((N68-N69)/N69)</f>
        <v>6.0940058855491763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KvvrnMZ9arh3EiGScahvHxhgo5VpQRDVc8+iW1LQ2b45bcBAPxVmsv32jXm76tKS7UHqiudGZFK0ydRhcO/Akg==" saltValue="LHgCCa3miILh8okadBRPQ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2022-08-25T14:22:17Z</dcterms:modified>
</cp:coreProperties>
</file>