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0D5A70A1-530A-42A2-A7A4-C1A8094A02A0}" xr6:coauthVersionLast="47" xr6:coauthVersionMax="47" xr10:uidLastSave="{F5326599-74C9-449F-8C83-C42126A0C041}"/>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<sst xmlns="http://schemas.openxmlformats.org/spreadsheetml/2006/main" count="16930" uniqueCount="1319">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</sst>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18.210059500253902</c:v>
                </c:pt>
                <c:pt idx="1">
                  <c:v>17.809719423803902</c:v>
                </c:pt>
                <c:pt idx="2">
                  <c:v>18.2468496301817</c:v>
                </c:pt>
                <c:pt idx="3">
                  <c:v>14.9659005337988</c:v>
                </c:pt>
                <c:pt idx="4">
                  <c:v>#N/A</c:v>
                </c:pt>
                <c:pt idx="5">
                  <c:v>13.747394969838901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40.7046027451265</c:v>
                </c:pt>
                <c:pt idx="1">
                  <c:v>41.7028149515506</c:v>
                </c:pt>
                <c:pt idx="2">
                  <c:v>41.7754963064611</c:v>
                </c:pt>
                <c:pt idx="3">
                  <c:v>42.483210758023198</c:v>
                </c:pt>
                <c:pt idx="4">
                  <c:v>#N/A</c:v>
                </c:pt>
                <c:pt idx="5">
                  <c:v>42.136769896733597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South Cambridgeshire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19.908662864396799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South Cambridgeshire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88.009118176545797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South Cambridgeshire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10.0019908898089</c:v>
                </c:pt>
                <c:pt idx="1">
                  <c:v>9.8183489360053695</c:v>
                </c:pt>
                <c:pt idx="2">
                  <c:v>10.540020675693899</c:v>
                </c:pt>
                <c:pt idx="3">
                  <c:v>8.8602899091923195</c:v>
                </c:pt>
                <c:pt idx="4">
                  <c:v>#N/A</c:v>
                </c:pt>
                <c:pt idx="5">
                  <c:v>8.0364335095538806</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South Cambridgeshire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19.307116989804001</c:v>
                </c:pt>
                <c:pt idx="1">
                  <c:v>20.698530576681801</c:v>
                </c:pt>
                <c:pt idx="2">
                  <c:v>20.835927941928301</c:v>
                </c:pt>
                <c:pt idx="3">
                  <c:v>21.432857207026299</c:v>
                </c:pt>
                <c:pt idx="4">
                  <c:v>#N/A</c:v>
                </c:pt>
                <c:pt idx="5">
                  <c:v>19.307720568610499</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South Cambridgeshire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15.2321129932073</c:v>
                </c:pt>
                <c:pt idx="1">
                  <c:v>14.4930684752854</c:v>
                </c:pt>
                <c:pt idx="2">
                  <c:v>15.413099484000099</c:v>
                </c:pt>
                <c:pt idx="3">
                  <c:v>12.245239347628701</c:v>
                </c:pt>
                <c:pt idx="4">
                  <c:v>#N/A</c:v>
                </c:pt>
                <c:pt idx="5">
                  <c:v>11.386575716723</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South Cambridgeshire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43.449819456918</c:v>
                </c:pt>
                <c:pt idx="1">
                  <c:v>43.434605935466401</c:v>
                </c:pt>
                <c:pt idx="2">
                  <c:v>44.116799021126198</c:v>
                </c:pt>
                <c:pt idx="3">
                  <c:v>44.254371538436402</c:v>
                </c:pt>
                <c:pt idx="4">
                  <c:v>#N/A</c:v>
                </c:pt>
                <c:pt idx="5">
                  <c:v>40.189088021542801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609600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903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in South Cambridgeshire for all modes of transport to both nearest employment centre with 500 to 4999 jobs and nearest employment centre with at least 5000 jobs is generally lower than that of 'Rural as a Region'.  From 2014 to 2019 the travel times across the various modes of transport decrease where the destination is nearest employment centre with 500 to 4999 jobs, but are fairly static where the destination is employment centre with at least 5000 jobs.</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238</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South Cambridgeshire</v>
      </c>
      <c r="G12" s="13"/>
      <c r="H12" s="14"/>
      <c r="I12" s="15">
        <f>VLOOKUP(F12,PT!AA3:AI363,4,FALSE)</f>
        <v>18.210059500253902</v>
      </c>
      <c r="J12" s="16">
        <f>VLOOKUP(F12,PT!AA3:AI363,5,FALSE)</f>
        <v>17.809719423803902</v>
      </c>
      <c r="K12" s="16">
        <f>VLOOKUP(F12,PT!AA3:AI363,6,FALSE)</f>
        <v>18.2468496301817</v>
      </c>
      <c r="L12" s="16">
        <f>VLOOKUP(F12,PT!AA3:AI363,7,FALSE)</f>
        <v>14.9659005337988</v>
      </c>
      <c r="M12" s="16" t="e">
        <v>#N/A</v>
      </c>
      <c r="N12" s="16">
        <f>VLOOKUP(F12,PT!AA3:AI363,9,FALSE)</f>
        <v>13.747394969838901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South Cambridgeshire to Rural as a Region</v>
      </c>
      <c r="G15" s="70"/>
      <c r="H15" s="71"/>
      <c r="I15" s="22">
        <f>100*((I12-I13)/I13)</f>
        <v>-0.39428832492621052</v>
      </c>
      <c r="J15" s="22">
        <f t="shared" ref="J15:N16" si="0">100*((J12-J13)/J13)</f>
        <v>-4.7015509283423613</v>
      </c>
      <c r="K15" s="22">
        <f t="shared" si="0"/>
        <v>-6.5213772024506591</v>
      </c>
      <c r="L15" s="22">
        <f t="shared" si="0"/>
        <v>-11.907331499080691</v>
      </c>
      <c r="M15" s="22" t="e">
        <f t="shared" si="0"/>
        <v>#N/A</v>
      </c>
      <c r="N15" s="22">
        <f t="shared" si="0"/>
        <v>-17.351224192850403</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South Cambridgeshire</v>
      </c>
      <c r="G20" s="13"/>
      <c r="H20" s="14"/>
      <c r="I20" s="15">
        <f>VLOOKUP(F20,PT!AO3:AW363,4,FALSE)</f>
        <v>40.7046027451265</v>
      </c>
      <c r="J20" s="16">
        <f>VLOOKUP(F20,PT!AO3:AW363,5,FALSE)</f>
        <v>41.7028149515506</v>
      </c>
      <c r="K20" s="16">
        <f>VLOOKUP(F20,PT!AO3:AW363,6,FALSE)</f>
        <v>41.7754963064611</v>
      </c>
      <c r="L20" s="16">
        <f>VLOOKUP(F20,PT!AO3:AW363,7,FALSE)</f>
        <v>42.483210758023198</v>
      </c>
      <c r="M20" s="16" t="e">
        <v>#N/A</v>
      </c>
      <c r="N20" s="16">
        <f>VLOOKUP(F20,PT!AO3:AW363,9,FALSE)</f>
        <v>42.136769896733597</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South Cambridgeshire to Rural as a Region</v>
      </c>
      <c r="G23" s="70"/>
      <c r="H23" s="71"/>
      <c r="I23" s="22">
        <f>100*((I20-I21)/I21)</f>
        <v>-25.131756671779687</v>
      </c>
      <c r="J23" s="22">
        <f t="shared" ref="J23:N23" si="1">100*((J20-J21)/J21)</f>
        <v>-24.548239353348936</v>
      </c>
      <c r="K23" s="22">
        <f t="shared" si="1"/>
        <v>-24.025702791534908</v>
      </c>
      <c r="L23" s="22">
        <f t="shared" si="1"/>
        <v>-22.414470399275114</v>
      </c>
      <c r="M23" s="22" t="e">
        <f t="shared" si="1"/>
        <v>#N/A</v>
      </c>
      <c r="N23" s="22">
        <f t="shared" si="1"/>
        <v>-22.226647838334927</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South Cambridgeshire</v>
      </c>
      <c r="G28" s="13"/>
      <c r="H28" s="14"/>
      <c r="I28" s="15">
        <f>VLOOKUP(F28,Walk!AA3:AI363,4,FALSE)</f>
        <v>19.908662864396799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South Cambridgeshire to Rural as a Region</v>
      </c>
      <c r="G31" s="70"/>
      <c r="H31" s="71"/>
      <c r="I31" s="22">
        <f>100*((I28-I29)/I29)</f>
        <v>-21.605523004072314</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South Cambridgeshire</v>
      </c>
      <c r="G36" s="13"/>
      <c r="H36" s="14"/>
      <c r="I36" s="15">
        <f>VLOOKUP(F36,Walk!AO3:AR363,4,FALSE)</f>
        <v>88.009118176545797</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South Cambridgeshire to Rural as a Region</v>
      </c>
      <c r="G39" s="70"/>
      <c r="H39" s="71"/>
      <c r="I39" s="22">
        <f>100*((I36-I37)/I37)</f>
        <v>-12.234298625629309</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South Cambridgeshire</v>
      </c>
      <c r="G44" s="13"/>
      <c r="H44" s="14"/>
      <c r="I44" s="15">
        <f>VLOOKUP(F44,Car!AA3:AI363,4,FALSE)</f>
        <v>10.0019908898089</v>
      </c>
      <c r="J44" s="16">
        <f>VLOOKUP(F44,Car!AA3:AI363,5,FALSE)</f>
        <v>9.8183489360053695</v>
      </c>
      <c r="K44" s="16">
        <f>VLOOKUP(F44,Car!AA3:AI363,6,FALSE)</f>
        <v>10.540020675693899</v>
      </c>
      <c r="L44" s="16">
        <f>VLOOKUP(F44,Car!AA3:AI363,7,FALSE)</f>
        <v>8.8602899091923195</v>
      </c>
      <c r="M44" s="16" t="e">
        <v>#N/A</v>
      </c>
      <c r="N44" s="16">
        <f>VLOOKUP(F44,Car!AA3:AI363,9,FALSE)</f>
        <v>8.0364335095538806</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South Cambridgeshire to Rural as a Region</v>
      </c>
      <c r="G47" s="70"/>
      <c r="H47" s="71"/>
      <c r="I47" s="22">
        <f>100*((I44-I45)/I45)</f>
        <v>2.12391852609856</v>
      </c>
      <c r="J47" s="22">
        <f t="shared" ref="J47:L47" si="3">100*((J44-J45)/J45)</f>
        <v>0.86693203608747971</v>
      </c>
      <c r="K47" s="22">
        <f t="shared" si="3"/>
        <v>3.0076374129403871</v>
      </c>
      <c r="L47" s="22">
        <f t="shared" si="3"/>
        <v>-5.8859124424185714</v>
      </c>
      <c r="M47" s="22" t="e">
        <v>#N/A</v>
      </c>
      <c r="N47" s="22">
        <f t="shared" ref="N47" si="4">100*((N44-N45)/N45)</f>
        <v>-11.466147965828339</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South Cambridgeshire</v>
      </c>
      <c r="G52" s="13"/>
      <c r="H52" s="14"/>
      <c r="I52" s="15">
        <f>VLOOKUP(F52,Car!AO3:AW363,4,FALSE)</f>
        <v>19.307116989804001</v>
      </c>
      <c r="J52" s="16">
        <f>VLOOKUP(F52,Car!AO3:AW363,5,FALSE)</f>
        <v>20.698530576681801</v>
      </c>
      <c r="K52" s="16">
        <f>VLOOKUP(F52,Car!AO3:AW363,6,FALSE)</f>
        <v>20.835927941928301</v>
      </c>
      <c r="L52" s="16">
        <f>VLOOKUP(F52,Car!AO3:AW363,7,FALSE)</f>
        <v>21.432857207026299</v>
      </c>
      <c r="M52" s="16" t="e">
        <v>#N/A</v>
      </c>
      <c r="N52" s="16">
        <f>VLOOKUP(F52,Car!AO3:AW363,9,FALSE)</f>
        <v>19.307720568610499</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South Cambridgeshire to Rural as a Region</v>
      </c>
      <c r="G55" s="70"/>
      <c r="H55" s="71"/>
      <c r="I55" s="22">
        <f>100*((I52-I53)/I53)</f>
        <v>-29.074826653762752</v>
      </c>
      <c r="J55" s="22">
        <f t="shared" ref="J55:L55" si="7">100*((J52-J53)/J53)</f>
        <v>-24.761949099413293</v>
      </c>
      <c r="K55" s="22">
        <f t="shared" si="7"/>
        <v>-25.941803353398541</v>
      </c>
      <c r="L55" s="22">
        <f t="shared" si="7"/>
        <v>-20.817656527857938</v>
      </c>
      <c r="M55" s="22" t="e">
        <f t="shared" ref="M55:N55" si="8">100*((M52-M53)/M53)</f>
        <v>#N/A</v>
      </c>
      <c r="N55" s="22">
        <f t="shared" si="8"/>
        <v>-27.934914550626306</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South Cambridgeshire</v>
      </c>
      <c r="G60" s="13"/>
      <c r="H60" s="14"/>
      <c r="I60" s="15">
        <f>VLOOKUP(F60,Cycle!AA3:AI363,4,FALSE)</f>
        <v>15.2321129932073</v>
      </c>
      <c r="J60" s="16">
        <f>VLOOKUP(F60,Cycle!AA3:AI363,5,FALSE)</f>
        <v>14.4930684752854</v>
      </c>
      <c r="K60" s="16">
        <f>VLOOKUP(F60,Cycle!AA3:AI363,6,FALSE)</f>
        <v>15.413099484000099</v>
      </c>
      <c r="L60" s="16">
        <f>VLOOKUP(F60,Cycle!AA3:AI363,7,FALSE)</f>
        <v>12.245239347628701</v>
      </c>
      <c r="M60" s="16" t="e">
        <v>#N/A</v>
      </c>
      <c r="N60" s="16">
        <f>VLOOKUP(F60,Cycle!AA3:AI363,9,FALSE)</f>
        <v>11.386575716723</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South Cambridgeshire to Rural as a Region</v>
      </c>
      <c r="G63" s="70"/>
      <c r="H63" s="71"/>
      <c r="I63" s="22">
        <f>100*((I60-I61)/I61)</f>
        <v>-0.61793224048068296</v>
      </c>
      <c r="J63" s="22">
        <f t="shared" ref="J63:L63" si="11">100*((J60-J61)/J61)</f>
        <v>-4.8656444927221774</v>
      </c>
      <c r="K63" s="22">
        <f t="shared" si="11"/>
        <v>-8.4222179357762841E-2</v>
      </c>
      <c r="L63" s="22">
        <f t="shared" si="11"/>
        <v>-11.762946503370278</v>
      </c>
      <c r="M63" s="22" t="e">
        <f t="shared" ref="M63:M64" si="12">(M60-M61)</f>
        <v>#N/A</v>
      </c>
      <c r="N63" s="22">
        <f t="shared" ref="N63" si="13">100*((N60-N61)/N61)</f>
        <v>-14.956453153764215</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South Cambridgeshire</v>
      </c>
      <c r="G68" s="13"/>
      <c r="H68" s="14"/>
      <c r="I68" s="15">
        <f>VLOOKUP(F68,Cycle!AO3:AW363,4,FALSE)</f>
        <v>43.449819456918</v>
      </c>
      <c r="J68" s="16">
        <f>VLOOKUP(F68,Cycle!AO3:AW363,5,FALSE)</f>
        <v>43.434605935466401</v>
      </c>
      <c r="K68" s="16">
        <f>VLOOKUP(F68,Cycle!AO3:AW363,6,FALSE)</f>
        <v>44.116799021126198</v>
      </c>
      <c r="L68" s="16">
        <f>VLOOKUP(F68,Cycle!AO3:AW363,7,FALSE)</f>
        <v>44.254371538436402</v>
      </c>
      <c r="M68" s="16" t="e">
        <v>#N/A</v>
      </c>
      <c r="N68" s="16">
        <f>VLOOKUP(F68,Cycle!AO3:AW363,9,FALSE)</f>
        <v>40.189088021542801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South Cambridgeshire to Rural as a Region</v>
      </c>
      <c r="G71" s="70"/>
      <c r="H71" s="71"/>
      <c r="I71" s="22">
        <f>100*((I68-I69)/I69)</f>
        <v>-34.987205297840603</v>
      </c>
      <c r="J71" s="22">
        <f t="shared" ref="J71:L71" si="16">100*((J68-J69)/J69)</f>
        <v>-33.680004389024987</v>
      </c>
      <c r="K71" s="22">
        <f t="shared" si="16"/>
        <v>-32.962316733252507</v>
      </c>
      <c r="L71" s="22">
        <f t="shared" si="16"/>
        <v>-29.275312164818612</v>
      </c>
      <c r="M71" s="22" t="e">
        <f t="shared" ref="M71:M72" si="17">(M68-M69)</f>
        <v>#N/A</v>
      </c>
      <c r="N71" s="22">
        <f t="shared" ref="N71" si="18">100*((N68-N69)/N69)</f>
        <v>-34.445758802473101</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inWuaHlAjKQCICz3tVBpdHlWI385ZW2Ga39b6Zf4I9eYltMeLXhGK0NAL31qJ93lFZ9gFK70MKDRkzl/irUYHA==" saltValue="g7wi5aaqyv3eQWzt/Cdm2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2022-08-25T14:06:41Z</dcterms:modified>
</cp:coreProperties>
</file>