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259C6C4-7670-4691-B968-BF8BA746BB6A}" xr6:coauthVersionLast="47" xr6:coauthVersionMax="47" xr10:uidLastSave="{407CBF8A-813C-4C9B-AF72-E6E354C3C1C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<sst xmlns="http://schemas.openxmlformats.org/spreadsheetml/2006/main" count="16930" uniqueCount="1319">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</sst>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Hams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23.493314929701</c:v>
                </c:pt>
                <c:pt idx="1">
                  <c:v>25.631553551211098</c:v>
                </c:pt>
                <c:pt idx="2">
                  <c:v>25.435663825164099</c:v>
                </c:pt>
                <c:pt idx="3">
                  <c:v>24.044704957909101</c:v>
                </c:pt>
                <c:pt idx="4">
                  <c:v>#N/A</c:v>
                </c:pt>
                <c:pt idx="5">
                  <c:v>24.028538364142602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Hams</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66.748037428861096</c:v>
                </c:pt>
                <c:pt idx="1">
                  <c:v>67.4966674339761</c:v>
                </c:pt>
                <c:pt idx="2">
                  <c:v>67.455498254427596</c:v>
                </c:pt>
                <c:pt idx="3">
                  <c:v>67.729982624418298</c:v>
                </c:pt>
                <c:pt idx="4">
                  <c:v>#N/A</c:v>
                </c:pt>
                <c:pt idx="5">
                  <c:v>62.991690890326502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Hams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38.110714562144302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Hams</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109.949146484398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Hams</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10.6848041846628</c:v>
                </c:pt>
                <c:pt idx="1">
                  <c:v>11.072689120397801</c:v>
                </c:pt>
                <c:pt idx="2">
                  <c:v>11.0248092911547</c:v>
                </c:pt>
                <c:pt idx="3">
                  <c:v>10.833200849944999</c:v>
                </c:pt>
                <c:pt idx="4">
                  <c:v>#N/A</c:v>
                </c:pt>
                <c:pt idx="5">
                  <c:v>10.7177033492021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Hams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31.635434466308901</c:v>
                </c:pt>
                <c:pt idx="1">
                  <c:v>32.741566996858303</c:v>
                </c:pt>
                <c:pt idx="2">
                  <c:v>33.296994541240899</c:v>
                </c:pt>
                <c:pt idx="3">
                  <c:v>32.4326040279119</c:v>
                </c:pt>
                <c:pt idx="4">
                  <c:v>#N/A</c:v>
                </c:pt>
                <c:pt idx="5">
                  <c:v>29.545702658463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Hams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17.148992246663099</c:v>
                </c:pt>
                <c:pt idx="1">
                  <c:v>17.981541612406801</c:v>
                </c:pt>
                <c:pt idx="2">
                  <c:v>17.452162664701799</c:v>
                </c:pt>
                <c:pt idx="3">
                  <c:v>17.066833370737498</c:v>
                </c:pt>
                <c:pt idx="4">
                  <c:v>#N/A</c:v>
                </c:pt>
                <c:pt idx="5">
                  <c:v>17.144944893783698</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Hams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78.791755873583796</c:v>
                </c:pt>
                <c:pt idx="1">
                  <c:v>78.855892030131798</c:v>
                </c:pt>
                <c:pt idx="2">
                  <c:v>76.5644144556572</c:v>
                </c:pt>
                <c:pt idx="3">
                  <c:v>76.224779979769707</c:v>
                </c:pt>
                <c:pt idx="4">
                  <c:v>#N/A</c:v>
                </c:pt>
                <c:pt idx="5">
                  <c:v>67.644626748071502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304800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984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South Hams to both nearest employment centre with 500 to 4999 jobs and nearest employment centre with at least 5000 jobs is consistently greater than that of 'Rural as a Region' across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Hams</v>
      </c>
      <c r="G12" s="13"/>
      <c r="H12" s="14"/>
      <c r="I12" s="15">
        <f>VLOOKUP(F12,PT!AA3:AI363,4,FALSE)</f>
        <v>23.493314929701</v>
      </c>
      <c r="J12" s="16">
        <f>VLOOKUP(F12,PT!AA3:AI363,5,FALSE)</f>
        <v>25.631553551211098</v>
      </c>
      <c r="K12" s="16">
        <f>VLOOKUP(F12,PT!AA3:AI363,6,FALSE)</f>
        <v>25.435663825164099</v>
      </c>
      <c r="L12" s="16">
        <f>VLOOKUP(F12,PT!AA3:AI363,7,FALSE)</f>
        <v>24.044704957909101</v>
      </c>
      <c r="M12" s="16" t="e">
        <v>#N/A</v>
      </c>
      <c r="N12" s="16">
        <f>VLOOKUP(F12,PT!AA3:AI363,9,FALSE)</f>
        <v>24.028538364142602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Hams to Rural as a Region</v>
      </c>
      <c r="G15" s="70"/>
      <c r="H15" s="71"/>
      <c r="I15" s="22">
        <f>100*((I12-I13)/I13)</f>
        <v>28.504157449176752</v>
      </c>
      <c r="J15" s="22">
        <f t="shared" ref="J15:N16" si="0">100*((J12-J13)/J13)</f>
        <v>37.152486381272915</v>
      </c>
      <c r="K15" s="22">
        <f t="shared" si="0"/>
        <v>30.30692270214697</v>
      </c>
      <c r="L15" s="22">
        <f t="shared" si="0"/>
        <v>41.532560521558104</v>
      </c>
      <c r="M15" s="22" t="e">
        <f t="shared" si="0"/>
        <v>#N/A</v>
      </c>
      <c r="N15" s="22">
        <f t="shared" si="0"/>
        <v>44.458589033671089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Hams</v>
      </c>
      <c r="G20" s="13"/>
      <c r="H20" s="14"/>
      <c r="I20" s="15">
        <f>VLOOKUP(F20,PT!AO3:AW363,4,FALSE)</f>
        <v>66.748037428861096</v>
      </c>
      <c r="J20" s="16">
        <f>VLOOKUP(F20,PT!AO3:AW363,5,FALSE)</f>
        <v>67.4966674339761</v>
      </c>
      <c r="K20" s="16">
        <f>VLOOKUP(F20,PT!AO3:AW363,6,FALSE)</f>
        <v>67.455498254427596</v>
      </c>
      <c r="L20" s="16">
        <f>VLOOKUP(F20,PT!AO3:AW363,7,FALSE)</f>
        <v>67.729982624418298</v>
      </c>
      <c r="M20" s="16" t="e">
        <v>#N/A</v>
      </c>
      <c r="N20" s="16">
        <f>VLOOKUP(F20,PT!AO3:AW363,9,FALSE)</f>
        <v>62.991690890326502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Hams to Rural as a Region</v>
      </c>
      <c r="G23" s="70"/>
      <c r="H23" s="71"/>
      <c r="I23" s="22">
        <f>100*((I20-I21)/I21)</f>
        <v>22.770103892082563</v>
      </c>
      <c r="J23" s="22">
        <f t="shared" ref="J23:N23" si="1">100*((J20-J21)/J21)</f>
        <v>22.119871322633902</v>
      </c>
      <c r="K23" s="22">
        <f t="shared" si="1"/>
        <v>22.676796826812403</v>
      </c>
      <c r="L23" s="22">
        <f t="shared" si="1"/>
        <v>23.692783054797157</v>
      </c>
      <c r="M23" s="22" t="e">
        <f t="shared" si="1"/>
        <v>#N/A</v>
      </c>
      <c r="N23" s="22">
        <f t="shared" si="1"/>
        <v>16.266030141334696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Hams</v>
      </c>
      <c r="G28" s="13"/>
      <c r="H28" s="14"/>
      <c r="I28" s="15">
        <f>VLOOKUP(F28,Walk!AA3:AI363,4,FALSE)</f>
        <v>38.110714562144302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Hams to Rural as a Region</v>
      </c>
      <c r="G31" s="70"/>
      <c r="H31" s="71"/>
      <c r="I31" s="22">
        <f>100*((I28-I29)/I29)</f>
        <v>50.068819608338345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Hams</v>
      </c>
      <c r="G36" s="13"/>
      <c r="H36" s="14"/>
      <c r="I36" s="15">
        <f>VLOOKUP(F36,Walk!AO3:AR363,4,FALSE)</f>
        <v>109.949146484398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Hams to Rural as a Region</v>
      </c>
      <c r="G39" s="70"/>
      <c r="H39" s="71"/>
      <c r="I39" s="22">
        <f>100*((I36-I37)/I37)</f>
        <v>9.6450476569852874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Hams</v>
      </c>
      <c r="G44" s="13"/>
      <c r="H44" s="14"/>
      <c r="I44" s="15">
        <f>VLOOKUP(F44,Car!AA3:AI363,4,FALSE)</f>
        <v>10.6848041846628</v>
      </c>
      <c r="J44" s="16">
        <f>VLOOKUP(F44,Car!AA3:AI363,5,FALSE)</f>
        <v>11.072689120397801</v>
      </c>
      <c r="K44" s="16">
        <f>VLOOKUP(F44,Car!AA3:AI363,6,FALSE)</f>
        <v>11.0248092911547</v>
      </c>
      <c r="L44" s="16">
        <f>VLOOKUP(F44,Car!AA3:AI363,7,FALSE)</f>
        <v>10.833200849944999</v>
      </c>
      <c r="M44" s="16" t="e">
        <v>#N/A</v>
      </c>
      <c r="N44" s="16">
        <f>VLOOKUP(F44,Car!AA3:AI363,9,FALSE)</f>
        <v>10.7177033492021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Hams to Rural as a Region</v>
      </c>
      <c r="G47" s="70"/>
      <c r="H47" s="71"/>
      <c r="I47" s="22">
        <f>100*((I44-I45)/I45)</f>
        <v>9.0956874529475797</v>
      </c>
      <c r="J47" s="22">
        <f t="shared" ref="J47:L47" si="3">100*((J44-J45)/J45)</f>
        <v>13.753156283554539</v>
      </c>
      <c r="K47" s="22">
        <f t="shared" si="3"/>
        <v>7.745477257834235</v>
      </c>
      <c r="L47" s="22">
        <f t="shared" si="3"/>
        <v>15.070367196769222</v>
      </c>
      <c r="M47" s="22" t="e">
        <v>#N/A</v>
      </c>
      <c r="N47" s="22">
        <f t="shared" ref="N47" si="4">100*((N44-N45)/N45)</f>
        <v>18.072222128927823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Hams</v>
      </c>
      <c r="G52" s="13"/>
      <c r="H52" s="14"/>
      <c r="I52" s="15">
        <f>VLOOKUP(F52,Car!AO3:AW363,4,FALSE)</f>
        <v>31.635434466308901</v>
      </c>
      <c r="J52" s="16">
        <f>VLOOKUP(F52,Car!AO3:AW363,5,FALSE)</f>
        <v>32.741566996858303</v>
      </c>
      <c r="K52" s="16">
        <f>VLOOKUP(F52,Car!AO3:AW363,6,FALSE)</f>
        <v>33.296994541240899</v>
      </c>
      <c r="L52" s="16">
        <f>VLOOKUP(F52,Car!AO3:AW363,7,FALSE)</f>
        <v>32.4326040279119</v>
      </c>
      <c r="M52" s="16" t="e">
        <v>#N/A</v>
      </c>
      <c r="N52" s="16">
        <f>VLOOKUP(F52,Car!AO3:AW363,9,FALSE)</f>
        <v>29.545702658463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Hams to Rural as a Region</v>
      </c>
      <c r="G55" s="70"/>
      <c r="H55" s="71"/>
      <c r="I55" s="22">
        <f>100*((I52-I53)/I53)</f>
        <v>16.213553509382084</v>
      </c>
      <c r="J55" s="22">
        <f t="shared" ref="J55:L55" si="7">100*((J52-J53)/J53)</f>
        <v>19.013843767720562</v>
      </c>
      <c r="K55" s="22">
        <f t="shared" si="7"/>
        <v>18.349198382177793</v>
      </c>
      <c r="L55" s="22">
        <f t="shared" si="7"/>
        <v>19.820216550138984</v>
      </c>
      <c r="M55" s="22" t="e">
        <f t="shared" ref="M55:N55" si="8">100*((M52-M53)/M53)</f>
        <v>#N/A</v>
      </c>
      <c r="N55" s="22">
        <f t="shared" si="8"/>
        <v>10.277833117467514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Hams</v>
      </c>
      <c r="G60" s="13"/>
      <c r="H60" s="14"/>
      <c r="I60" s="15">
        <f>VLOOKUP(F60,Cycle!AA3:AI363,4,FALSE)</f>
        <v>17.148992246663099</v>
      </c>
      <c r="J60" s="16">
        <f>VLOOKUP(F60,Cycle!AA3:AI363,5,FALSE)</f>
        <v>17.981541612406801</v>
      </c>
      <c r="K60" s="16">
        <f>VLOOKUP(F60,Cycle!AA3:AI363,6,FALSE)</f>
        <v>17.452162664701799</v>
      </c>
      <c r="L60" s="16">
        <f>VLOOKUP(F60,Cycle!AA3:AI363,7,FALSE)</f>
        <v>17.066833370737498</v>
      </c>
      <c r="M60" s="16" t="e">
        <v>#N/A</v>
      </c>
      <c r="N60" s="16">
        <f>VLOOKUP(F60,Cycle!AA3:AI363,9,FALSE)</f>
        <v>17.144944893783698</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Hams to Rural as a Region</v>
      </c>
      <c r="G63" s="70"/>
      <c r="H63" s="71"/>
      <c r="I63" s="22">
        <f>100*((I60-I61)/I61)</f>
        <v>11.88876488937354</v>
      </c>
      <c r="J63" s="22">
        <f t="shared" ref="J63:L63" si="11">100*((J60-J61)/J61)</f>
        <v>18.033139444608306</v>
      </c>
      <c r="K63" s="22">
        <f t="shared" si="11"/>
        <v>13.134052570424664</v>
      </c>
      <c r="L63" s="22">
        <f t="shared" si="11"/>
        <v>22.980616907537531</v>
      </c>
      <c r="M63" s="22" t="e">
        <f t="shared" ref="M63:M64" si="12">(M60-M61)</f>
        <v>#N/A</v>
      </c>
      <c r="N63" s="22">
        <f t="shared" ref="N63" si="13">100*((N60-N61)/N61)</f>
        <v>28.051396708250181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Hams</v>
      </c>
      <c r="G68" s="13"/>
      <c r="H68" s="14"/>
      <c r="I68" s="15">
        <f>VLOOKUP(F68,Cycle!AO3:AW363,4,FALSE)</f>
        <v>78.791755873583796</v>
      </c>
      <c r="J68" s="16">
        <f>VLOOKUP(F68,Cycle!AO3:AW363,5,FALSE)</f>
        <v>78.855892030131798</v>
      </c>
      <c r="K68" s="16">
        <f>VLOOKUP(F68,Cycle!AO3:AW363,6,FALSE)</f>
        <v>76.5644144556572</v>
      </c>
      <c r="L68" s="16">
        <f>VLOOKUP(F68,Cycle!AO3:AW363,7,FALSE)</f>
        <v>76.224779979769707</v>
      </c>
      <c r="M68" s="16" t="e">
        <v>#N/A</v>
      </c>
      <c r="N68" s="16">
        <f>VLOOKUP(F68,Cycle!AO3:AW363,9,FALSE)</f>
        <v>67.644626748071502</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Hams to Rural as a Region</v>
      </c>
      <c r="G71" s="70"/>
      <c r="H71" s="71"/>
      <c r="I71" s="22">
        <f>100*((I68-I69)/I69)</f>
        <v>17.89398236535996</v>
      </c>
      <c r="J71" s="22">
        <f t="shared" ref="J71:L71" si="16">100*((J68-J69)/J69)</f>
        <v>20.404509277878489</v>
      </c>
      <c r="K71" s="22">
        <f t="shared" si="16"/>
        <v>16.343458266870993</v>
      </c>
      <c r="L71" s="22">
        <f t="shared" si="16"/>
        <v>21.817881080795722</v>
      </c>
      <c r="M71" s="22" t="e">
        <f t="shared" ref="M71:M72" si="17">(M68-M69)</f>
        <v>#N/A</v>
      </c>
      <c r="N71" s="22">
        <f t="shared" ref="N71" si="18">100*((N68-N69)/N69)</f>
        <v>10.33821357635099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WzoK7tgVs3V2hHX/n38boAhrH/vymFDO0tESQaexzu/Pd3e5PeZ+hwaI92HREISPjSA/ND4dneVP0GlAN+s+Q==" saltValue="TPYI5XeRYENaUbf0/C6o/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2022-08-25T13:42:41Z</dcterms:modified>
</cp:coreProperties>
</file>