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BD49C598-1393-40FE-A138-4EF05B394B15}" xr6:coauthVersionLast="47" xr6:coauthVersionMax="47" xr10:uidLastSave="{476FD71C-8D19-46E8-94AA-FF79DB4013BA}"/>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<sst xmlns="http://schemas.openxmlformats.org/spreadsheetml/2006/main" count="16930" uniqueCount="1319">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</sst>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Holland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19.986853953358899</c:v>
                </c:pt>
                <c:pt idx="1">
                  <c:v>21.8829527840978</c:v>
                </c:pt>
                <c:pt idx="2">
                  <c:v>24.150782558605801</c:v>
                </c:pt>
                <c:pt idx="3">
                  <c:v>19.819601262920401</c:v>
                </c:pt>
                <c:pt idx="4">
                  <c:v>#N/A</c:v>
                </c:pt>
                <c:pt idx="5">
                  <c:v>20.058394994726399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South Holland</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69.898591934157295</c:v>
                </c:pt>
                <c:pt idx="1">
                  <c:v>75.410343146557807</c:v>
                </c:pt>
                <c:pt idx="2">
                  <c:v>69.723301871576496</c:v>
                </c:pt>
                <c:pt idx="3">
                  <c:v>51.004229054226599</c:v>
                </c:pt>
                <c:pt idx="4">
                  <c:v>#N/A</c:v>
                </c:pt>
                <c:pt idx="5">
                  <c:v>52.2594803443072</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South Holland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33.952274376132301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South Holland</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85.909990096895598</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South Holland</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10.4246851662624</c:v>
                </c:pt>
                <c:pt idx="1">
                  <c:v>10.338144802333</c:v>
                </c:pt>
                <c:pt idx="2">
                  <c:v>11.038880088363999</c:v>
                </c:pt>
                <c:pt idx="3">
                  <c:v>9.9144924242432992</c:v>
                </c:pt>
                <c:pt idx="4">
                  <c:v>#N/A</c:v>
                </c:pt>
                <c:pt idx="5">
                  <c:v>9.8575082320562402</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South Holland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31.419895005770801</c:v>
                </c:pt>
                <c:pt idx="1">
                  <c:v>31.667414833866999</c:v>
                </c:pt>
                <c:pt idx="2">
                  <c:v>20.151848792784101</c:v>
                </c:pt>
                <c:pt idx="3">
                  <c:v>18.729102178373601</c:v>
                </c:pt>
                <c:pt idx="4">
                  <c:v>#N/A</c:v>
                </c:pt>
                <c:pt idx="5">
                  <c:v>18.793687170116701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South Holland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18.116503953231099</c:v>
                </c:pt>
                <c:pt idx="1">
                  <c:v>18.101576293112899</c:v>
                </c:pt>
                <c:pt idx="2">
                  <c:v>19.3671983665696</c:v>
                </c:pt>
                <c:pt idx="3">
                  <c:v>16.203407909776701</c:v>
                </c:pt>
                <c:pt idx="4">
                  <c:v>#N/A</c:v>
                </c:pt>
                <c:pt idx="5">
                  <c:v>15.909648071196701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South Holland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96.512797418284904</c:v>
                </c:pt>
                <c:pt idx="1">
                  <c:v>96.596741866095201</c:v>
                </c:pt>
                <c:pt idx="2">
                  <c:v>47.741921782234797</c:v>
                </c:pt>
                <c:pt idx="3">
                  <c:v>42.103997588159601</c:v>
                </c:pt>
                <c:pt idx="4">
                  <c:v>#N/A</c:v>
                </c:pt>
                <c:pt idx="5">
                  <c:v>41.321541535298998</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403860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6974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 in South Holland to nearest employment centres with 500 to 4999 jobs is consistently greater than the rural situation across all modes of transport from 2014 to 2019.  To employment centres with at least 5000 jobs there is a marked drop in travel time across all modes of transport in 2016 and 2017 that takes the travel time from being greater than the rural position to being lower.</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242</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South Holland</v>
      </c>
      <c r="G12" s="13"/>
      <c r="H12" s="14"/>
      <c r="I12" s="15">
        <f>VLOOKUP(F12,PT!AA3:AI363,4,FALSE)</f>
        <v>19.986853953358899</v>
      </c>
      <c r="J12" s="16">
        <f>VLOOKUP(F12,PT!AA3:AI363,5,FALSE)</f>
        <v>21.8829527840978</v>
      </c>
      <c r="K12" s="16">
        <f>VLOOKUP(F12,PT!AA3:AI363,6,FALSE)</f>
        <v>24.150782558605801</v>
      </c>
      <c r="L12" s="16">
        <f>VLOOKUP(F12,PT!AA3:AI363,7,FALSE)</f>
        <v>19.819601262920401</v>
      </c>
      <c r="M12" s="16" t="e">
        <v>#N/A</v>
      </c>
      <c r="N12" s="16">
        <f>VLOOKUP(F12,PT!AA3:AI363,9,FALSE)</f>
        <v>20.058394994726399</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South Holland to Rural as a Region</v>
      </c>
      <c r="G15" s="70"/>
      <c r="H15" s="71"/>
      <c r="I15" s="22">
        <f>100*((I12-I13)/I13)</f>
        <v>9.3244539998519826</v>
      </c>
      <c r="J15" s="22">
        <f t="shared" ref="J15:N16" si="0">100*((J12-J13)/J13)</f>
        <v>17.09400983855695</v>
      </c>
      <c r="K15" s="22">
        <f t="shared" si="0"/>
        <v>23.724475118561301</v>
      </c>
      <c r="L15" s="22">
        <f t="shared" si="0"/>
        <v>16.662646523127094</v>
      </c>
      <c r="M15" s="22" t="e">
        <f t="shared" si="0"/>
        <v>#N/A</v>
      </c>
      <c r="N15" s="22">
        <f t="shared" si="0"/>
        <v>20.590249615110952</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South Holland</v>
      </c>
      <c r="G20" s="13"/>
      <c r="H20" s="14"/>
      <c r="I20" s="15">
        <f>VLOOKUP(F20,PT!AO3:AW363,4,FALSE)</f>
        <v>69.898591934157295</v>
      </c>
      <c r="J20" s="16">
        <f>VLOOKUP(F20,PT!AO3:AW363,5,FALSE)</f>
        <v>75.410343146557807</v>
      </c>
      <c r="K20" s="16">
        <f>VLOOKUP(F20,PT!AO3:AW363,6,FALSE)</f>
        <v>69.723301871576496</v>
      </c>
      <c r="L20" s="16">
        <f>VLOOKUP(F20,PT!AO3:AW363,7,FALSE)</f>
        <v>51.004229054226599</v>
      </c>
      <c r="M20" s="16" t="e">
        <v>#N/A</v>
      </c>
      <c r="N20" s="16">
        <f>VLOOKUP(F20,PT!AO3:AW363,9,FALSE)</f>
        <v>52.2594803443072</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South Holland to Rural as a Region</v>
      </c>
      <c r="G23" s="70"/>
      <c r="H23" s="71"/>
      <c r="I23" s="22">
        <f>100*((I20-I21)/I21)</f>
        <v>28.564939498224863</v>
      </c>
      <c r="J23" s="22">
        <f t="shared" ref="J23:N23" si="1">100*((J20-J21)/J21)</f>
        <v>36.437867994911997</v>
      </c>
      <c r="K23" s="22">
        <f t="shared" si="1"/>
        <v>26.801099378618474</v>
      </c>
      <c r="L23" s="22">
        <f t="shared" si="1"/>
        <v>-6.8528472203219231</v>
      </c>
      <c r="M23" s="22" t="e">
        <f t="shared" si="1"/>
        <v>#N/A</v>
      </c>
      <c r="N23" s="22">
        <f t="shared" si="1"/>
        <v>-3.5427969784061237</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South Holland</v>
      </c>
      <c r="G28" s="13"/>
      <c r="H28" s="14"/>
      <c r="I28" s="15">
        <f>VLOOKUP(F28,Walk!AA3:AI363,4,FALSE)</f>
        <v>33.952274376132301</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South Holland to Rural as a Region</v>
      </c>
      <c r="G31" s="70"/>
      <c r="H31" s="71"/>
      <c r="I31" s="22">
        <f>100*((I28-I29)/I29)</f>
        <v>33.694101440587787</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South Holland</v>
      </c>
      <c r="G36" s="13"/>
      <c r="H36" s="14"/>
      <c r="I36" s="15">
        <f>VLOOKUP(F36,Walk!AO3:AR363,4,FALSE)</f>
        <v>85.909990096895598</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South Holland to Rural as a Region</v>
      </c>
      <c r="G39" s="70"/>
      <c r="H39" s="71"/>
      <c r="I39" s="22">
        <f>100*((I36-I37)/I37)</f>
        <v>-14.327620908617856</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South Holland</v>
      </c>
      <c r="G44" s="13"/>
      <c r="H44" s="14"/>
      <c r="I44" s="15">
        <f>VLOOKUP(F44,Car!AA3:AI363,4,FALSE)</f>
        <v>10.4246851662624</v>
      </c>
      <c r="J44" s="16">
        <f>VLOOKUP(F44,Car!AA3:AI363,5,FALSE)</f>
        <v>10.338144802333</v>
      </c>
      <c r="K44" s="16">
        <f>VLOOKUP(F44,Car!AA3:AI363,6,FALSE)</f>
        <v>11.038880088363999</v>
      </c>
      <c r="L44" s="16">
        <f>VLOOKUP(F44,Car!AA3:AI363,7,FALSE)</f>
        <v>9.9144924242432992</v>
      </c>
      <c r="M44" s="16" t="e">
        <v>#N/A</v>
      </c>
      <c r="N44" s="16">
        <f>VLOOKUP(F44,Car!AA3:AI363,9,FALSE)</f>
        <v>9.8575082320562402</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South Holland to Rural as a Region</v>
      </c>
      <c r="G47" s="70"/>
      <c r="H47" s="71"/>
      <c r="I47" s="22">
        <f>100*((I44-I45)/I45)</f>
        <v>6.4397788708593984</v>
      </c>
      <c r="J47" s="22">
        <f t="shared" ref="J47:L47" si="3">100*((J44-J45)/J45)</f>
        <v>6.2069555637947476</v>
      </c>
      <c r="K47" s="22">
        <f t="shared" si="3"/>
        <v>7.8829911794519596</v>
      </c>
      <c r="L47" s="22">
        <f t="shared" si="3"/>
        <v>5.3118371596567702</v>
      </c>
      <c r="M47" s="22" t="e">
        <v>#N/A</v>
      </c>
      <c r="N47" s="22">
        <f t="shared" ref="N47" si="4">100*((N44-N45)/N45)</f>
        <v>8.595830999532895</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South Holland</v>
      </c>
      <c r="G52" s="13"/>
      <c r="H52" s="14"/>
      <c r="I52" s="15">
        <f>VLOOKUP(F52,Car!AO3:AW363,4,FALSE)</f>
        <v>31.419895005770801</v>
      </c>
      <c r="J52" s="16">
        <f>VLOOKUP(F52,Car!AO3:AW363,5,FALSE)</f>
        <v>31.667414833866999</v>
      </c>
      <c r="K52" s="16">
        <f>VLOOKUP(F52,Car!AO3:AW363,6,FALSE)</f>
        <v>20.151848792784101</v>
      </c>
      <c r="L52" s="16">
        <f>VLOOKUP(F52,Car!AO3:AW363,7,FALSE)</f>
        <v>18.729102178373601</v>
      </c>
      <c r="M52" s="16" t="e">
        <v>#N/A</v>
      </c>
      <c r="N52" s="16">
        <f>VLOOKUP(F52,Car!AO3:AW363,9,FALSE)</f>
        <v>18.793687170116701</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South Holland to Rural as a Region</v>
      </c>
      <c r="G55" s="70"/>
      <c r="H55" s="71"/>
      <c r="I55" s="22">
        <f>100*((I52-I53)/I53)</f>
        <v>15.421763952728323</v>
      </c>
      <c r="J55" s="22">
        <f t="shared" ref="J55:L55" si="7">100*((J52-J53)/J53)</f>
        <v>15.109358141810453</v>
      </c>
      <c r="K55" s="22">
        <f t="shared" si="7"/>
        <v>-28.373260607923505</v>
      </c>
      <c r="L55" s="22">
        <f t="shared" si="7"/>
        <v>-30.806509496706376</v>
      </c>
      <c r="M55" s="22" t="e">
        <f t="shared" ref="M55:N55" si="8">100*((M52-M53)/M53)</f>
        <v>#N/A</v>
      </c>
      <c r="N55" s="22">
        <f t="shared" si="8"/>
        <v>-29.853518077886353</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South Holland</v>
      </c>
      <c r="G60" s="13"/>
      <c r="H60" s="14"/>
      <c r="I60" s="15">
        <f>VLOOKUP(F60,Cycle!AA3:AI363,4,FALSE)</f>
        <v>18.116503953231099</v>
      </c>
      <c r="J60" s="16">
        <f>VLOOKUP(F60,Cycle!AA3:AI363,5,FALSE)</f>
        <v>18.101576293112899</v>
      </c>
      <c r="K60" s="16">
        <f>VLOOKUP(F60,Cycle!AA3:AI363,6,FALSE)</f>
        <v>19.3671983665696</v>
      </c>
      <c r="L60" s="16">
        <f>VLOOKUP(F60,Cycle!AA3:AI363,7,FALSE)</f>
        <v>16.203407909776701</v>
      </c>
      <c r="M60" s="16" t="e">
        <v>#N/A</v>
      </c>
      <c r="N60" s="16">
        <f>VLOOKUP(F60,Cycle!AA3:AI363,9,FALSE)</f>
        <v>15.909648071196701</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South Holland to Rural as a Region</v>
      </c>
      <c r="G63" s="70"/>
      <c r="H63" s="71"/>
      <c r="I63" s="22">
        <f>100*((I60-I61)/I61)</f>
        <v>18.201304326492238</v>
      </c>
      <c r="J63" s="22">
        <f t="shared" ref="J63:L63" si="11">100*((J60-J61)/J61)</f>
        <v>18.821062444280166</v>
      </c>
      <c r="K63" s="22">
        <f t="shared" si="11"/>
        <v>25.548316288442436</v>
      </c>
      <c r="L63" s="22">
        <f t="shared" si="11"/>
        <v>16.758924017238606</v>
      </c>
      <c r="M63" s="22" t="e">
        <f t="shared" ref="M63:M64" si="12">(M60-M61)</f>
        <v>#N/A</v>
      </c>
      <c r="N63" s="22">
        <f t="shared" ref="N63" si="13">100*((N60-N61)/N61)</f>
        <v>18.825267113696569</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South Holland</v>
      </c>
      <c r="G68" s="13"/>
      <c r="H68" s="14"/>
      <c r="I68" s="15">
        <f>VLOOKUP(F68,Cycle!AO3:AW363,4,FALSE)</f>
        <v>96.512797418284904</v>
      </c>
      <c r="J68" s="16">
        <f>VLOOKUP(F68,Cycle!AO3:AW363,5,FALSE)</f>
        <v>96.596741866095201</v>
      </c>
      <c r="K68" s="16">
        <f>VLOOKUP(F68,Cycle!AO3:AW363,6,FALSE)</f>
        <v>47.741921782234797</v>
      </c>
      <c r="L68" s="16">
        <f>VLOOKUP(F68,Cycle!AO3:AW363,7,FALSE)</f>
        <v>42.103997588159601</v>
      </c>
      <c r="M68" s="16" t="e">
        <v>#N/A</v>
      </c>
      <c r="N68" s="16">
        <f>VLOOKUP(F68,Cycle!AO3:AW363,9,FALSE)</f>
        <v>41.321541535298998</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South Holland to Rural as a Region</v>
      </c>
      <c r="G71" s="70"/>
      <c r="H71" s="71"/>
      <c r="I71" s="22">
        <f>100*((I68-I69)/I69)</f>
        <v>44.409499581638208</v>
      </c>
      <c r="J71" s="22">
        <f t="shared" ref="J71:L71" si="16">100*((J68-J69)/J69)</f>
        <v>47.492888645338851</v>
      </c>
      <c r="K71" s="22">
        <f t="shared" si="16"/>
        <v>-27.453761333621163</v>
      </c>
      <c r="L71" s="22">
        <f t="shared" si="16"/>
        <v>-32.711911105787465</v>
      </c>
      <c r="M71" s="22" t="e">
        <f t="shared" ref="M71:M72" si="17">(M68-M69)</f>
        <v>#N/A</v>
      </c>
      <c r="N71" s="22">
        <f t="shared" ref="N71" si="18">100*((N68-N69)/N69)</f>
        <v>-32.598562599713617</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S+Og5VX+Jx9jAFkNChKHDS85B8Gn/k5P3655UKJu9clHM2SCGaLti0JI0ONow4Z+yOxvY3WXkaSk5+37IsvwIQ==" saltValue="o+XiweMGQO3GMXr4YUVr7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2022-08-25T13:33:10Z</dcterms:modified>
</cp:coreProperties>
</file>