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32D11847-2A95-481F-9C41-957D4C62ABC2}" xr6:coauthVersionLast="47" xr6:coauthVersionMax="47" xr10:uidLastSave="{82BA168C-B4D6-4870-8199-A1421DA0B31C}"/>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<sst xmlns="http://schemas.openxmlformats.org/spreadsheetml/2006/main" count="16930" uniqueCount="1319">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</sst>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Kesteven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14.7589715575686</c:v>
                </c:pt>
                <c:pt idx="1">
                  <c:v>15.846520598105601</c:v>
                </c:pt>
                <c:pt idx="2">
                  <c:v>16.292070069164701</c:v>
                </c:pt>
                <c:pt idx="3">
                  <c:v>13.457102193886</c:v>
                </c:pt>
                <c:pt idx="4">
                  <c:v>#N/A</c:v>
                </c:pt>
                <c:pt idx="5">
                  <c:v>13.899198023639199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South Kesteven</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37.752851390438799</c:v>
                </c:pt>
                <c:pt idx="1">
                  <c:v>40.5386881851651</c:v>
                </c:pt>
                <c:pt idx="2">
                  <c:v>40.703356857083001</c:v>
                </c:pt>
                <c:pt idx="3">
                  <c:v>38.990173974772802</c:v>
                </c:pt>
                <c:pt idx="4">
                  <c:v>#N/A</c:v>
                </c:pt>
                <c:pt idx="5">
                  <c:v>39.376760887741902</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South Kesteven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24.557965758211498</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South Kesteven</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85.722492710135498</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South Kesteven</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9.5315034192429309</c:v>
                </c:pt>
                <c:pt idx="1">
                  <c:v>9.2660212801186397</c:v>
                </c:pt>
                <c:pt idx="2">
                  <c:v>9.4042998668477402</c:v>
                </c:pt>
                <c:pt idx="3">
                  <c:v>8.7453106695393501</c:v>
                </c:pt>
                <c:pt idx="4">
                  <c:v>#N/A</c:v>
                </c:pt>
                <c:pt idx="5">
                  <c:v>8.5735818422884194</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South Kesteven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20.6494804413975</c:v>
                </c:pt>
                <c:pt idx="1">
                  <c:v>21.350668707243301</c:v>
                </c:pt>
                <c:pt idx="2">
                  <c:v>19.897370893255001</c:v>
                </c:pt>
                <c:pt idx="3">
                  <c:v>20.190507574895701</c:v>
                </c:pt>
                <c:pt idx="4">
                  <c:v>#N/A</c:v>
                </c:pt>
                <c:pt idx="5">
                  <c:v>20.5809315335846</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South Kesteven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14.343486319099799</c:v>
                </c:pt>
                <c:pt idx="1">
                  <c:v>13.6278977604043</c:v>
                </c:pt>
                <c:pt idx="2">
                  <c:v>13.6501969189506</c:v>
                </c:pt>
                <c:pt idx="3">
                  <c:v>12.1120602412796</c:v>
                </c:pt>
                <c:pt idx="4">
                  <c:v>#N/A</c:v>
                </c:pt>
                <c:pt idx="5">
                  <c:v>12.804446866690601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South Kesteven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52.602981632877501</c:v>
                </c:pt>
                <c:pt idx="1">
                  <c:v>52.736744792812097</c:v>
                </c:pt>
                <c:pt idx="2">
                  <c:v>48.696857800684299</c:v>
                </c:pt>
                <c:pt idx="3">
                  <c:v>47.664793460599398</c:v>
                </c:pt>
                <c:pt idx="4">
                  <c:v>#N/A</c:v>
                </c:pt>
                <c:pt idx="5">
                  <c:v>48.073908546290703</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274320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5679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 in South Kesteven to nearest employment centres with 500 to 4999 jobs and employment centres with at least 5000 jobs consistently lie between the rural and England situations across all modes of transport from 2014 to 2019.</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243</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South Kesteven</v>
      </c>
      <c r="G12" s="13"/>
      <c r="H12" s="14"/>
      <c r="I12" s="15">
        <f>VLOOKUP(F12,PT!AA3:AI363,4,FALSE)</f>
        <v>14.7589715575686</v>
      </c>
      <c r="J12" s="16">
        <f>VLOOKUP(F12,PT!AA3:AI363,5,FALSE)</f>
        <v>15.846520598105601</v>
      </c>
      <c r="K12" s="16">
        <f>VLOOKUP(F12,PT!AA3:AI363,6,FALSE)</f>
        <v>16.292070069164701</v>
      </c>
      <c r="L12" s="16">
        <f>VLOOKUP(F12,PT!AA3:AI363,7,FALSE)</f>
        <v>13.457102193886</v>
      </c>
      <c r="M12" s="16" t="e">
        <v>#N/A</v>
      </c>
      <c r="N12" s="16">
        <f>VLOOKUP(F12,PT!AA3:AI363,9,FALSE)</f>
        <v>13.899198023639199</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South Kesteven to Rural as a Region</v>
      </c>
      <c r="G15" s="70"/>
      <c r="H15" s="71"/>
      <c r="I15" s="22">
        <f>100*((I12-I13)/I13)</f>
        <v>-19.27111135670394</v>
      </c>
      <c r="J15" s="22">
        <f t="shared" ref="J15:N16" si="0">100*((J12-J13)/J13)</f>
        <v>-15.206477977237325</v>
      </c>
      <c r="K15" s="22">
        <f t="shared" si="0"/>
        <v>-16.535714194323347</v>
      </c>
      <c r="L15" s="22">
        <f t="shared" si="0"/>
        <v>-20.788459079242287</v>
      </c>
      <c r="M15" s="22" t="e">
        <f t="shared" si="0"/>
        <v>#N/A</v>
      </c>
      <c r="N15" s="22">
        <f t="shared" si="0"/>
        <v>-16.438590447482092</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South Kesteven</v>
      </c>
      <c r="G20" s="13"/>
      <c r="H20" s="14"/>
      <c r="I20" s="15">
        <f>VLOOKUP(F20,PT!AO3:AW363,4,FALSE)</f>
        <v>37.752851390438799</v>
      </c>
      <c r="J20" s="16">
        <f>VLOOKUP(F20,PT!AO3:AW363,5,FALSE)</f>
        <v>40.5386881851651</v>
      </c>
      <c r="K20" s="16">
        <f>VLOOKUP(F20,PT!AO3:AW363,6,FALSE)</f>
        <v>40.703356857083001</v>
      </c>
      <c r="L20" s="16">
        <f>VLOOKUP(F20,PT!AO3:AW363,7,FALSE)</f>
        <v>38.990173974772802</v>
      </c>
      <c r="M20" s="16" t="e">
        <v>#N/A</v>
      </c>
      <c r="N20" s="16">
        <f>VLOOKUP(F20,PT!AO3:AW363,9,FALSE)</f>
        <v>39.376760887741902</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South Kesteven to Rural as a Region</v>
      </c>
      <c r="G23" s="70"/>
      <c r="H23" s="71"/>
      <c r="I23" s="22">
        <f>100*((I20-I21)/I21)</f>
        <v>-30.560932336529834</v>
      </c>
      <c r="J23" s="22">
        <f t="shared" ref="J23:N23" si="1">100*((J20-J21)/J21)</f>
        <v>-26.654462020613096</v>
      </c>
      <c r="K23" s="22">
        <f t="shared" si="1"/>
        <v>-25.975531001316675</v>
      </c>
      <c r="L23" s="22">
        <f t="shared" si="1"/>
        <v>-28.793675358309734</v>
      </c>
      <c r="M23" s="22" t="e">
        <f t="shared" si="1"/>
        <v>#N/A</v>
      </c>
      <c r="N23" s="22">
        <f t="shared" si="1"/>
        <v>-27.320895763644437</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South Kesteven</v>
      </c>
      <c r="G28" s="13"/>
      <c r="H28" s="14"/>
      <c r="I28" s="15">
        <f>VLOOKUP(F28,Walk!AA3:AI363,4,FALSE)</f>
        <v>24.557965758211498</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South Kesteven to Rural as a Region</v>
      </c>
      <c r="G31" s="70"/>
      <c r="H31" s="71"/>
      <c r="I31" s="22">
        <f>100*((I28-I29)/I29)</f>
        <v>-3.2979314174939245</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South Kesteven</v>
      </c>
      <c r="G36" s="13"/>
      <c r="H36" s="14"/>
      <c r="I36" s="15">
        <f>VLOOKUP(F36,Walk!AO3:AR363,4,FALSE)</f>
        <v>85.722492710135498</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South Kesteven to Rural as a Region</v>
      </c>
      <c r="G39" s="70"/>
      <c r="H39" s="71"/>
      <c r="I39" s="22">
        <f>100*((I36-I37)/I37)</f>
        <v>-14.514599712585092</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South Kesteven</v>
      </c>
      <c r="G44" s="13"/>
      <c r="H44" s="14"/>
      <c r="I44" s="15">
        <f>VLOOKUP(F44,Car!AA3:AI363,4,FALSE)</f>
        <v>9.5315034192429309</v>
      </c>
      <c r="J44" s="16">
        <f>VLOOKUP(F44,Car!AA3:AI363,5,FALSE)</f>
        <v>9.2660212801186397</v>
      </c>
      <c r="K44" s="16">
        <f>VLOOKUP(F44,Car!AA3:AI363,6,FALSE)</f>
        <v>9.4042998668477402</v>
      </c>
      <c r="L44" s="16">
        <f>VLOOKUP(F44,Car!AA3:AI363,7,FALSE)</f>
        <v>8.7453106695393501</v>
      </c>
      <c r="M44" s="16" t="e">
        <v>#N/A</v>
      </c>
      <c r="N44" s="16">
        <f>VLOOKUP(F44,Car!AA3:AI363,9,FALSE)</f>
        <v>8.5735818422884194</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South Kesteven to Rural as a Region</v>
      </c>
      <c r="G47" s="70"/>
      <c r="H47" s="71"/>
      <c r="I47" s="22">
        <f>100*((I44-I45)/I45)</f>
        <v>-2.679927492256212</v>
      </c>
      <c r="J47" s="22">
        <f t="shared" ref="J47:L47" si="3">100*((J44-J45)/J45)</f>
        <v>-4.8073006165813874</v>
      </c>
      <c r="K47" s="22">
        <f t="shared" si="3"/>
        <v>-8.0917637058581438</v>
      </c>
      <c r="L47" s="22">
        <f t="shared" si="3"/>
        <v>-7.1072230698255838</v>
      </c>
      <c r="M47" s="22" t="e">
        <v>#N/A</v>
      </c>
      <c r="N47" s="22">
        <f t="shared" ref="N47" si="4">100*((N44-N45)/N45)</f>
        <v>-5.5486211233320617</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South Kesteven</v>
      </c>
      <c r="G52" s="13"/>
      <c r="H52" s="14"/>
      <c r="I52" s="15">
        <f>VLOOKUP(F52,Car!AO3:AW363,4,FALSE)</f>
        <v>20.6494804413975</v>
      </c>
      <c r="J52" s="16">
        <f>VLOOKUP(F52,Car!AO3:AW363,5,FALSE)</f>
        <v>21.350668707243301</v>
      </c>
      <c r="K52" s="16">
        <f>VLOOKUP(F52,Car!AO3:AW363,6,FALSE)</f>
        <v>19.897370893255001</v>
      </c>
      <c r="L52" s="16">
        <f>VLOOKUP(F52,Car!AO3:AW363,7,FALSE)</f>
        <v>20.190507574895701</v>
      </c>
      <c r="M52" s="16" t="e">
        <v>#N/A</v>
      </c>
      <c r="N52" s="16">
        <f>VLOOKUP(F52,Car!AO3:AW363,9,FALSE)</f>
        <v>20.5809315335846</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South Kesteven to Rural as a Region</v>
      </c>
      <c r="G55" s="70"/>
      <c r="H55" s="71"/>
      <c r="I55" s="22">
        <f>100*((I52-I53)/I53)</f>
        <v>-24.143621205108722</v>
      </c>
      <c r="J55" s="22">
        <f t="shared" ref="J55:L55" si="7">100*((J52-J53)/J53)</f>
        <v>-22.391461896004028</v>
      </c>
      <c r="K55" s="22">
        <f t="shared" si="7"/>
        <v>-29.277764327559424</v>
      </c>
      <c r="L55" s="22">
        <f t="shared" si="7"/>
        <v>-25.407439137504827</v>
      </c>
      <c r="M55" s="22" t="e">
        <f t="shared" ref="M55:N55" si="8">100*((M52-M53)/M53)</f>
        <v>#N/A</v>
      </c>
      <c r="N55" s="22">
        <f t="shared" si="8"/>
        <v>-23.182719351825515</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South Kesteven</v>
      </c>
      <c r="G60" s="13"/>
      <c r="H60" s="14"/>
      <c r="I60" s="15">
        <f>VLOOKUP(F60,Cycle!AA3:AI363,4,FALSE)</f>
        <v>14.343486319099799</v>
      </c>
      <c r="J60" s="16">
        <f>VLOOKUP(F60,Cycle!AA3:AI363,5,FALSE)</f>
        <v>13.6278977604043</v>
      </c>
      <c r="K60" s="16">
        <f>VLOOKUP(F60,Cycle!AA3:AI363,6,FALSE)</f>
        <v>13.6501969189506</v>
      </c>
      <c r="L60" s="16">
        <f>VLOOKUP(F60,Cycle!AA3:AI363,7,FALSE)</f>
        <v>12.1120602412796</v>
      </c>
      <c r="M60" s="16" t="e">
        <v>#N/A</v>
      </c>
      <c r="N60" s="16">
        <f>VLOOKUP(F60,Cycle!AA3:AI363,9,FALSE)</f>
        <v>12.804446866690601</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South Kesteven to Rural as a Region</v>
      </c>
      <c r="G63" s="70"/>
      <c r="H63" s="71"/>
      <c r="I63" s="22">
        <f>100*((I60-I61)/I61)</f>
        <v>-6.4157855244243498</v>
      </c>
      <c r="J63" s="22">
        <f t="shared" ref="J63:L63" si="11">100*((J60-J61)/J61)</f>
        <v>-10.54473574274564</v>
      </c>
      <c r="K63" s="22">
        <f t="shared" si="11"/>
        <v>-11.51227928051213</v>
      </c>
      <c r="L63" s="22">
        <f t="shared" si="11"/>
        <v>-12.722611855590166</v>
      </c>
      <c r="M63" s="22" t="e">
        <f t="shared" ref="M63:M64" si="12">(M60-M61)</f>
        <v>#N/A</v>
      </c>
      <c r="N63" s="22">
        <f t="shared" ref="N63" si="13">100*((N60-N61)/N61)</f>
        <v>-4.3667205981633446</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South Kesteven</v>
      </c>
      <c r="G68" s="13"/>
      <c r="H68" s="14"/>
      <c r="I68" s="15">
        <f>VLOOKUP(F68,Cycle!AO3:AW363,4,FALSE)</f>
        <v>52.602981632877501</v>
      </c>
      <c r="J68" s="16">
        <f>VLOOKUP(F68,Cycle!AO3:AW363,5,FALSE)</f>
        <v>52.736744792812097</v>
      </c>
      <c r="K68" s="16">
        <f>VLOOKUP(F68,Cycle!AO3:AW363,6,FALSE)</f>
        <v>48.696857800684299</v>
      </c>
      <c r="L68" s="16">
        <f>VLOOKUP(F68,Cycle!AO3:AW363,7,FALSE)</f>
        <v>47.664793460599398</v>
      </c>
      <c r="M68" s="16" t="e">
        <v>#N/A</v>
      </c>
      <c r="N68" s="16">
        <f>VLOOKUP(F68,Cycle!AO3:AW363,9,FALSE)</f>
        <v>48.073908546290703</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South Kesteven to Rural as a Region</v>
      </c>
      <c r="G71" s="70"/>
      <c r="H71" s="71"/>
      <c r="I71" s="22">
        <f>100*((I68-I69)/I69)</f>
        <v>-21.291575238634934</v>
      </c>
      <c r="J71" s="22">
        <f t="shared" ref="J71:L71" si="16">100*((J68-J69)/J69)</f>
        <v>-19.476633714764898</v>
      </c>
      <c r="K71" s="22">
        <f t="shared" si="16"/>
        <v>-26.002688278339637</v>
      </c>
      <c r="L71" s="22">
        <f t="shared" si="16"/>
        <v>-23.824979972850954</v>
      </c>
      <c r="M71" s="22" t="e">
        <f t="shared" ref="M71:M72" si="17">(M68-M69)</f>
        <v>#N/A</v>
      </c>
      <c r="N71" s="22">
        <f t="shared" ref="N71" si="18">100*((N68-N69)/N69)</f>
        <v>-21.584471027008618</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iF+tiGyqb7NwhCt5kXt2DDAh2BbhLZ/gYeuygOthb1pWMwrY5PYUyybf5FAje7aKfhArhizAADPqDDKgbkBFBQ==" saltValue="1EM42KNZABAfI1VGtYv54w=="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2022-08-25T13:15:18Z</dcterms:modified>
</cp:coreProperties>
</file>