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F20F1907-D014-4658-ACAD-66DF2D0EB34B}" xr6:coauthVersionLast="47" xr6:coauthVersionMax="47" xr10:uidLastSave="{CB367210-A976-4DBA-8576-CE636FF63E21}"/>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<sst xmlns="http://schemas.openxmlformats.org/spreadsheetml/2006/main" count="16930" uniqueCount="1319">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</sst>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21.881380670376402</c:v>
                </c:pt>
                <c:pt idx="1">
                  <c:v>21.008346880832502</c:v>
                </c:pt>
                <c:pt idx="2">
                  <c:v>21.344028749575099</c:v>
                </c:pt>
                <c:pt idx="3">
                  <c:v>19.169883745580599</c:v>
                </c:pt>
                <c:pt idx="4">
                  <c:v>#N/A</c:v>
                </c:pt>
                <c:pt idx="5">
                  <c:v>18.336520569851402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69.273706440456706</c:v>
                </c:pt>
                <c:pt idx="1">
                  <c:v>70.703998307506794</c:v>
                </c:pt>
                <c:pt idx="2">
                  <c:v>82.314625385097997</c:v>
                </c:pt>
                <c:pt idx="3">
                  <c:v>48.969490308517798</c:v>
                </c:pt>
                <c:pt idx="4">
                  <c:v>#N/A</c:v>
                </c:pt>
                <c:pt idx="5">
                  <c:v>50.0766632114507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Lakeland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22.3304452041688</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Lakeland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89.106390669683293</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10.1468727888843</c:v>
                </c:pt>
                <c:pt idx="1">
                  <c:v>9.7798474684400798</c:v>
                </c:pt>
                <c:pt idx="2">
                  <c:v>10.0944825012311</c:v>
                </c:pt>
                <c:pt idx="3">
                  <c:v>9.5462071807487394</c:v>
                </c:pt>
                <c:pt idx="4">
                  <c:v>#N/A</c:v>
                </c:pt>
                <c:pt idx="5">
                  <c:v>8.5906113609604393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Lakeland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36.409573635168499</c:v>
                </c:pt>
                <c:pt idx="1">
                  <c:v>39.335785604222501</c:v>
                </c:pt>
                <c:pt idx="2">
                  <c:v>41.059438168236298</c:v>
                </c:pt>
                <c:pt idx="3">
                  <c:v>24.068328205186901</c:v>
                </c:pt>
                <c:pt idx="4">
                  <c:v>#N/A</c:v>
                </c:pt>
                <c:pt idx="5">
                  <c:v>22.472543933642999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Lakeland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14.929172891550801</c:v>
                </c:pt>
                <c:pt idx="1">
                  <c:v>14.8745595143735</c:v>
                </c:pt>
                <c:pt idx="2">
                  <c:v>15.0885197385611</c:v>
                </c:pt>
                <c:pt idx="3">
                  <c:v>14.0310761966531</c:v>
                </c:pt>
                <c:pt idx="4">
                  <c:v>#N/A</c:v>
                </c:pt>
                <c:pt idx="5">
                  <c:v>12.2184304536316</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Lakeland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104.58241165326299</c:v>
                </c:pt>
                <c:pt idx="1">
                  <c:v>104.595863937274</c:v>
                </c:pt>
                <c:pt idx="2">
                  <c:v>108.513202759641</c:v>
                </c:pt>
                <c:pt idx="3">
                  <c:v>52.267184422868603</c:v>
                </c:pt>
                <c:pt idx="4">
                  <c:v>#N/A</c:v>
                </c:pt>
                <c:pt idx="5">
                  <c:v>51.6251581411911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609600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903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To nearest employment centres with 500 to 4999 jobs, the travel times in South Lakeland over all modes of transport are in line with rural situation and decrease in the period 2014 to 2019.  From 2014 to 2016 the travel time to nearest employment centre with at least 5000 jobs were markedly greater than the rural situation for all modes of transport.  From 2017 onwards the travel time to centres with at least 5000 jobs dropped sharply to below the rural position, again across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244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Lakeland</v>
      </c>
      <c r="G12" s="13"/>
      <c r="H12" s="14"/>
      <c r="I12" s="15">
        <f>VLOOKUP(F12,PT!AA3:AI363,4,FALSE)</f>
        <v>21.881380670376402</v>
      </c>
      <c r="J12" s="16">
        <f>VLOOKUP(F12,PT!AA3:AI363,5,FALSE)</f>
        <v>21.008346880832502</v>
      </c>
      <c r="K12" s="16">
        <f>VLOOKUP(F12,PT!AA3:AI363,6,FALSE)</f>
        <v>21.344028749575099</v>
      </c>
      <c r="L12" s="16">
        <f>VLOOKUP(F12,PT!AA3:AI363,7,FALSE)</f>
        <v>19.169883745580599</v>
      </c>
      <c r="M12" s="16" t="e">
        <v>#N/A</v>
      </c>
      <c r="N12" s="16">
        <f>VLOOKUP(F12,PT!AA3:AI363,9,FALSE)</f>
        <v>18.336520569851402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Lakeland to Rural as a Region</v>
      </c>
      <c r="G15" s="70"/>
      <c r="H15" s="71"/>
      <c r="I15" s="22">
        <f>100*((I12-I13)/I13)</f>
        <v>19.687170383801103</v>
      </c>
      <c r="J15" s="22">
        <f t="shared" ref="J15:N16" si="0">100*((J12-J13)/J13)</f>
        <v>12.414060416181544</v>
      </c>
      <c r="K15" s="22">
        <f t="shared" si="0"/>
        <v>9.3454734871792393</v>
      </c>
      <c r="L15" s="22">
        <f t="shared" si="0"/>
        <v>12.838262568082367</v>
      </c>
      <c r="M15" s="22" t="e">
        <f t="shared" si="0"/>
        <v>#N/A</v>
      </c>
      <c r="N15" s="22">
        <f t="shared" si="0"/>
        <v>10.238411057931129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Lakeland</v>
      </c>
      <c r="G20" s="13"/>
      <c r="H20" s="14"/>
      <c r="I20" s="15">
        <f>VLOOKUP(F20,PT!AO3:AW363,4,FALSE)</f>
        <v>69.273706440456706</v>
      </c>
      <c r="J20" s="16">
        <f>VLOOKUP(F20,PT!AO3:AW363,5,FALSE)</f>
        <v>70.703998307506794</v>
      </c>
      <c r="K20" s="16">
        <f>VLOOKUP(F20,PT!AO3:AW363,6,FALSE)</f>
        <v>82.314625385097997</v>
      </c>
      <c r="L20" s="16">
        <f>VLOOKUP(F20,PT!AO3:AW363,7,FALSE)</f>
        <v>48.969490308517798</v>
      </c>
      <c r="M20" s="16" t="e">
        <v>#N/A</v>
      </c>
      <c r="N20" s="16">
        <f>VLOOKUP(F20,PT!AO3:AW363,9,FALSE)</f>
        <v>50.0766632114507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Lakeland to Rural as a Region</v>
      </c>
      <c r="G23" s="70"/>
      <c r="H23" s="71"/>
      <c r="I23" s="22">
        <f>100*((I20-I21)/I21)</f>
        <v>27.415583503091067</v>
      </c>
      <c r="J23" s="22">
        <f t="shared" ref="J23:N23" si="1">100*((J20-J21)/J21)</f>
        <v>27.922807207547208</v>
      </c>
      <c r="K23" s="22">
        <f t="shared" si="1"/>
        <v>49.700096145684171</v>
      </c>
      <c r="L23" s="22">
        <f t="shared" si="1"/>
        <v>-10.568815961105434</v>
      </c>
      <c r="M23" s="22" t="e">
        <f t="shared" si="1"/>
        <v>#N/A</v>
      </c>
      <c r="N23" s="22">
        <f t="shared" si="1"/>
        <v>-7.5717010921816925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Lakeland</v>
      </c>
      <c r="G28" s="13"/>
      <c r="H28" s="14"/>
      <c r="I28" s="15">
        <f>VLOOKUP(F28,Walk!AA3:AI363,4,FALSE)</f>
        <v>22.3304452041688</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Lakeland to Rural as a Region</v>
      </c>
      <c r="G31" s="70"/>
      <c r="H31" s="71"/>
      <c r="I31" s="22">
        <f>100*((I28-I29)/I29)</f>
        <v>-12.069254234163022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Lakeland</v>
      </c>
      <c r="G36" s="13"/>
      <c r="H36" s="14"/>
      <c r="I36" s="15">
        <f>VLOOKUP(F36,Walk!AO3:AR363,4,FALSE)</f>
        <v>89.106390669683293</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Lakeland to Rural as a Region</v>
      </c>
      <c r="G39" s="70"/>
      <c r="H39" s="71"/>
      <c r="I39" s="22">
        <f>100*((I36-I37)/I37)</f>
        <v>-11.140060983504164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Lakeland</v>
      </c>
      <c r="G44" s="13"/>
      <c r="H44" s="14"/>
      <c r="I44" s="15">
        <f>VLOOKUP(F44,Car!AA3:AI363,4,FALSE)</f>
        <v>10.1468727888843</v>
      </c>
      <c r="J44" s="16">
        <f>VLOOKUP(F44,Car!AA3:AI363,5,FALSE)</f>
        <v>9.7798474684400798</v>
      </c>
      <c r="K44" s="16">
        <f>VLOOKUP(F44,Car!AA3:AI363,6,FALSE)</f>
        <v>10.0944825012311</v>
      </c>
      <c r="L44" s="16">
        <f>VLOOKUP(F44,Car!AA3:AI363,7,FALSE)</f>
        <v>9.5462071807487394</v>
      </c>
      <c r="M44" s="16" t="e">
        <v>#N/A</v>
      </c>
      <c r="N44" s="16">
        <f>VLOOKUP(F44,Car!AA3:AI363,9,FALSE)</f>
        <v>8.5906113609604393</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Lakeland to Rural as a Region</v>
      </c>
      <c r="G47" s="70"/>
      <c r="H47" s="71"/>
      <c r="I47" s="22">
        <f>100*((I44-I45)/I45)</f>
        <v>3.6032147402311185</v>
      </c>
      <c r="J47" s="22">
        <f t="shared" ref="J47:L47" si="3">100*((J44-J45)/J45)</f>
        <v>0.47139456461340812</v>
      </c>
      <c r="K47" s="22">
        <f t="shared" si="3"/>
        <v>-1.346607814919752</v>
      </c>
      <c r="L47" s="22">
        <f t="shared" si="3"/>
        <v>1.3999076395569263</v>
      </c>
      <c r="M47" s="22" t="e">
        <v>#N/A</v>
      </c>
      <c r="N47" s="22">
        <f t="shared" ref="N47" si="4">100*((N44-N45)/N45)</f>
        <v>-5.361014408919579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Lakeland</v>
      </c>
      <c r="G52" s="13"/>
      <c r="H52" s="14"/>
      <c r="I52" s="15">
        <f>VLOOKUP(F52,Car!AO3:AW363,4,FALSE)</f>
        <v>36.409573635168499</v>
      </c>
      <c r="J52" s="16">
        <f>VLOOKUP(F52,Car!AO3:AW363,5,FALSE)</f>
        <v>39.335785604222501</v>
      </c>
      <c r="K52" s="16">
        <f>VLOOKUP(F52,Car!AO3:AW363,6,FALSE)</f>
        <v>41.059438168236298</v>
      </c>
      <c r="L52" s="16">
        <f>VLOOKUP(F52,Car!AO3:AW363,7,FALSE)</f>
        <v>24.068328205186901</v>
      </c>
      <c r="M52" s="16" t="e">
        <v>#N/A</v>
      </c>
      <c r="N52" s="16">
        <f>VLOOKUP(F52,Car!AO3:AW363,9,FALSE)</f>
        <v>22.472543933642999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Lakeland to Rural as a Region</v>
      </c>
      <c r="G55" s="70"/>
      <c r="H55" s="71"/>
      <c r="I55" s="22">
        <f>100*((I52-I53)/I53)</f>
        <v>33.75147221103208</v>
      </c>
      <c r="J55" s="22">
        <f t="shared" ref="J55:L55" si="7">100*((J52-J53)/J53)</f>
        <v>42.983475495558878</v>
      </c>
      <c r="K55" s="22">
        <f t="shared" si="7"/>
        <v>45.939645910524391</v>
      </c>
      <c r="L55" s="22">
        <f t="shared" si="7"/>
        <v>-11.08107461665994</v>
      </c>
      <c r="M55" s="22" t="e">
        <f t="shared" ref="M55:N55" si="8">100*((M52-M53)/M53)</f>
        <v>#N/A</v>
      </c>
      <c r="N55" s="22">
        <f t="shared" si="8"/>
        <v>-16.122372235091074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Lakeland</v>
      </c>
      <c r="G60" s="13"/>
      <c r="H60" s="14"/>
      <c r="I60" s="15">
        <f>VLOOKUP(F60,Cycle!AA3:AI363,4,FALSE)</f>
        <v>14.929172891550801</v>
      </c>
      <c r="J60" s="16">
        <f>VLOOKUP(F60,Cycle!AA3:AI363,5,FALSE)</f>
        <v>14.8745595143735</v>
      </c>
      <c r="K60" s="16">
        <f>VLOOKUP(F60,Cycle!AA3:AI363,6,FALSE)</f>
        <v>15.0885197385611</v>
      </c>
      <c r="L60" s="16">
        <f>VLOOKUP(F60,Cycle!AA3:AI363,7,FALSE)</f>
        <v>14.0310761966531</v>
      </c>
      <c r="M60" s="16" t="e">
        <v>#N/A</v>
      </c>
      <c r="N60" s="16">
        <f>VLOOKUP(F60,Cycle!AA3:AI363,9,FALSE)</f>
        <v>12.2184304536316</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Lakeland to Rural as a Region</v>
      </c>
      <c r="G63" s="70"/>
      <c r="H63" s="71"/>
      <c r="I63" s="22">
        <f>100*((I60-I61)/I61)</f>
        <v>-2.5944678480702494</v>
      </c>
      <c r="J63" s="22">
        <f t="shared" ref="J63:L63" si="11">100*((J60-J61)/J61)</f>
        <v>-2.3614885096508647</v>
      </c>
      <c r="K63" s="22">
        <f t="shared" si="11"/>
        <v>-2.1883179690481493</v>
      </c>
      <c r="L63" s="22">
        <f t="shared" si="11"/>
        <v>1.1054815534592879</v>
      </c>
      <c r="M63" s="22" t="e">
        <f t="shared" ref="M63:M64" si="12">(M60-M61)</f>
        <v>#N/A</v>
      </c>
      <c r="N63" s="22">
        <f t="shared" ref="N63" si="13">100*((N60-N61)/N61)</f>
        <v>-8.743533743440441</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Lakeland</v>
      </c>
      <c r="G68" s="13"/>
      <c r="H68" s="14"/>
      <c r="I68" s="15">
        <f>VLOOKUP(F68,Cycle!AO3:AW363,4,FALSE)</f>
        <v>104.58241165326299</v>
      </c>
      <c r="J68" s="16">
        <f>VLOOKUP(F68,Cycle!AO3:AW363,5,FALSE)</f>
        <v>104.595863937274</v>
      </c>
      <c r="K68" s="16">
        <f>VLOOKUP(F68,Cycle!AO3:AW363,6,FALSE)</f>
        <v>108.513202759641</v>
      </c>
      <c r="L68" s="16">
        <f>VLOOKUP(F68,Cycle!AO3:AW363,7,FALSE)</f>
        <v>52.267184422868603</v>
      </c>
      <c r="M68" s="16" t="e">
        <v>#N/A</v>
      </c>
      <c r="N68" s="16">
        <f>VLOOKUP(F68,Cycle!AO3:AW363,9,FALSE)</f>
        <v>51.6251581411911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Lakeland to Rural as a Region</v>
      </c>
      <c r="G71" s="70"/>
      <c r="H71" s="71"/>
      <c r="I71" s="22">
        <f>100*((I68-I69)/I69)</f>
        <v>56.483846037886224</v>
      </c>
      <c r="J71" s="22">
        <f t="shared" ref="J71:L71" si="16">100*((J68-J69)/J69)</f>
        <v>59.706692114407559</v>
      </c>
      <c r="K71" s="22">
        <f t="shared" si="16"/>
        <v>64.891240485911922</v>
      </c>
      <c r="L71" s="22">
        <f t="shared" si="16"/>
        <v>-16.469714203925967</v>
      </c>
      <c r="M71" s="22" t="e">
        <f t="shared" ref="M71:M72" si="17">(M68-M69)</f>
        <v>#N/A</v>
      </c>
      <c r="N71" s="22">
        <f t="shared" ref="N71" si="18">100*((N68-N69)/N69)</f>
        <v>-15.791867015394038</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AyIhZJsyUBRpiwzhgNleBglnwV3EczA2bs4EtLPjlh4YosWiSDRMqhx/3mbdtlCzLalmDPzVEypY4TrG7nPwxg==" saltValue="OnDebe00GNAFPNrKAzzYH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2022-08-25T13:06:13Z</dcterms:modified>
</cp:coreProperties>
</file>