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2" documentId="8_{647ABB0F-5140-47B2-9050-BE7F597B27B1}" xr6:coauthVersionLast="47" xr6:coauthVersionMax="47" xr10:uidLastSave="{FA52082A-1975-4FCF-94DA-59483632A6C4}"/>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<sst xmlns="http://schemas.openxmlformats.org/spreadsheetml/2006/main" count="16930" uniqueCount="1319">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</sst>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Norfolk</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20.075936570068599</c:v>
                </c:pt>
                <c:pt idx="1">
                  <c:v>21.059835298131699</c:v>
                </c:pt>
                <c:pt idx="2">
                  <c:v>21.895680046520098</c:v>
                </c:pt>
                <c:pt idx="3">
                  <c:v>18.800814851200599</c:v>
                </c:pt>
                <c:pt idx="4">
                  <c:v>#N/A</c:v>
                </c:pt>
                <c:pt idx="5">
                  <c:v>17.459807142097102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South Norfolk</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46.814640334012701</c:v>
                </c:pt>
                <c:pt idx="1">
                  <c:v>49.608093658096699</c:v>
                </c:pt>
                <c:pt idx="2">
                  <c:v>49.568750733195799</c:v>
                </c:pt>
                <c:pt idx="3">
                  <c:v>50.604670706348003</c:v>
                </c:pt>
                <c:pt idx="4">
                  <c:v>#N/A</c:v>
                </c:pt>
                <c:pt idx="5">
                  <c:v>51.247320991338597</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South Norfolk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28.876228097019599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South Norfolk</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100.933427698396</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South Norfolk</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10.1556206630784</c:v>
                </c:pt>
                <c:pt idx="1">
                  <c:v>10.1484049309213</c:v>
                </c:pt>
                <c:pt idx="2">
                  <c:v>10.294540930107299</c:v>
                </c:pt>
                <c:pt idx="3">
                  <c:v>9.7693039924551996</c:v>
                </c:pt>
                <c:pt idx="4">
                  <c:v>#N/A</c:v>
                </c:pt>
                <c:pt idx="5">
                  <c:v>9.2256031254524906</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South Norfolk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25.4288770087011</c:v>
                </c:pt>
                <c:pt idx="1">
                  <c:v>25.871814594133401</c:v>
                </c:pt>
                <c:pt idx="2">
                  <c:v>25.839301154737399</c:v>
                </c:pt>
                <c:pt idx="3">
                  <c:v>27.552063126245201</c:v>
                </c:pt>
                <c:pt idx="4">
                  <c:v>#N/A</c:v>
                </c:pt>
                <c:pt idx="5">
                  <c:v>24.6929081010495</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South Norfolk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16.392830313565</c:v>
                </c:pt>
                <c:pt idx="1">
                  <c:v>15.954244332493699</c:v>
                </c:pt>
                <c:pt idx="2">
                  <c:v>16.244667801257499</c:v>
                </c:pt>
                <c:pt idx="3">
                  <c:v>15.0822627866724</c:v>
                </c:pt>
                <c:pt idx="4">
                  <c:v>#N/A</c:v>
                </c:pt>
                <c:pt idx="5">
                  <c:v>14.153368136345501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South Norfolk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63.299000078388303</c:v>
                </c:pt>
                <c:pt idx="1">
                  <c:v>62.566143314849903</c:v>
                </c:pt>
                <c:pt idx="2">
                  <c:v>61.773676319550297</c:v>
                </c:pt>
                <c:pt idx="3">
                  <c:v>63.054081614489398</c:v>
                </c:pt>
                <c:pt idx="4">
                  <c:v>#N/A</c:v>
                </c:pt>
                <c:pt idx="5">
                  <c:v>60.554103859605</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274320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5679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Travel times in South Norfolk over all modes of transport are either in line with or just above the rural situation to nearest employment centre with 500 to 4999 jobs, or in line with or just below the rural situation to nearest employment centre with at least 5000 jobs.</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245</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South Norfolk</v>
      </c>
      <c r="G12" s="13"/>
      <c r="H12" s="14"/>
      <c r="I12" s="15">
        <f>VLOOKUP(F12,PT!AA3:AI363,4,FALSE)</f>
        <v>20.075936570068599</v>
      </c>
      <c r="J12" s="16">
        <f>VLOOKUP(F12,PT!AA3:AI363,5,FALSE)</f>
        <v>21.059835298131699</v>
      </c>
      <c r="K12" s="16">
        <f>VLOOKUP(F12,PT!AA3:AI363,6,FALSE)</f>
        <v>21.895680046520098</v>
      </c>
      <c r="L12" s="16">
        <f>VLOOKUP(F12,PT!AA3:AI363,7,FALSE)</f>
        <v>18.800814851200599</v>
      </c>
      <c r="M12" s="16" t="e">
        <v>#N/A</v>
      </c>
      <c r="N12" s="16">
        <f>VLOOKUP(F12,PT!AA3:AI363,9,FALSE)</f>
        <v>17.459807142097102</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South Norfolk to Rural as a Region</v>
      </c>
      <c r="G15" s="70"/>
      <c r="H15" s="71"/>
      <c r="I15" s="22">
        <f>100*((I12-I13)/I13)</f>
        <v>9.8117197023678777</v>
      </c>
      <c r="J15" s="22">
        <f t="shared" ref="J15:N16" si="0">100*((J12-J13)/J13)</f>
        <v>12.689571006607217</v>
      </c>
      <c r="K15" s="22">
        <f t="shared" si="0"/>
        <v>12.171583448517644</v>
      </c>
      <c r="L15" s="22">
        <f t="shared" si="0"/>
        <v>10.665839753084176</v>
      </c>
      <c r="M15" s="22" t="e">
        <f t="shared" si="0"/>
        <v>#N/A</v>
      </c>
      <c r="N15" s="22">
        <f t="shared" si="0"/>
        <v>4.9676458186581716</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South Norfolk</v>
      </c>
      <c r="G20" s="13"/>
      <c r="H20" s="14"/>
      <c r="I20" s="15">
        <f>VLOOKUP(F20,PT!AO3:AW363,4,FALSE)</f>
        <v>46.814640334012701</v>
      </c>
      <c r="J20" s="16">
        <f>VLOOKUP(F20,PT!AO3:AW363,5,FALSE)</f>
        <v>49.608093658096699</v>
      </c>
      <c r="K20" s="16">
        <f>VLOOKUP(F20,PT!AO3:AW363,6,FALSE)</f>
        <v>49.568750733195799</v>
      </c>
      <c r="L20" s="16">
        <f>VLOOKUP(F20,PT!AO3:AW363,7,FALSE)</f>
        <v>50.604670706348003</v>
      </c>
      <c r="M20" s="16" t="e">
        <v>#N/A</v>
      </c>
      <c r="N20" s="16">
        <f>VLOOKUP(F20,PT!AO3:AW363,9,FALSE)</f>
        <v>51.247320991338597</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South Norfolk to Rural as a Region</v>
      </c>
      <c r="G23" s="70"/>
      <c r="H23" s="71"/>
      <c r="I23" s="22">
        <f>100*((I20-I21)/I21)</f>
        <v>-13.893524381106511</v>
      </c>
      <c r="J23" s="22">
        <f t="shared" ref="J23:N23" si="1">100*((J20-J21)/J21)</f>
        <v>-10.245435154055773</v>
      </c>
      <c r="K23" s="22">
        <f t="shared" si="1"/>
        <v>-9.8526329207562675</v>
      </c>
      <c r="L23" s="22">
        <f t="shared" si="1"/>
        <v>-7.5825459759814642</v>
      </c>
      <c r="M23" s="22" t="e">
        <f t="shared" si="1"/>
        <v>#N/A</v>
      </c>
      <c r="N23" s="22">
        <f t="shared" si="1"/>
        <v>-5.4109759108461351</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South Norfolk</v>
      </c>
      <c r="G28" s="13"/>
      <c r="H28" s="14"/>
      <c r="I28" s="15">
        <f>VLOOKUP(F28,Walk!AA3:AI363,4,FALSE)</f>
        <v>28.876228097019599</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South Norfolk to Rural as a Region</v>
      </c>
      <c r="G31" s="70"/>
      <c r="H31" s="71"/>
      <c r="I31" s="22">
        <f>100*((I28-I29)/I29)</f>
        <v>13.706119526955549</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South Norfolk</v>
      </c>
      <c r="G36" s="13"/>
      <c r="H36" s="14"/>
      <c r="I36" s="15">
        <f>VLOOKUP(F36,Walk!AO3:AR363,4,FALSE)</f>
        <v>100.933427698396</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South Norfolk to Rural as a Region</v>
      </c>
      <c r="G39" s="70"/>
      <c r="H39" s="71"/>
      <c r="I39" s="22">
        <f>100*((I36-I37)/I37)</f>
        <v>0.65426466720154475</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South Norfolk</v>
      </c>
      <c r="G44" s="13"/>
      <c r="H44" s="14"/>
      <c r="I44" s="15">
        <f>VLOOKUP(F44,Car!AA3:AI363,4,FALSE)</f>
        <v>10.1556206630784</v>
      </c>
      <c r="J44" s="16">
        <f>VLOOKUP(F44,Car!AA3:AI363,5,FALSE)</f>
        <v>10.1484049309213</v>
      </c>
      <c r="K44" s="16">
        <f>VLOOKUP(F44,Car!AA3:AI363,6,FALSE)</f>
        <v>10.294540930107299</v>
      </c>
      <c r="L44" s="16">
        <f>VLOOKUP(F44,Car!AA3:AI363,7,FALSE)</f>
        <v>9.7693039924551996</v>
      </c>
      <c r="M44" s="16" t="e">
        <v>#N/A</v>
      </c>
      <c r="N44" s="16">
        <f>VLOOKUP(F44,Car!AA3:AI363,9,FALSE)</f>
        <v>9.2256031254524906</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South Norfolk to Rural as a Region</v>
      </c>
      <c r="G47" s="70"/>
      <c r="H47" s="71"/>
      <c r="I47" s="22">
        <f>100*((I44-I45)/I45)</f>
        <v>3.6925336769625119</v>
      </c>
      <c r="J47" s="22">
        <f t="shared" ref="J47:L47" si="3">100*((J44-J45)/J45)</f>
        <v>4.2576992439224544</v>
      </c>
      <c r="K47" s="22">
        <f t="shared" si="3"/>
        <v>0.60856350183151442</v>
      </c>
      <c r="L47" s="22">
        <f t="shared" si="3"/>
        <v>3.7696441928694404</v>
      </c>
      <c r="M47" s="22" t="e">
        <v>#N/A</v>
      </c>
      <c r="N47" s="22">
        <f t="shared" ref="N47" si="4">100*((N44-N45)/N45)</f>
        <v>1.6344104712369474</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South Norfolk</v>
      </c>
      <c r="G52" s="13"/>
      <c r="H52" s="14"/>
      <c r="I52" s="15">
        <f>VLOOKUP(F52,Car!AO3:AW363,4,FALSE)</f>
        <v>25.4288770087011</v>
      </c>
      <c r="J52" s="16">
        <f>VLOOKUP(F52,Car!AO3:AW363,5,FALSE)</f>
        <v>25.871814594133401</v>
      </c>
      <c r="K52" s="16">
        <f>VLOOKUP(F52,Car!AO3:AW363,6,FALSE)</f>
        <v>25.839301154737399</v>
      </c>
      <c r="L52" s="16">
        <f>VLOOKUP(F52,Car!AO3:AW363,7,FALSE)</f>
        <v>27.552063126245201</v>
      </c>
      <c r="M52" s="16" t="e">
        <v>#N/A</v>
      </c>
      <c r="N52" s="16">
        <f>VLOOKUP(F52,Car!AO3:AW363,9,FALSE)</f>
        <v>24.6929081010495</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South Norfolk to Rural as a Region</v>
      </c>
      <c r="G55" s="70"/>
      <c r="H55" s="71"/>
      <c r="I55" s="22">
        <f>100*((I52-I53)/I53)</f>
        <v>-6.5863893198183092</v>
      </c>
      <c r="J55" s="22">
        <f t="shared" ref="J55:L55" si="7">100*((J52-J53)/J53)</f>
        <v>-5.9573385602137225</v>
      </c>
      <c r="K55" s="22">
        <f t="shared" si="7"/>
        <v>-8.1580598924263903</v>
      </c>
      <c r="L55" s="22">
        <f t="shared" si="7"/>
        <v>1.789365027509501</v>
      </c>
      <c r="M55" s="22" t="e">
        <f t="shared" ref="M55:N55" si="8">100*((M52-M53)/M53)</f>
        <v>#N/A</v>
      </c>
      <c r="N55" s="22">
        <f t="shared" si="8"/>
        <v>-7.8349758599325154</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South Norfolk</v>
      </c>
      <c r="G60" s="13"/>
      <c r="H60" s="14"/>
      <c r="I60" s="15">
        <f>VLOOKUP(F60,Cycle!AA3:AI363,4,FALSE)</f>
        <v>16.392830313565</v>
      </c>
      <c r="J60" s="16">
        <f>VLOOKUP(F60,Cycle!AA3:AI363,5,FALSE)</f>
        <v>15.954244332493699</v>
      </c>
      <c r="K60" s="16">
        <f>VLOOKUP(F60,Cycle!AA3:AI363,6,FALSE)</f>
        <v>16.244667801257499</v>
      </c>
      <c r="L60" s="16">
        <f>VLOOKUP(F60,Cycle!AA3:AI363,7,FALSE)</f>
        <v>15.0822627866724</v>
      </c>
      <c r="M60" s="16" t="e">
        <v>#N/A</v>
      </c>
      <c r="N60" s="16">
        <f>VLOOKUP(F60,Cycle!AA3:AI363,9,FALSE)</f>
        <v>14.153368136345501</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South Norfolk to Rural as a Region</v>
      </c>
      <c r="G63" s="70"/>
      <c r="H63" s="71"/>
      <c r="I63" s="22">
        <f>100*((I60-I61)/I61)</f>
        <v>6.9551790824774944</v>
      </c>
      <c r="J63" s="22">
        <f t="shared" ref="J63:L63" si="11">100*((J60-J61)/J61)</f>
        <v>4.7257007558945716</v>
      </c>
      <c r="K63" s="22">
        <f t="shared" si="11"/>
        <v>5.3064388824245041</v>
      </c>
      <c r="L63" s="22">
        <f t="shared" si="11"/>
        <v>8.6801483072320185</v>
      </c>
      <c r="M63" s="22" t="e">
        <f t="shared" ref="M63:M64" si="12">(M60-M61)</f>
        <v>#N/A</v>
      </c>
      <c r="N63" s="22">
        <f t="shared" ref="N63" si="13">100*((N60-N61)/N61)</f>
        <v>5.7080421787881228</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South Norfolk</v>
      </c>
      <c r="G68" s="13"/>
      <c r="H68" s="14"/>
      <c r="I68" s="15">
        <f>VLOOKUP(F68,Cycle!AO3:AW363,4,FALSE)</f>
        <v>63.299000078388303</v>
      </c>
      <c r="J68" s="16">
        <f>VLOOKUP(F68,Cycle!AO3:AW363,5,FALSE)</f>
        <v>62.566143314849903</v>
      </c>
      <c r="K68" s="16">
        <f>VLOOKUP(F68,Cycle!AO3:AW363,6,FALSE)</f>
        <v>61.773676319550297</v>
      </c>
      <c r="L68" s="16">
        <f>VLOOKUP(F68,Cycle!AO3:AW363,7,FALSE)</f>
        <v>63.054081614489398</v>
      </c>
      <c r="M68" s="16" t="e">
        <v>#N/A</v>
      </c>
      <c r="N68" s="16">
        <f>VLOOKUP(F68,Cycle!AO3:AW363,9,FALSE)</f>
        <v>60.554103859605</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South Norfolk to Rural as a Region</v>
      </c>
      <c r="G71" s="70"/>
      <c r="H71" s="71"/>
      <c r="I71" s="22">
        <f>100*((I68-I69)/I69)</f>
        <v>-5.2874108941088256</v>
      </c>
      <c r="J71" s="22">
        <f t="shared" ref="J71:L71" si="16">100*((J68-J69)/J69)</f>
        <v>-4.4681939511206687</v>
      </c>
      <c r="K71" s="22">
        <f t="shared" si="16"/>
        <v>-6.131808308451502</v>
      </c>
      <c r="L71" s="22">
        <f t="shared" si="16"/>
        <v>0.76925925940683493</v>
      </c>
      <c r="M71" s="22" t="e">
        <f t="shared" ref="M71:M72" si="17">(M68-M69)</f>
        <v>#N/A</v>
      </c>
      <c r="N71" s="22">
        <f t="shared" ref="N71" si="18">100*((N68-N69)/N69)</f>
        <v>-1.2274593594957057</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XJLlk6fahVXxdimCG9IkJeZrgktWvr7aLZ0l3hQxG6O7jiItfYFQL0VtjXoOkmpHbHPwLCgKCvzLWA9dvBBN7Q==" saltValue="M4h6PHjUXq6p7q0h+Gv+mg=="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2022-08-25T12:54:14Z</dcterms:modified>
</cp:coreProperties>
</file>