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A40F3C84-9C36-4783-A10B-5CBCDC194510}" xr6:coauthVersionLast="47" xr6:coauthVersionMax="47" xr10:uidLastSave="{F0B8EA6E-8B2F-4654-BB57-833037803DDD}"/>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<sst xmlns="http://schemas.openxmlformats.org/spreadsheetml/2006/main" count="16930" uniqueCount="1319">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</sst>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18.7240317678684</c:v>
                </c:pt>
                <c:pt idx="1">
                  <c:v>17.166363108974299</c:v>
                </c:pt>
                <c:pt idx="2">
                  <c:v>17.6287470368827</c:v>
                </c:pt>
                <c:pt idx="3">
                  <c:v>16.166256928651901</c:v>
                </c:pt>
                <c:pt idx="4">
                  <c:v>#N/A</c:v>
                </c:pt>
                <c:pt idx="5">
                  <c:v>15.6390771921837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South 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44.232144723001298</c:v>
                </c:pt>
                <c:pt idx="1">
                  <c:v>43.382720636278997</c:v>
                </c:pt>
                <c:pt idx="2">
                  <c:v>43.4701451325286</c:v>
                </c:pt>
                <c:pt idx="3">
                  <c:v>44.937163829806302</c:v>
                </c:pt>
                <c:pt idx="4">
                  <c:v>#N/A</c:v>
                </c:pt>
                <c:pt idx="5">
                  <c:v>46.521374564591099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South Somerset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23.855671056963299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South Somerset</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88.332456447778995</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South 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9.5933345889688599</c:v>
                </c:pt>
                <c:pt idx="1">
                  <c:v>9.2159819859136096</c:v>
                </c:pt>
                <c:pt idx="2">
                  <c:v>9.2738182312477697</c:v>
                </c:pt>
                <c:pt idx="3">
                  <c:v>8.7867878696580703</c:v>
                </c:pt>
                <c:pt idx="4">
                  <c:v>#N/A</c:v>
                </c:pt>
                <c:pt idx="5">
                  <c:v>8.39242288944018</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South Somerset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21.534979047595801</c:v>
                </c:pt>
                <c:pt idx="1">
                  <c:v>21.421927787117902</c:v>
                </c:pt>
                <c:pt idx="2">
                  <c:v>21.522978828758902</c:v>
                </c:pt>
                <c:pt idx="3">
                  <c:v>22.2365990388098</c:v>
                </c:pt>
                <c:pt idx="4">
                  <c:v>#N/A</c:v>
                </c:pt>
                <c:pt idx="5">
                  <c:v>21.979154172699101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South Somerset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15.085149280891599</c:v>
                </c:pt>
                <c:pt idx="1">
                  <c:v>13.538831084603199</c:v>
                </c:pt>
                <c:pt idx="2">
                  <c:v>13.570693459258599</c:v>
                </c:pt>
                <c:pt idx="3">
                  <c:v>12.995587975209901</c:v>
                </c:pt>
                <c:pt idx="4">
                  <c:v>#N/A</c:v>
                </c:pt>
                <c:pt idx="5">
                  <c:v>12.406503207668299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South Somerset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51.623785279029903</c:v>
                </c:pt>
                <c:pt idx="1">
                  <c:v>51.682959250032297</c:v>
                </c:pt>
                <c:pt idx="2">
                  <c:v>51.056587195717498</c:v>
                </c:pt>
                <c:pt idx="3">
                  <c:v>51.345765315246503</c:v>
                </c:pt>
                <c:pt idx="4">
                  <c:v>#N/A</c:v>
                </c:pt>
                <c:pt idx="5">
                  <c:v>50.3777684872815</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381000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746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South Somerset are generally just below that of 'Rural as a Region' where the destination is nearest employment centre with 500 to 4999 jobs, with travel times decreasing over all modes of transport from 2014 to 2019. Travel times to nearest employment centre with at least 5000 jobs sit firmly between that of 'Rural as a Region' and England and show limited movement between 2014 and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248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South Somerset</v>
      </c>
      <c r="G12" s="13"/>
      <c r="H12" s="14"/>
      <c r="I12" s="15">
        <f>VLOOKUP(F12,PT!AA3:AI363,4,FALSE)</f>
        <v>18.7240317678684</v>
      </c>
      <c r="J12" s="16">
        <f>VLOOKUP(F12,PT!AA3:AI363,5,FALSE)</f>
        <v>17.166363108974299</v>
      </c>
      <c r="K12" s="16">
        <f>VLOOKUP(F12,PT!AA3:AI363,6,FALSE)</f>
        <v>17.6287470368827</v>
      </c>
      <c r="L12" s="16">
        <f>VLOOKUP(F12,PT!AA3:AI363,7,FALSE)</f>
        <v>16.166256928651901</v>
      </c>
      <c r="M12" s="16" t="e">
        <v>#N/A</v>
      </c>
      <c r="N12" s="16">
        <f>VLOOKUP(F12,PT!AA3:AI363,9,FALSE)</f>
        <v>15.6390771921837</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South Somerset to Rural as a Region</v>
      </c>
      <c r="G15" s="70"/>
      <c r="H15" s="71"/>
      <c r="I15" s="22">
        <f>100*((I12-I13)/I13)</f>
        <v>2.4170464483775116</v>
      </c>
      <c r="J15" s="22">
        <f t="shared" ref="J15:N16" si="0">100*((J12-J13)/J13)</f>
        <v>-8.1441014562171645</v>
      </c>
      <c r="K15" s="22">
        <f t="shared" si="0"/>
        <v>-9.6879171992297586</v>
      </c>
      <c r="L15" s="22">
        <f t="shared" si="0"/>
        <v>-4.8417628260867023</v>
      </c>
      <c r="M15" s="22" t="e">
        <f t="shared" si="0"/>
        <v>#N/A</v>
      </c>
      <c r="N15" s="22">
        <f t="shared" si="0"/>
        <v>-5.9785081083878939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South Somerset</v>
      </c>
      <c r="G20" s="13"/>
      <c r="H20" s="14"/>
      <c r="I20" s="15">
        <f>VLOOKUP(F20,PT!AO3:AW363,4,FALSE)</f>
        <v>44.232144723001298</v>
      </c>
      <c r="J20" s="16">
        <f>VLOOKUP(F20,PT!AO3:AW363,5,FALSE)</f>
        <v>43.382720636278997</v>
      </c>
      <c r="K20" s="16">
        <f>VLOOKUP(F20,PT!AO3:AW363,6,FALSE)</f>
        <v>43.4701451325286</v>
      </c>
      <c r="L20" s="16">
        <f>VLOOKUP(F20,PT!AO3:AW363,7,FALSE)</f>
        <v>44.937163829806302</v>
      </c>
      <c r="M20" s="16" t="e">
        <v>#N/A</v>
      </c>
      <c r="N20" s="16">
        <f>VLOOKUP(F20,PT!AO3:AW363,9,FALSE)</f>
        <v>46.521374564591099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South Somerset to Rural as a Region</v>
      </c>
      <c r="G23" s="70"/>
      <c r="H23" s="71"/>
      <c r="I23" s="22">
        <f>100*((I20-I21)/I21)</f>
        <v>-18.643525529868779</v>
      </c>
      <c r="J23" s="22">
        <f t="shared" ref="J23:N23" si="1">100*((J20-J21)/J21)</f>
        <v>-21.508832018848064</v>
      </c>
      <c r="K23" s="22">
        <f t="shared" si="1"/>
        <v>-20.943758471086081</v>
      </c>
      <c r="L23" s="22">
        <f t="shared" si="1"/>
        <v>-17.932905910798656</v>
      </c>
      <c r="M23" s="22" t="e">
        <f t="shared" si="1"/>
        <v>#N/A</v>
      </c>
      <c r="N23" s="22">
        <f t="shared" si="1"/>
        <v>-14.133825257043606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South Somerset</v>
      </c>
      <c r="G28" s="13"/>
      <c r="H28" s="14"/>
      <c r="I28" s="15">
        <f>VLOOKUP(F28,Walk!AA3:AI363,4,FALSE)</f>
        <v>23.855671056963299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South Somerset to Rural as a Region</v>
      </c>
      <c r="G31" s="70"/>
      <c r="H31" s="71"/>
      <c r="I31" s="22">
        <f>100*((I28-I29)/I29)</f>
        <v>-6.063362033119148</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South Somerset</v>
      </c>
      <c r="G36" s="13"/>
      <c r="H36" s="14"/>
      <c r="I36" s="15">
        <f>VLOOKUP(F36,Walk!AO3:AR363,4,FALSE)</f>
        <v>88.332456447778995</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South Somerset to Rural as a Region</v>
      </c>
      <c r="G39" s="70"/>
      <c r="H39" s="71"/>
      <c r="I39" s="22">
        <f>100*((I36-I37)/I37)</f>
        <v>-11.911854647733382</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South Somerset</v>
      </c>
      <c r="G44" s="13"/>
      <c r="H44" s="14"/>
      <c r="I44" s="15">
        <f>VLOOKUP(F44,Car!AA3:AI363,4,FALSE)</f>
        <v>9.5933345889688599</v>
      </c>
      <c r="J44" s="16">
        <f>VLOOKUP(F44,Car!AA3:AI363,5,FALSE)</f>
        <v>9.2159819859136096</v>
      </c>
      <c r="K44" s="16">
        <f>VLOOKUP(F44,Car!AA3:AI363,6,FALSE)</f>
        <v>9.2738182312477697</v>
      </c>
      <c r="L44" s="16">
        <f>VLOOKUP(F44,Car!AA3:AI363,7,FALSE)</f>
        <v>8.7867878696580703</v>
      </c>
      <c r="M44" s="16" t="e">
        <v>#N/A</v>
      </c>
      <c r="N44" s="16">
        <f>VLOOKUP(F44,Car!AA3:AI363,9,FALSE)</f>
        <v>8.39242288944018</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South Somerset to Rural as a Region</v>
      </c>
      <c r="G47" s="70"/>
      <c r="H47" s="71"/>
      <c r="I47" s="22">
        <f>100*((I44-I45)/I45)</f>
        <v>-2.048609046855709</v>
      </c>
      <c r="J47" s="22">
        <f t="shared" ref="J47:L47" si="3">100*((J44-J45)/J45)</f>
        <v>-5.3213697457812366</v>
      </c>
      <c r="K47" s="22">
        <f t="shared" si="3"/>
        <v>-9.3669609205964655</v>
      </c>
      <c r="L47" s="22">
        <f t="shared" si="3"/>
        <v>-6.6666518375494617</v>
      </c>
      <c r="M47" s="22" t="e">
        <v>#N/A</v>
      </c>
      <c r="N47" s="22">
        <f t="shared" ref="N47" si="4">100*((N44-N45)/N45)</f>
        <v>-7.5443695989542841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South Somerset</v>
      </c>
      <c r="G52" s="13"/>
      <c r="H52" s="14"/>
      <c r="I52" s="15">
        <f>VLOOKUP(F52,Car!AO3:AW363,4,FALSE)</f>
        <v>21.534979047595801</v>
      </c>
      <c r="J52" s="16">
        <f>VLOOKUP(F52,Car!AO3:AW363,5,FALSE)</f>
        <v>21.421927787117902</v>
      </c>
      <c r="K52" s="16">
        <f>VLOOKUP(F52,Car!AO3:AW363,6,FALSE)</f>
        <v>21.522978828758902</v>
      </c>
      <c r="L52" s="16">
        <f>VLOOKUP(F52,Car!AO3:AW363,7,FALSE)</f>
        <v>22.2365990388098</v>
      </c>
      <c r="M52" s="16" t="e">
        <v>#N/A</v>
      </c>
      <c r="N52" s="16">
        <f>VLOOKUP(F52,Car!AO3:AW363,9,FALSE)</f>
        <v>21.979154172699101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South Somerset to Rural as a Region</v>
      </c>
      <c r="G55" s="70"/>
      <c r="H55" s="71"/>
      <c r="I55" s="22">
        <f>100*((I52-I53)/I53)</f>
        <v>-20.890720102596497</v>
      </c>
      <c r="J55" s="22">
        <f t="shared" ref="J55:L55" si="7">100*((J52-J53)/J53)</f>
        <v>-22.132438954309116</v>
      </c>
      <c r="K55" s="22">
        <f t="shared" si="7"/>
        <v>-23.499783500722199</v>
      </c>
      <c r="L55" s="22">
        <f t="shared" si="7"/>
        <v>-17.848282861413406</v>
      </c>
      <c r="M55" s="22" t="e">
        <f t="shared" ref="M55:N55" si="8">100*((M52-M53)/M53)</f>
        <v>#N/A</v>
      </c>
      <c r="N55" s="22">
        <f t="shared" si="8"/>
        <v>-17.963924434684923</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South Somerset</v>
      </c>
      <c r="G60" s="13"/>
      <c r="H60" s="14"/>
      <c r="I60" s="15">
        <f>VLOOKUP(F60,Cycle!AA3:AI363,4,FALSE)</f>
        <v>15.085149280891599</v>
      </c>
      <c r="J60" s="16">
        <f>VLOOKUP(F60,Cycle!AA3:AI363,5,FALSE)</f>
        <v>13.538831084603199</v>
      </c>
      <c r="K60" s="16">
        <f>VLOOKUP(F60,Cycle!AA3:AI363,6,FALSE)</f>
        <v>13.570693459258599</v>
      </c>
      <c r="L60" s="16">
        <f>VLOOKUP(F60,Cycle!AA3:AI363,7,FALSE)</f>
        <v>12.995587975209901</v>
      </c>
      <c r="M60" s="16" t="e">
        <v>#N/A</v>
      </c>
      <c r="N60" s="16">
        <f>VLOOKUP(F60,Cycle!AA3:AI363,9,FALSE)</f>
        <v>12.406503207668299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South Somerset to Rural as a Region</v>
      </c>
      <c r="G63" s="70"/>
      <c r="H63" s="71"/>
      <c r="I63" s="22">
        <f>100*((I60-I61)/I61)</f>
        <v>-1.576798395298652</v>
      </c>
      <c r="J63" s="22">
        <f t="shared" ref="J63:L63" si="11">100*((J60-J61)/J61)</f>
        <v>-11.129380796618301</v>
      </c>
      <c r="K63" s="22">
        <f t="shared" si="11"/>
        <v>-12.027662317052211</v>
      </c>
      <c r="L63" s="22">
        <f t="shared" si="11"/>
        <v>-6.3560655014218455</v>
      </c>
      <c r="M63" s="22" t="e">
        <f t="shared" ref="M63:M64" si="12">(M60-M61)</f>
        <v>#N/A</v>
      </c>
      <c r="N63" s="22">
        <f t="shared" ref="N63" si="13">100*((N60-N61)/N61)</f>
        <v>-7.3388643795920663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South Somerset</v>
      </c>
      <c r="G68" s="13"/>
      <c r="H68" s="14"/>
      <c r="I68" s="15">
        <f>VLOOKUP(F68,Cycle!AO3:AW363,4,FALSE)</f>
        <v>51.623785279029903</v>
      </c>
      <c r="J68" s="16">
        <f>VLOOKUP(F68,Cycle!AO3:AW363,5,FALSE)</f>
        <v>51.682959250032297</v>
      </c>
      <c r="K68" s="16">
        <f>VLOOKUP(F68,Cycle!AO3:AW363,6,FALSE)</f>
        <v>51.056587195717498</v>
      </c>
      <c r="L68" s="16">
        <f>VLOOKUP(F68,Cycle!AO3:AW363,7,FALSE)</f>
        <v>51.345765315246503</v>
      </c>
      <c r="M68" s="16" t="e">
        <v>#N/A</v>
      </c>
      <c r="N68" s="16">
        <f>VLOOKUP(F68,Cycle!AO3:AW363,9,FALSE)</f>
        <v>50.3777684872815</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South Somerset to Rural as a Region</v>
      </c>
      <c r="G71" s="70"/>
      <c r="H71" s="71"/>
      <c r="I71" s="22">
        <f>100*((I68-I69)/I69)</f>
        <v>-22.756720372066809</v>
      </c>
      <c r="J71" s="22">
        <f t="shared" ref="J71:L71" si="16">100*((J68-J69)/J69)</f>
        <v>-21.085651479905923</v>
      </c>
      <c r="K71" s="22">
        <f t="shared" si="16"/>
        <v>-22.416961405822967</v>
      </c>
      <c r="L71" s="22">
        <f t="shared" si="16"/>
        <v>-17.942271072016265</v>
      </c>
      <c r="M71" s="22" t="e">
        <f t="shared" ref="M71:M72" si="17">(M68-M69)</f>
        <v>#N/A</v>
      </c>
      <c r="N71" s="22">
        <f t="shared" ref="N71" si="18">100*((N68-N69)/N69)</f>
        <v>-17.826540760562303</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YOw+GEAPtGd3/r4fGKnhY6LANaAJ6ppQyxvIJ3tAlM33DKo2wbwhXSnymLFSxXyTki1LIM/wUFvuuR+jfKqfYw==" saltValue="lSOspa7tRapdaQdh4ddCq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2022-08-25T11:23:40Z</dcterms:modified>
</cp:coreProperties>
</file>