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0CD3F828-F49F-424E-A923-38933478DB61}" xr6:coauthVersionLast="47" xr6:coauthVersionMax="47" xr10:uidLastSave="{A1D9ED91-2A41-4BE3-8A2B-2D7CB7FD1105}"/>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<sst xmlns="http://schemas.openxmlformats.org/spreadsheetml/2006/main" count="16930" uniqueCount="1319">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</sst>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Stafford</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17.186201906488801</c:v>
                </c:pt>
                <c:pt idx="1">
                  <c:v>17.468201350436399</c:v>
                </c:pt>
                <c:pt idx="2">
                  <c:v>18.391070902327801</c:v>
                </c:pt>
                <c:pt idx="3">
                  <c:v>16.021305050391401</c:v>
                </c:pt>
                <c:pt idx="4">
                  <c:v>#N/A</c:v>
                </c:pt>
                <c:pt idx="5">
                  <c:v>16.3166719798872</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Stafford</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30.8608313523983</c:v>
                </c:pt>
                <c:pt idx="1">
                  <c:v>30.754495906427501</c:v>
                </c:pt>
                <c:pt idx="2">
                  <c:v>30.777213360209299</c:v>
                </c:pt>
                <c:pt idx="3">
                  <c:v>32.211136473942702</c:v>
                </c:pt>
                <c:pt idx="4">
                  <c:v>#N/A</c:v>
                </c:pt>
                <c:pt idx="5">
                  <c:v>33.777204070559797</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Stafford</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20.728868452823701</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Stafford</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67.049981248786807</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Stafford</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9.1986646438733004</c:v>
                </c:pt>
                <c:pt idx="1">
                  <c:v>9.1252970835094498</c:v>
                </c:pt>
                <c:pt idx="2">
                  <c:v>9.5231993040862299</c:v>
                </c:pt>
                <c:pt idx="3">
                  <c:v>9.3249811464674295</c:v>
                </c:pt>
                <c:pt idx="4">
                  <c:v>#N/A</c:v>
                </c:pt>
                <c:pt idx="5">
                  <c:v>8.6572622681787497</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Stafford</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17.0394044302456</c:v>
                </c:pt>
                <c:pt idx="1">
                  <c:v>16.276116702095401</c:v>
                </c:pt>
                <c:pt idx="2">
                  <c:v>17.435465678098499</c:v>
                </c:pt>
                <c:pt idx="3">
                  <c:v>16.190138784235</c:v>
                </c:pt>
                <c:pt idx="4">
                  <c:v>#N/A</c:v>
                </c:pt>
                <c:pt idx="5">
                  <c:v>15.723310007004301</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Stafford</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13.3701978342323</c:v>
                </c:pt>
                <c:pt idx="1">
                  <c:v>13.3829035082423</c:v>
                </c:pt>
                <c:pt idx="2">
                  <c:v>13.8356043007356</c:v>
                </c:pt>
                <c:pt idx="3">
                  <c:v>12.444364451311101</c:v>
                </c:pt>
                <c:pt idx="4">
                  <c:v>#N/A</c:v>
                </c:pt>
                <c:pt idx="5">
                  <c:v>11.626410775615801</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Stafford</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29.522829088816898</c:v>
                </c:pt>
                <c:pt idx="1">
                  <c:v>29.4957007074239</c:v>
                </c:pt>
                <c:pt idx="2">
                  <c:v>29.286986345963701</c:v>
                </c:pt>
                <c:pt idx="3">
                  <c:v>28.9558826040174</c:v>
                </c:pt>
                <c:pt idx="4">
                  <c:v>#N/A</c:v>
                </c:pt>
                <c:pt idx="5">
                  <c:v>28.561189917763301</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381000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6746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Travel times in Stafford are between that of 'Rural as a Region' and England for all modes of transport where the destination is nearest employment centre with 500 to 4999 jobs.  Where the destination is employment centre with at least 5000 jobs the travel times are generally in line with and below that of England across the modes of transport considered.</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257</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Stafford</v>
      </c>
      <c r="G12" s="13"/>
      <c r="H12" s="14"/>
      <c r="I12" s="15">
        <f>VLOOKUP(F12,PT!AA3:AI363,4,FALSE)</f>
        <v>17.186201906488801</v>
      </c>
      <c r="J12" s="16">
        <f>VLOOKUP(F12,PT!AA3:AI363,5,FALSE)</f>
        <v>17.468201350436399</v>
      </c>
      <c r="K12" s="16">
        <f>VLOOKUP(F12,PT!AA3:AI363,6,FALSE)</f>
        <v>18.391070902327801</v>
      </c>
      <c r="L12" s="16">
        <f>VLOOKUP(F12,PT!AA3:AI363,7,FALSE)</f>
        <v>16.021305050391401</v>
      </c>
      <c r="M12" s="16" t="e">
        <v>#N/A</v>
      </c>
      <c r="N12" s="16">
        <f>VLOOKUP(F12,PT!AA3:AI363,9,FALSE)</f>
        <v>16.3166719798872</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Stafford to Rural as a Region</v>
      </c>
      <c r="G15" s="70"/>
      <c r="H15" s="71"/>
      <c r="I15" s="22">
        <f>100*((I12-I13)/I13)</f>
        <v>-5.9946030454508481</v>
      </c>
      <c r="J15" s="22">
        <f t="shared" ref="J15:N16" si="0">100*((J12-J13)/J13)</f>
        <v>-6.5289880679956394</v>
      </c>
      <c r="K15" s="22">
        <f t="shared" si="0"/>
        <v>-5.7825315292760155</v>
      </c>
      <c r="L15" s="22">
        <f t="shared" si="0"/>
        <v>-5.6949822986703955</v>
      </c>
      <c r="M15" s="22" t="e">
        <f t="shared" si="0"/>
        <v>#N/A</v>
      </c>
      <c r="N15" s="22">
        <f t="shared" si="0"/>
        <v>-1.9048359821511702</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Stafford</v>
      </c>
      <c r="G20" s="13"/>
      <c r="H20" s="14"/>
      <c r="I20" s="15">
        <f>VLOOKUP(F20,PT!AO3:AW363,4,FALSE)</f>
        <v>30.8608313523983</v>
      </c>
      <c r="J20" s="16">
        <f>VLOOKUP(F20,PT!AO3:AW363,5,FALSE)</f>
        <v>30.754495906427501</v>
      </c>
      <c r="K20" s="16">
        <f>VLOOKUP(F20,PT!AO3:AW363,6,FALSE)</f>
        <v>30.777213360209299</v>
      </c>
      <c r="L20" s="16">
        <f>VLOOKUP(F20,PT!AO3:AW363,7,FALSE)</f>
        <v>32.211136473942702</v>
      </c>
      <c r="M20" s="16" t="e">
        <v>#N/A</v>
      </c>
      <c r="N20" s="16">
        <f>VLOOKUP(F20,PT!AO3:AW363,9,FALSE)</f>
        <v>33.777204070559797</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Stafford to Rural as a Region</v>
      </c>
      <c r="G23" s="70"/>
      <c r="H23" s="71"/>
      <c r="I23" s="22">
        <f>100*((I20-I21)/I21)</f>
        <v>-43.237470084899464</v>
      </c>
      <c r="J23" s="22">
        <f t="shared" ref="J23:N23" si="1">100*((J20-J21)/J21)</f>
        <v>-44.356733073389393</v>
      </c>
      <c r="K23" s="22">
        <f t="shared" si="1"/>
        <v>-44.027543373189317</v>
      </c>
      <c r="L23" s="22">
        <f t="shared" si="1"/>
        <v>-41.173982903349696</v>
      </c>
      <c r="M23" s="22" t="e">
        <f t="shared" si="1"/>
        <v>#N/A</v>
      </c>
      <c r="N23" s="22">
        <f t="shared" si="1"/>
        <v>-37.656199237528313</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Stafford</v>
      </c>
      <c r="G28" s="13"/>
      <c r="H28" s="14"/>
      <c r="I28" s="15">
        <f>VLOOKUP(F28,Walk!AA3:AI363,4,FALSE)</f>
        <v>20.728868452823701</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Stafford to Rural as a Region</v>
      </c>
      <c r="G31" s="70"/>
      <c r="H31" s="71"/>
      <c r="I31" s="22">
        <f>100*((I28-I29)/I29)</f>
        <v>-18.375793887063015</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Stafford</v>
      </c>
      <c r="G36" s="13"/>
      <c r="H36" s="14"/>
      <c r="I36" s="15">
        <f>VLOOKUP(F36,Walk!AO3:AR363,4,FALSE)</f>
        <v>67.049981248786807</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Stafford to Rural as a Region</v>
      </c>
      <c r="G39" s="70"/>
      <c r="H39" s="71"/>
      <c r="I39" s="22">
        <f>100*((I36-I37)/I37)</f>
        <v>-33.135466490716055</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Stafford</v>
      </c>
      <c r="G44" s="13"/>
      <c r="H44" s="14"/>
      <c r="I44" s="15">
        <f>VLOOKUP(F44,Car!AA3:AI363,4,FALSE)</f>
        <v>9.1986646438733004</v>
      </c>
      <c r="J44" s="16">
        <f>VLOOKUP(F44,Car!AA3:AI363,5,FALSE)</f>
        <v>9.1252970835094498</v>
      </c>
      <c r="K44" s="16">
        <f>VLOOKUP(F44,Car!AA3:AI363,6,FALSE)</f>
        <v>9.5231993040862299</v>
      </c>
      <c r="L44" s="16">
        <f>VLOOKUP(F44,Car!AA3:AI363,7,FALSE)</f>
        <v>9.3249811464674295</v>
      </c>
      <c r="M44" s="16" t="e">
        <v>#N/A</v>
      </c>
      <c r="N44" s="16">
        <f>VLOOKUP(F44,Car!AA3:AI363,9,FALSE)</f>
        <v>8.6572622681787497</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Stafford to Rural as a Region</v>
      </c>
      <c r="G47" s="70"/>
      <c r="H47" s="71"/>
      <c r="I47" s="22">
        <f>100*((I44-I45)/I45)</f>
        <v>-6.0783309054014927</v>
      </c>
      <c r="J47" s="22">
        <f t="shared" ref="J47:L47" si="3">100*((J44-J45)/J45)</f>
        <v>-6.2530037656270574</v>
      </c>
      <c r="K47" s="22">
        <f t="shared" si="3"/>
        <v>-6.9297593325736777</v>
      </c>
      <c r="L47" s="22">
        <f t="shared" si="3"/>
        <v>-0.94995749733515245</v>
      </c>
      <c r="M47" s="22" t="e">
        <v>#N/A</v>
      </c>
      <c r="N47" s="22">
        <f t="shared" ref="N47" si="4">100*((N44-N45)/N45)</f>
        <v>-4.6267506897468733</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Stafford</v>
      </c>
      <c r="G52" s="13"/>
      <c r="H52" s="14"/>
      <c r="I52" s="15">
        <f>VLOOKUP(F52,Car!AO3:AW363,4,FALSE)</f>
        <v>17.0394044302456</v>
      </c>
      <c r="J52" s="16">
        <f>VLOOKUP(F52,Car!AO3:AW363,5,FALSE)</f>
        <v>16.276116702095401</v>
      </c>
      <c r="K52" s="16">
        <f>VLOOKUP(F52,Car!AO3:AW363,6,FALSE)</f>
        <v>17.435465678098499</v>
      </c>
      <c r="L52" s="16">
        <f>VLOOKUP(F52,Car!AO3:AW363,7,FALSE)</f>
        <v>16.190138784235</v>
      </c>
      <c r="M52" s="16" t="e">
        <v>#N/A</v>
      </c>
      <c r="N52" s="16">
        <f>VLOOKUP(F52,Car!AO3:AW363,9,FALSE)</f>
        <v>15.723310007004301</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Stafford to Rural as a Region</v>
      </c>
      <c r="G55" s="70"/>
      <c r="H55" s="71"/>
      <c r="I55" s="22">
        <f>100*((I52-I53)/I53)</f>
        <v>-37.405325012013584</v>
      </c>
      <c r="J55" s="22">
        <f t="shared" ref="J55:L55" si="7">100*((J52-J53)/J53)</f>
        <v>-40.837186854427557</v>
      </c>
      <c r="K55" s="22">
        <f t="shared" si="7"/>
        <v>-38.028239039197366</v>
      </c>
      <c r="L55" s="22">
        <f t="shared" si="7"/>
        <v>-40.186550132257821</v>
      </c>
      <c r="M55" s="22" t="e">
        <f t="shared" ref="M55:N55" si="8">100*((M52-M53)/M53)</f>
        <v>#N/A</v>
      </c>
      <c r="N55" s="22">
        <f t="shared" si="8"/>
        <v>-41.313544746245398</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Stafford</v>
      </c>
      <c r="G60" s="13"/>
      <c r="H60" s="14"/>
      <c r="I60" s="15">
        <f>VLOOKUP(F60,Cycle!AA3:AI363,4,FALSE)</f>
        <v>13.3701978342323</v>
      </c>
      <c r="J60" s="16">
        <f>VLOOKUP(F60,Cycle!AA3:AI363,5,FALSE)</f>
        <v>13.3829035082423</v>
      </c>
      <c r="K60" s="16">
        <f>VLOOKUP(F60,Cycle!AA3:AI363,6,FALSE)</f>
        <v>13.8356043007356</v>
      </c>
      <c r="L60" s="16">
        <f>VLOOKUP(F60,Cycle!AA3:AI363,7,FALSE)</f>
        <v>12.444364451311101</v>
      </c>
      <c r="M60" s="16" t="e">
        <v>#N/A</v>
      </c>
      <c r="N60" s="16">
        <f>VLOOKUP(F60,Cycle!AA3:AI363,9,FALSE)</f>
        <v>11.626410775615801</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Stafford to Rural as a Region</v>
      </c>
      <c r="G63" s="70"/>
      <c r="H63" s="71"/>
      <c r="I63" s="22">
        <f>100*((I60-I61)/I61)</f>
        <v>-12.766015607131648</v>
      </c>
      <c r="J63" s="22">
        <f t="shared" ref="J63:L63" si="11">100*((J60-J61)/J61)</f>
        <v>-12.152909354991019</v>
      </c>
      <c r="K63" s="22">
        <f t="shared" si="11"/>
        <v>-10.310371592576461</v>
      </c>
      <c r="L63" s="22">
        <f t="shared" si="11"/>
        <v>-10.328085825898233</v>
      </c>
      <c r="M63" s="22" t="e">
        <f t="shared" ref="M63:M64" si="12">(M60-M61)</f>
        <v>#N/A</v>
      </c>
      <c r="N63" s="22">
        <f t="shared" ref="N63" si="13">100*((N60-N61)/N61)</f>
        <v>-13.165183805213337</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Stafford</v>
      </c>
      <c r="G68" s="13"/>
      <c r="H68" s="14"/>
      <c r="I68" s="15">
        <f>VLOOKUP(F68,Cycle!AO3:AW363,4,FALSE)</f>
        <v>29.522829088816898</v>
      </c>
      <c r="J68" s="16">
        <f>VLOOKUP(F68,Cycle!AO3:AW363,5,FALSE)</f>
        <v>29.4957007074239</v>
      </c>
      <c r="K68" s="16">
        <f>VLOOKUP(F68,Cycle!AO3:AW363,6,FALSE)</f>
        <v>29.286986345963701</v>
      </c>
      <c r="L68" s="16">
        <f>VLOOKUP(F68,Cycle!AO3:AW363,7,FALSE)</f>
        <v>28.9558826040174</v>
      </c>
      <c r="M68" s="16" t="e">
        <v>#N/A</v>
      </c>
      <c r="N68" s="16">
        <f>VLOOKUP(F68,Cycle!AO3:AW363,9,FALSE)</f>
        <v>28.561189917763301</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Stafford to Rural as a Region</v>
      </c>
      <c r="G71" s="70"/>
      <c r="H71" s="71"/>
      <c r="I71" s="22">
        <f>100*((I68-I69)/I69)</f>
        <v>-55.825785916525938</v>
      </c>
      <c r="J71" s="22">
        <f t="shared" ref="J71:L71" si="16">100*((J68-J69)/J69)</f>
        <v>-54.963221161362185</v>
      </c>
      <c r="K71" s="22">
        <f t="shared" si="16"/>
        <v>-55.496959025560919</v>
      </c>
      <c r="L71" s="22">
        <f t="shared" si="16"/>
        <v>-53.724441519124866</v>
      </c>
      <c r="M71" s="22" t="e">
        <f t="shared" ref="M71:M72" si="17">(M68-M69)</f>
        <v>#N/A</v>
      </c>
      <c r="N71" s="22">
        <f t="shared" ref="N71" si="18">100*((N68-N69)/N69)</f>
        <v>-53.412549900266349</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K2xocKYELS9zzfE1PnDEDC5kyeq2zyB4kuHsQjmAYLvq9jsjlMzgj8ssDS0SixxyYI/H+8aHkbQa0iTAP1bq+w==" saltValue="0eMfW7m/QlLWwCzVWSu1qA=="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2022-08-25T11:08:18Z</dcterms:modified>
</cp:coreProperties>
</file>