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16D81B2D-E335-4F91-A052-51119C3679DB}" xr6:coauthVersionLast="47" xr6:coauthVersionMax="47" xr10:uidLastSave="{E29DFBC9-AF98-44D9-8C6C-BBFAF73AB3C7}"/>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<sst xmlns="http://schemas.openxmlformats.org/spreadsheetml/2006/main" count="16930" uniqueCount="1319">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</sst>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Stroud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14.4333866925537</c:v>
                </c:pt>
                <c:pt idx="1">
                  <c:v>14.0658401552404</c:v>
                </c:pt>
                <c:pt idx="2">
                  <c:v>16.113307111275201</c:v>
                </c:pt>
                <c:pt idx="3">
                  <c:v>13.9632728285812</c:v>
                </c:pt>
                <c:pt idx="4">
                  <c:v>#N/A</c:v>
                </c:pt>
                <c:pt idx="5">
                  <c:v>13.7396124046504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Stroud</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35.743503056109603</c:v>
                </c:pt>
                <c:pt idx="1">
                  <c:v>35.816039865224901</c:v>
                </c:pt>
                <c:pt idx="2">
                  <c:v>35.987573553750899</c:v>
                </c:pt>
                <c:pt idx="3">
                  <c:v>34.671053326845403</c:v>
                </c:pt>
                <c:pt idx="4">
                  <c:v>#N/A</c:v>
                </c:pt>
                <c:pt idx="5">
                  <c:v>32.273064252744</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Stroud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19.789131461229701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Stroud</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73.133163742412904</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Stroud</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8.7153332859947401</c:v>
                </c:pt>
                <c:pt idx="1">
                  <c:v>8.6176127311857407</c:v>
                </c:pt>
                <c:pt idx="2">
                  <c:v>8.9854048614602</c:v>
                </c:pt>
                <c:pt idx="3">
                  <c:v>8.4135406759028903</c:v>
                </c:pt>
                <c:pt idx="4">
                  <c:v>#N/A</c:v>
                </c:pt>
                <c:pt idx="5">
                  <c:v>8.0828051132690408</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Stroud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17.708781250000001</c:v>
                </c:pt>
                <c:pt idx="1">
                  <c:v>17.409956153102101</c:v>
                </c:pt>
                <c:pt idx="2">
                  <c:v>18.9209083081073</c:v>
                </c:pt>
                <c:pt idx="3">
                  <c:v>17.083925218407799</c:v>
                </c:pt>
                <c:pt idx="4">
                  <c:v>#N/A</c:v>
                </c:pt>
                <c:pt idx="5">
                  <c:v>16.483892497093901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Stroud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12.1029164170365</c:v>
                </c:pt>
                <c:pt idx="1">
                  <c:v>12.0598189956014</c:v>
                </c:pt>
                <c:pt idx="2">
                  <c:v>12.3116626347531</c:v>
                </c:pt>
                <c:pt idx="3">
                  <c:v>11.109469318319</c:v>
                </c:pt>
                <c:pt idx="4">
                  <c:v>#N/A</c:v>
                </c:pt>
                <c:pt idx="5">
                  <c:v>11.3947545979122</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Stroud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37.591289852528099</c:v>
                </c:pt>
                <c:pt idx="1">
                  <c:v>37.6091378979472</c:v>
                </c:pt>
                <c:pt idx="2">
                  <c:v>37.978401572732899</c:v>
                </c:pt>
                <c:pt idx="3">
                  <c:v>35.768429635237197</c:v>
                </c:pt>
                <c:pt idx="4">
                  <c:v>#N/A</c:v>
                </c:pt>
                <c:pt idx="5">
                  <c:v>34.789910374715198</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121920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415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Stroud to both nearest employment centre with 500 to 4999 jobs and to nearest employment centre with at least 5000 jobs are in line with or just above that of England for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264</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Stroud</v>
      </c>
      <c r="G12" s="13"/>
      <c r="H12" s="14"/>
      <c r="I12" s="15">
        <f>VLOOKUP(F12,PT!AA3:AI363,4,FALSE)</f>
        <v>14.4333866925537</v>
      </c>
      <c r="J12" s="16">
        <f>VLOOKUP(F12,PT!AA3:AI363,5,FALSE)</f>
        <v>14.0658401552404</v>
      </c>
      <c r="K12" s="16">
        <f>VLOOKUP(F12,PT!AA3:AI363,6,FALSE)</f>
        <v>16.113307111275201</v>
      </c>
      <c r="L12" s="16">
        <f>VLOOKUP(F12,PT!AA3:AI363,7,FALSE)</f>
        <v>13.9632728285812</v>
      </c>
      <c r="M12" s="16" t="e">
        <v>#N/A</v>
      </c>
      <c r="N12" s="16">
        <f>VLOOKUP(F12,PT!AA3:AI363,9,FALSE)</f>
        <v>13.7396124046504</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Stroud to Rural as a Region</v>
      </c>
      <c r="G15" s="70"/>
      <c r="H15" s="71"/>
      <c r="I15" s="22">
        <f>100*((I12-I13)/I13)</f>
        <v>-21.052001319748257</v>
      </c>
      <c r="J15" s="22">
        <f t="shared" ref="J15:N16" si="0">100*((J12-J13)/J13)</f>
        <v>-24.734763092749912</v>
      </c>
      <c r="K15" s="22">
        <f t="shared" si="0"/>
        <v>-17.451516946546739</v>
      </c>
      <c r="L15" s="22">
        <f t="shared" si="0"/>
        <v>-17.809024475463993</v>
      </c>
      <c r="M15" s="22" t="e">
        <f t="shared" si="0"/>
        <v>#N/A</v>
      </c>
      <c r="N15" s="22">
        <f t="shared" si="0"/>
        <v>-17.398012656183287</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Stroud</v>
      </c>
      <c r="G20" s="13"/>
      <c r="H20" s="14"/>
      <c r="I20" s="15">
        <f>VLOOKUP(F20,PT!AO3:AW363,4,FALSE)</f>
        <v>35.743503056109603</v>
      </c>
      <c r="J20" s="16">
        <f>VLOOKUP(F20,PT!AO3:AW363,5,FALSE)</f>
        <v>35.816039865224901</v>
      </c>
      <c r="K20" s="16">
        <f>VLOOKUP(F20,PT!AO3:AW363,6,FALSE)</f>
        <v>35.987573553750899</v>
      </c>
      <c r="L20" s="16">
        <f>VLOOKUP(F20,PT!AO3:AW363,7,FALSE)</f>
        <v>34.671053326845403</v>
      </c>
      <c r="M20" s="16" t="e">
        <v>#N/A</v>
      </c>
      <c r="N20" s="16">
        <f>VLOOKUP(F20,PT!AO3:AW363,9,FALSE)</f>
        <v>32.273064252744</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Stroud to Rural as a Region</v>
      </c>
      <c r="G23" s="70"/>
      <c r="H23" s="71"/>
      <c r="I23" s="22">
        <f>100*((I20-I21)/I21)</f>
        <v>-34.256739932729104</v>
      </c>
      <c r="J23" s="22">
        <f t="shared" ref="J23:N23" si="1">100*((J20-J21)/J21)</f>
        <v>-35.199020249318167</v>
      </c>
      <c r="K23" s="22">
        <f t="shared" si="1"/>
        <v>-34.551810254345163</v>
      </c>
      <c r="L23" s="22">
        <f t="shared" si="1"/>
        <v>-36.681526980155134</v>
      </c>
      <c r="M23" s="22" t="e">
        <f t="shared" si="1"/>
        <v>#N/A</v>
      </c>
      <c r="N23" s="22">
        <f t="shared" si="1"/>
        <v>-40.432444214019476</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Stroud</v>
      </c>
      <c r="G28" s="13"/>
      <c r="H28" s="14"/>
      <c r="I28" s="15">
        <f>VLOOKUP(F28,Walk!AA3:AI363,4,FALSE)</f>
        <v>19.789131461229701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Stroud to Rural as a Region</v>
      </c>
      <c r="G31" s="70"/>
      <c r="H31" s="71"/>
      <c r="I31" s="22">
        <f>100*((I28-I29)/I29)</f>
        <v>-22.076202622271673</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Stroud</v>
      </c>
      <c r="G36" s="13"/>
      <c r="H36" s="14"/>
      <c r="I36" s="15">
        <f>VLOOKUP(F36,Walk!AO3:AR363,4,FALSE)</f>
        <v>73.133163742412904</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Stroud to Rural as a Region</v>
      </c>
      <c r="G39" s="70"/>
      <c r="H39" s="71"/>
      <c r="I39" s="22">
        <f>100*((I36-I37)/I37)</f>
        <v>-27.069108945008143</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Stroud</v>
      </c>
      <c r="G44" s="13"/>
      <c r="H44" s="14"/>
      <c r="I44" s="15">
        <f>VLOOKUP(F44,Car!AA3:AI363,4,FALSE)</f>
        <v>8.7153332859947401</v>
      </c>
      <c r="J44" s="16">
        <f>VLOOKUP(F44,Car!AA3:AI363,5,FALSE)</f>
        <v>8.6176127311857407</v>
      </c>
      <c r="K44" s="16">
        <f>VLOOKUP(F44,Car!AA3:AI363,6,FALSE)</f>
        <v>8.9854048614602</v>
      </c>
      <c r="L44" s="16">
        <f>VLOOKUP(F44,Car!AA3:AI363,7,FALSE)</f>
        <v>8.4135406759028903</v>
      </c>
      <c r="M44" s="16" t="e">
        <v>#N/A</v>
      </c>
      <c r="N44" s="16">
        <f>VLOOKUP(F44,Car!AA3:AI363,9,FALSE)</f>
        <v>8.0828051132690408</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Stroud to Rural as a Region</v>
      </c>
      <c r="G47" s="70"/>
      <c r="H47" s="71"/>
      <c r="I47" s="22">
        <f>100*((I44-I45)/I45)</f>
        <v>-11.013317625234603</v>
      </c>
      <c r="J47" s="22">
        <f t="shared" ref="J47:L47" si="3">100*((J44-J45)/J45)</f>
        <v>-11.468601968073409</v>
      </c>
      <c r="K47" s="22">
        <f t="shared" si="3"/>
        <v>-12.185625203545456</v>
      </c>
      <c r="L47" s="22">
        <f t="shared" si="3"/>
        <v>-10.631287242679081</v>
      </c>
      <c r="M47" s="22" t="e">
        <v>#N/A</v>
      </c>
      <c r="N47" s="22">
        <f t="shared" ref="N47" si="4">100*((N44-N45)/N45)</f>
        <v>-10.955292410683811</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Stroud</v>
      </c>
      <c r="G52" s="13"/>
      <c r="H52" s="14"/>
      <c r="I52" s="15">
        <f>VLOOKUP(F52,Car!AO3:AW363,4,FALSE)</f>
        <v>17.708781250000001</v>
      </c>
      <c r="J52" s="16">
        <f>VLOOKUP(F52,Car!AO3:AW363,5,FALSE)</f>
        <v>17.409956153102101</v>
      </c>
      <c r="K52" s="16">
        <f>VLOOKUP(F52,Car!AO3:AW363,6,FALSE)</f>
        <v>18.9209083081073</v>
      </c>
      <c r="L52" s="16">
        <f>VLOOKUP(F52,Car!AO3:AW363,7,FALSE)</f>
        <v>17.083925218407799</v>
      </c>
      <c r="M52" s="16" t="e">
        <v>#N/A</v>
      </c>
      <c r="N52" s="16">
        <f>VLOOKUP(F52,Car!AO3:AW363,9,FALSE)</f>
        <v>16.483892497093901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Stroud to Rural as a Region</v>
      </c>
      <c r="G55" s="70"/>
      <c r="H55" s="71"/>
      <c r="I55" s="22">
        <f>100*((I52-I53)/I53)</f>
        <v>-34.946352654819826</v>
      </c>
      <c r="J55" s="22">
        <f t="shared" ref="J55:L55" si="7">100*((J52-J53)/J53)</f>
        <v>-36.715741130930638</v>
      </c>
      <c r="K55" s="22">
        <f t="shared" si="7"/>
        <v>-32.748454874698297</v>
      </c>
      <c r="L55" s="22">
        <f t="shared" si="7"/>
        <v>-36.884512343371199</v>
      </c>
      <c r="M55" s="22" t="e">
        <f t="shared" ref="M55:N55" si="8">100*((M52-M53)/M53)</f>
        <v>#N/A</v>
      </c>
      <c r="N55" s="22">
        <f t="shared" si="8"/>
        <v>-38.474709268756975</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Stroud</v>
      </c>
      <c r="G60" s="13"/>
      <c r="H60" s="14"/>
      <c r="I60" s="15">
        <f>VLOOKUP(F60,Cycle!AA3:AI363,4,FALSE)</f>
        <v>12.1029164170365</v>
      </c>
      <c r="J60" s="16">
        <f>VLOOKUP(F60,Cycle!AA3:AI363,5,FALSE)</f>
        <v>12.0598189956014</v>
      </c>
      <c r="K60" s="16">
        <f>VLOOKUP(F60,Cycle!AA3:AI363,6,FALSE)</f>
        <v>12.3116626347531</v>
      </c>
      <c r="L60" s="16">
        <f>VLOOKUP(F60,Cycle!AA3:AI363,7,FALSE)</f>
        <v>11.109469318319</v>
      </c>
      <c r="M60" s="16" t="e">
        <v>#N/A</v>
      </c>
      <c r="N60" s="16">
        <f>VLOOKUP(F60,Cycle!AA3:AI363,9,FALSE)</f>
        <v>11.3947545979122</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Stroud to Rural as a Region</v>
      </c>
      <c r="G63" s="70"/>
      <c r="H63" s="71"/>
      <c r="I63" s="22">
        <f>100*((I60-I61)/I61)</f>
        <v>-21.034405405073496</v>
      </c>
      <c r="J63" s="22">
        <f t="shared" ref="J63:L63" si="11">100*((J60-J61)/J61)</f>
        <v>-20.837805352439492</v>
      </c>
      <c r="K63" s="22">
        <f t="shared" si="11"/>
        <v>-20.189359077734114</v>
      </c>
      <c r="L63" s="22">
        <f t="shared" si="11"/>
        <v>-19.947106730134308</v>
      </c>
      <c r="M63" s="22" t="e">
        <f t="shared" ref="M63:M64" si="12">(M60-M61)</f>
        <v>#N/A</v>
      </c>
      <c r="N63" s="22">
        <f t="shared" ref="N63" si="13">100*((N60-N61)/N61)</f>
        <v>-14.895367092171346</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Stroud</v>
      </c>
      <c r="G68" s="13"/>
      <c r="H68" s="14"/>
      <c r="I68" s="15">
        <f>VLOOKUP(F68,Cycle!AO3:AW363,4,FALSE)</f>
        <v>37.591289852528099</v>
      </c>
      <c r="J68" s="16">
        <f>VLOOKUP(F68,Cycle!AO3:AW363,5,FALSE)</f>
        <v>37.6091378979472</v>
      </c>
      <c r="K68" s="16">
        <f>VLOOKUP(F68,Cycle!AO3:AW363,6,FALSE)</f>
        <v>37.978401572732899</v>
      </c>
      <c r="L68" s="16">
        <f>VLOOKUP(F68,Cycle!AO3:AW363,7,FALSE)</f>
        <v>35.768429635237197</v>
      </c>
      <c r="M68" s="16" t="e">
        <v>#N/A</v>
      </c>
      <c r="N68" s="16">
        <f>VLOOKUP(F68,Cycle!AO3:AW363,9,FALSE)</f>
        <v>34.789910374715198</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Stroud to Rural as a Region</v>
      </c>
      <c r="G71" s="70"/>
      <c r="H71" s="71"/>
      <c r="I71" s="22">
        <f>100*((I68-I69)/I69)</f>
        <v>-43.753165368270331</v>
      </c>
      <c r="J71" s="22">
        <f t="shared" ref="J71:L71" si="16">100*((J68-J69)/J69)</f>
        <v>-42.574870737166059</v>
      </c>
      <c r="K71" s="22">
        <f t="shared" si="16"/>
        <v>-42.28991875881524</v>
      </c>
      <c r="L71" s="22">
        <f t="shared" si="16"/>
        <v>-42.837036605306594</v>
      </c>
      <c r="M71" s="22" t="e">
        <f t="shared" ref="M71:M72" si="17">(M68-M69)</f>
        <v>#N/A</v>
      </c>
      <c r="N71" s="22">
        <f t="shared" ref="N71" si="18">100*((N68-N69)/N69)</f>
        <v>-43.252601932098443</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IIk2ogcSgSlkz10ueoBQK2fAYRhK/EPlB0fxj87rFtoFkwy+9zlZ4qhcmlhXWiTlgf8vJdW5MbAexUQYxRj6mQ==" saltValue="3X53w4jUgu3+5wFQiWStNg=="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2022-08-25T10:35:18Z</dcterms:modified>
</cp:coreProperties>
</file>