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97A13C13-EE66-442E-B05A-0B325A47C8D5}" xr6:coauthVersionLast="47" xr6:coauthVersionMax="47" xr10:uidLastSave="{8722447F-4452-4098-9F51-FDDC428677EF}"/>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<sst xmlns="http://schemas.openxmlformats.org/spreadsheetml/2006/main" count="16930" uniqueCount="1319">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</sst>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13.222915663409299</c:v>
                </c:pt>
                <c:pt idx="1">
                  <c:v>15.1790773950444</c:v>
                </c:pt>
                <c:pt idx="2">
                  <c:v>16.5307374705813</c:v>
                </c:pt>
                <c:pt idx="3">
                  <c:v>14.1069025838942</c:v>
                </c:pt>
                <c:pt idx="4">
                  <c:v>#N/A</c:v>
                </c:pt>
                <c:pt idx="5">
                  <c:v>13.9493107372283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45.701645272103001</c:v>
                </c:pt>
                <c:pt idx="1">
                  <c:v>48.3821109819689</c:v>
                </c:pt>
                <c:pt idx="2">
                  <c:v>48.768261201134102</c:v>
                </c:pt>
                <c:pt idx="3">
                  <c:v>50.253637941517503</c:v>
                </c:pt>
                <c:pt idx="4">
                  <c:v>#N/A</c:v>
                </c:pt>
                <c:pt idx="5">
                  <c:v>49.979693809454503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20.854734637500499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Suffolk</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91.273413455105299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9.0808795686543409</c:v>
                </c:pt>
                <c:pt idx="1">
                  <c:v>8.9855382500219001</c:v>
                </c:pt>
                <c:pt idx="2">
                  <c:v>9.3880742173893594</c:v>
                </c:pt>
                <c:pt idx="3">
                  <c:v>8.8793962866983396</c:v>
                </c:pt>
                <c:pt idx="4">
                  <c:v>#N/A</c:v>
                </c:pt>
                <c:pt idx="5">
                  <c:v>8.2828587674190395</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26.9075119921511</c:v>
                </c:pt>
                <c:pt idx="1">
                  <c:v>26.308588266758001</c:v>
                </c:pt>
                <c:pt idx="2">
                  <c:v>27.774630115721202</c:v>
                </c:pt>
                <c:pt idx="3">
                  <c:v>27.2768821240888</c:v>
                </c:pt>
                <c:pt idx="4">
                  <c:v>#N/A</c:v>
                </c:pt>
                <c:pt idx="5">
                  <c:v>27.190515781449299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12.838659064994999</c:v>
                </c:pt>
                <c:pt idx="1">
                  <c:v>12.9083664399949</c:v>
                </c:pt>
                <c:pt idx="2">
                  <c:v>13.5431304292878</c:v>
                </c:pt>
                <c:pt idx="3">
                  <c:v>12.2473320179314</c:v>
                </c:pt>
                <c:pt idx="4">
                  <c:v>#N/A</c:v>
                </c:pt>
                <c:pt idx="5">
                  <c:v>11.787801597025799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66.076866291252301</c:v>
                </c:pt>
                <c:pt idx="1">
                  <c:v>64.554695092054601</c:v>
                </c:pt>
                <c:pt idx="2">
                  <c:v>65.424634074166605</c:v>
                </c:pt>
                <c:pt idx="3">
                  <c:v>64.453944939661696</c:v>
                </c:pt>
                <c:pt idx="4">
                  <c:v>#N/A</c:v>
                </c:pt>
                <c:pt idx="5">
                  <c:v>63.265882376937903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601980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95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By public transport or walking the travel times in Suffolk are between the England and rural positions both to nearest employment centre with 500 to 4999 jobs and to nearest employment centre with at least 5000 jobs. By car or cycling the travel times in Suffolk are between the England and rural positions where it is to nearest employment centre with 500 to 4999 jobs, but in line with 'Rural as a Region' when it is to nearest employment centre with at least 5000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342</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Suffolk</v>
      </c>
      <c r="G12" s="13"/>
      <c r="H12" s="14"/>
      <c r="I12" s="15">
        <f>VLOOKUP(F12,PT!AA3:AI363,4,FALSE)</f>
        <v>13.222915663409299</v>
      </c>
      <c r="J12" s="16">
        <f>VLOOKUP(F12,PT!AA3:AI363,5,FALSE)</f>
        <v>15.1790773950444</v>
      </c>
      <c r="K12" s="16">
        <f>VLOOKUP(F12,PT!AA3:AI363,6,FALSE)</f>
        <v>16.5307374705813</v>
      </c>
      <c r="L12" s="16">
        <f>VLOOKUP(F12,PT!AA3:AI363,7,FALSE)</f>
        <v>14.1069025838942</v>
      </c>
      <c r="M12" s="16" t="e">
        <v>#N/A</v>
      </c>
      <c r="N12" s="16">
        <f>VLOOKUP(F12,PT!AA3:AI363,9,FALSE)</f>
        <v>13.9493107372283</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Suffolk to Rural as a Region</v>
      </c>
      <c r="G15" s="70"/>
      <c r="H15" s="71"/>
      <c r="I15" s="22">
        <f>100*((I12-I13)/I13)</f>
        <v>-27.673057572656486</v>
      </c>
      <c r="J15" s="22">
        <f t="shared" ref="J15:N16" si="0">100*((J12-J13)/J13)</f>
        <v>-18.777915605285393</v>
      </c>
      <c r="K15" s="22">
        <f t="shared" si="0"/>
        <v>-15.313020938047996</v>
      </c>
      <c r="L15" s="22">
        <f t="shared" si="0"/>
        <v>-16.963587316966144</v>
      </c>
      <c r="M15" s="22" t="e">
        <f t="shared" si="0"/>
        <v>#N/A</v>
      </c>
      <c r="N15" s="22">
        <f t="shared" si="0"/>
        <v>-16.137314864755307</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Suffolk</v>
      </c>
      <c r="G20" s="13"/>
      <c r="H20" s="14"/>
      <c r="I20" s="15">
        <f>VLOOKUP(F20,PT!AO3:AW363,4,FALSE)</f>
        <v>45.701645272103001</v>
      </c>
      <c r="J20" s="16">
        <f>VLOOKUP(F20,PT!AO3:AW363,5,FALSE)</f>
        <v>48.3821109819689</v>
      </c>
      <c r="K20" s="16">
        <f>VLOOKUP(F20,PT!AO3:AW363,6,FALSE)</f>
        <v>48.768261201134102</v>
      </c>
      <c r="L20" s="16">
        <f>VLOOKUP(F20,PT!AO3:AW363,7,FALSE)</f>
        <v>50.253637941517503</v>
      </c>
      <c r="M20" s="16" t="e">
        <v>#N/A</v>
      </c>
      <c r="N20" s="16">
        <f>VLOOKUP(F20,PT!AO3:AW363,9,FALSE)</f>
        <v>49.979693809454503</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Suffolk to Rural as a Region</v>
      </c>
      <c r="G23" s="70"/>
      <c r="H23" s="71"/>
      <c r="I23" s="22">
        <f>100*((I20-I21)/I21)</f>
        <v>-15.940663512765024</v>
      </c>
      <c r="J23" s="22">
        <f t="shared" ref="J23:N23" si="1">100*((J20-J21)/J21)</f>
        <v>-12.463572024279109</v>
      </c>
      <c r="K23" s="22">
        <f t="shared" si="1"/>
        <v>-11.308429619734429</v>
      </c>
      <c r="L23" s="22">
        <f t="shared" si="1"/>
        <v>-8.2236242391501087</v>
      </c>
      <c r="M23" s="22" t="e">
        <f t="shared" si="1"/>
        <v>#N/A</v>
      </c>
      <c r="N23" s="22">
        <f t="shared" si="1"/>
        <v>-7.7506810061342568</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Suffolk</v>
      </c>
      <c r="G28" s="13"/>
      <c r="H28" s="14"/>
      <c r="I28" s="15">
        <f>VLOOKUP(F28,Walk!AA3:AI363,4,FALSE)</f>
        <v>20.854734637500499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Suffolk to Rural as a Region</v>
      </c>
      <c r="G31" s="70"/>
      <c r="H31" s="71"/>
      <c r="I31" s="22">
        <f>100*((I28-I29)/I29)</f>
        <v>-17.88016975668225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Suffolk</v>
      </c>
      <c r="G36" s="13"/>
      <c r="H36" s="14"/>
      <c r="I36" s="15">
        <f>VLOOKUP(F36,Walk!AO3:AR363,4,FALSE)</f>
        <v>91.273413455105299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Suffolk to Rural as a Region</v>
      </c>
      <c r="G39" s="70"/>
      <c r="H39" s="71"/>
      <c r="I39" s="22">
        <f>100*((I36-I37)/I37)</f>
        <v>-8.9790317788337557</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Suffolk</v>
      </c>
      <c r="G44" s="13"/>
      <c r="H44" s="14"/>
      <c r="I44" s="15">
        <f>VLOOKUP(F44,Car!AA3:AI363,4,FALSE)</f>
        <v>9.0808795686543409</v>
      </c>
      <c r="J44" s="16">
        <f>VLOOKUP(F44,Car!AA3:AI363,5,FALSE)</f>
        <v>8.9855382500219001</v>
      </c>
      <c r="K44" s="16">
        <f>VLOOKUP(F44,Car!AA3:AI363,6,FALSE)</f>
        <v>9.3880742173893594</v>
      </c>
      <c r="L44" s="16">
        <f>VLOOKUP(F44,Car!AA3:AI363,7,FALSE)</f>
        <v>8.8793962866983396</v>
      </c>
      <c r="M44" s="16" t="e">
        <v>#N/A</v>
      </c>
      <c r="N44" s="16">
        <f>VLOOKUP(F44,Car!AA3:AI363,9,FALSE)</f>
        <v>8.2828587674190395</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Suffolk to Rural as a Region</v>
      </c>
      <c r="G47" s="70"/>
      <c r="H47" s="71"/>
      <c r="I47" s="22">
        <f>100*((I44-I45)/I45)</f>
        <v>-7.2809588179611318</v>
      </c>
      <c r="J47" s="22">
        <f t="shared" ref="J47:L47" si="3">100*((J44-J45)/J45)</f>
        <v>-7.688789441071485</v>
      </c>
      <c r="K47" s="22">
        <f t="shared" si="3"/>
        <v>-8.2503370016442403</v>
      </c>
      <c r="L47" s="22">
        <f t="shared" si="3"/>
        <v>-5.6829643104794334</v>
      </c>
      <c r="M47" s="22" t="e">
        <v>#N/A</v>
      </c>
      <c r="N47" s="22">
        <f t="shared" ref="N47" si="4">100*((N44-N45)/N45)</f>
        <v>-8.7513893242766994</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Suffolk</v>
      </c>
      <c r="G52" s="13"/>
      <c r="H52" s="14"/>
      <c r="I52" s="15">
        <f>VLOOKUP(F52,Car!AO3:AW363,4,FALSE)</f>
        <v>26.9075119921511</v>
      </c>
      <c r="J52" s="16">
        <f>VLOOKUP(F52,Car!AO3:AW363,5,FALSE)</f>
        <v>26.308588266758001</v>
      </c>
      <c r="K52" s="16">
        <f>VLOOKUP(F52,Car!AO3:AW363,6,FALSE)</f>
        <v>27.774630115721202</v>
      </c>
      <c r="L52" s="16">
        <f>VLOOKUP(F52,Car!AO3:AW363,7,FALSE)</f>
        <v>27.2768821240888</v>
      </c>
      <c r="M52" s="16" t="e">
        <v>#N/A</v>
      </c>
      <c r="N52" s="16">
        <f>VLOOKUP(F52,Car!AO3:AW363,9,FALSE)</f>
        <v>27.190515781449299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Suffolk to Rural as a Region</v>
      </c>
      <c r="G55" s="70"/>
      <c r="H55" s="71"/>
      <c r="I55" s="22">
        <f>100*((I52-I53)/I53)</f>
        <v>-1.154587017466044</v>
      </c>
      <c r="J55" s="22">
        <f t="shared" ref="J55:L55" si="7">100*((J52-J53)/J53)</f>
        <v>-4.3696896355124215</v>
      </c>
      <c r="K55" s="22">
        <f t="shared" si="7"/>
        <v>-1.2792218983678976</v>
      </c>
      <c r="L55" s="22">
        <f t="shared" si="7"/>
        <v>0.7727261156143006</v>
      </c>
      <c r="M55" s="22" t="e">
        <f t="shared" ref="M55:N55" si="8">100*((M52-M53)/M53)</f>
        <v>#N/A</v>
      </c>
      <c r="N55" s="22">
        <f t="shared" si="8"/>
        <v>1.4872178328663408</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Suffolk</v>
      </c>
      <c r="G60" s="13"/>
      <c r="H60" s="14"/>
      <c r="I60" s="15">
        <f>VLOOKUP(F60,Cycle!AA3:AI363,4,FALSE)</f>
        <v>12.838659064994999</v>
      </c>
      <c r="J60" s="16">
        <f>VLOOKUP(F60,Cycle!AA3:AI363,5,FALSE)</f>
        <v>12.9083664399949</v>
      </c>
      <c r="K60" s="16">
        <f>VLOOKUP(F60,Cycle!AA3:AI363,6,FALSE)</f>
        <v>13.5431304292878</v>
      </c>
      <c r="L60" s="16">
        <f>VLOOKUP(F60,Cycle!AA3:AI363,7,FALSE)</f>
        <v>12.2473320179314</v>
      </c>
      <c r="M60" s="16" t="e">
        <v>#N/A</v>
      </c>
      <c r="N60" s="16">
        <f>VLOOKUP(F60,Cycle!AA3:AI363,9,FALSE)</f>
        <v>11.787801597025799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Suffolk to Rural as a Region</v>
      </c>
      <c r="G63" s="70"/>
      <c r="H63" s="71"/>
      <c r="I63" s="22">
        <f>100*((I60-I61)/I61)</f>
        <v>-16.23404542050752</v>
      </c>
      <c r="J63" s="22">
        <f t="shared" ref="J63:L63" si="11">100*((J60-J61)/J61)</f>
        <v>-15.267831376439659</v>
      </c>
      <c r="K63" s="22">
        <f t="shared" si="11"/>
        <v>-12.206340303364113</v>
      </c>
      <c r="L63" s="22">
        <f t="shared" si="11"/>
        <v>-11.747867087100159</v>
      </c>
      <c r="M63" s="22" t="e">
        <f t="shared" ref="M63:M64" si="12">(M60-M61)</f>
        <v>#N/A</v>
      </c>
      <c r="N63" s="22">
        <f t="shared" ref="N63" si="13">100*((N60-N61)/N61)</f>
        <v>-11.959795265006647</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Suffolk</v>
      </c>
      <c r="G68" s="13"/>
      <c r="H68" s="14"/>
      <c r="I68" s="15">
        <f>VLOOKUP(F68,Cycle!AO3:AW363,4,FALSE)</f>
        <v>66.076866291252301</v>
      </c>
      <c r="J68" s="16">
        <f>VLOOKUP(F68,Cycle!AO3:AW363,5,FALSE)</f>
        <v>64.554695092054601</v>
      </c>
      <c r="K68" s="16">
        <f>VLOOKUP(F68,Cycle!AO3:AW363,6,FALSE)</f>
        <v>65.424634074166605</v>
      </c>
      <c r="L68" s="16">
        <f>VLOOKUP(F68,Cycle!AO3:AW363,7,FALSE)</f>
        <v>64.453944939661696</v>
      </c>
      <c r="M68" s="16" t="e">
        <v>#N/A</v>
      </c>
      <c r="N68" s="16">
        <f>VLOOKUP(F68,Cycle!AO3:AW363,9,FALSE)</f>
        <v>63.265882376937903</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Suffolk to Rural as a Region</v>
      </c>
      <c r="G71" s="70"/>
      <c r="H71" s="71"/>
      <c r="I71" s="22">
        <f>100*((I68-I69)/I69)</f>
        <v>-1.1309644907800362</v>
      </c>
      <c r="J71" s="22">
        <f t="shared" ref="J71:L71" si="16">100*((J68-J69)/J69)</f>
        <v>-1.431888169220497</v>
      </c>
      <c r="K71" s="22">
        <f t="shared" si="16"/>
        <v>-0.5839953436659242</v>
      </c>
      <c r="L71" s="22">
        <f t="shared" si="16"/>
        <v>3.0064370396571025</v>
      </c>
      <c r="M71" s="22" t="e">
        <f t="shared" ref="M71:M72" si="17">(M68-M69)</f>
        <v>#N/A</v>
      </c>
      <c r="N71" s="22">
        <f t="shared" ref="N71" si="18">100*((N68-N69)/N69)</f>
        <v>3.1958453670067368</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XpcXJ2U1gGCitZeEteXVNqqk2YSuU4tEPEYWkDCbC1GRpYxlFt+BLo5528SnwmXmB18P4CBPczoThAhWGNP20A==" saltValue="fuDlV/O+ftiKBufnUWQpX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2022-08-25T10:22:16Z</dcterms:modified>
</cp:coreProperties>
</file>