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5" documentId="8_{E52972D3-F49A-4234-8E86-3EEC4F9F376B}" xr6:coauthVersionLast="47" xr6:coauthVersionMax="47" xr10:uidLastSave="{4515FC10-70DA-43E8-A154-4A473C52A352}"/>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<sst xmlns="http://schemas.openxmlformats.org/spreadsheetml/2006/main" count="16930" uniqueCount="1319">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</sst>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Tewkesbury</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14.242521129375801</c:v>
                </c:pt>
                <c:pt idx="1">
                  <c:v>13.5952093423059</c:v>
                </c:pt>
                <c:pt idx="2">
                  <c:v>14.2537560158412</c:v>
                </c:pt>
                <c:pt idx="3">
                  <c:v>12.111357979017299</c:v>
                </c:pt>
                <c:pt idx="4">
                  <c:v>#N/A</c:v>
                </c:pt>
                <c:pt idx="5">
                  <c:v>11.5429846541881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Tewkesbury</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28.8563006841174</c:v>
                </c:pt>
                <c:pt idx="1">
                  <c:v>29.149483080444799</c:v>
                </c:pt>
                <c:pt idx="2">
                  <c:v>29.2460394066817</c:v>
                </c:pt>
                <c:pt idx="3">
                  <c:v>30.862595050396099</c:v>
                </c:pt>
                <c:pt idx="4">
                  <c:v>#N/A</c:v>
                </c:pt>
                <c:pt idx="5">
                  <c:v>30.419120145507701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Tewkesbury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15.5986275806147</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Tewkesbury</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56.862433218259802</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Tewkesbury</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8.8773442789533004</c:v>
                </c:pt>
                <c:pt idx="1">
                  <c:v>8.6190955230751491</c:v>
                </c:pt>
                <c:pt idx="2">
                  <c:v>8.64745310652666</c:v>
                </c:pt>
                <c:pt idx="3">
                  <c:v>8.1482504527212196</c:v>
                </c:pt>
                <c:pt idx="4">
                  <c:v>#N/A</c:v>
                </c:pt>
                <c:pt idx="5">
                  <c:v>7.6740213555997299</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Tewkesbury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14.4332847512343</c:v>
                </c:pt>
                <c:pt idx="1">
                  <c:v>14.3190487886877</c:v>
                </c:pt>
                <c:pt idx="2">
                  <c:v>15.239225957489399</c:v>
                </c:pt>
                <c:pt idx="3">
                  <c:v>15.6595036844818</c:v>
                </c:pt>
                <c:pt idx="4">
                  <c:v>#N/A</c:v>
                </c:pt>
                <c:pt idx="5">
                  <c:v>13.958838535206301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Tewkesbury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12.5705497224511</c:v>
                </c:pt>
                <c:pt idx="1">
                  <c:v>12.140229600644499</c:v>
                </c:pt>
                <c:pt idx="2">
                  <c:v>12.250320521728</c:v>
                </c:pt>
                <c:pt idx="3">
                  <c:v>10.4997537831398</c:v>
                </c:pt>
                <c:pt idx="4">
                  <c:v>#N/A</c:v>
                </c:pt>
                <c:pt idx="5">
                  <c:v>10.102305087106799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Tewkesbury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25.2837943885302</c:v>
                </c:pt>
                <c:pt idx="1">
                  <c:v>25.3202019297112</c:v>
                </c:pt>
                <c:pt idx="2">
                  <c:v>25.7943352035253</c:v>
                </c:pt>
                <c:pt idx="3">
                  <c:v>25.753459343842199</c:v>
                </c:pt>
                <c:pt idx="4">
                  <c:v>#N/A</c:v>
                </c:pt>
                <c:pt idx="5">
                  <c:v>24.001672134720899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594360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879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Tewkesbury are in line with or in some instances below the England situation both to nearest employment centre with 500 to 4999 jobs and to nearest employment centre with at least 5000 jobs.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277</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Tewkesbury</v>
      </c>
      <c r="G12" s="13"/>
      <c r="H12" s="14"/>
      <c r="I12" s="15">
        <f>VLOOKUP(F12,PT!AA3:AI363,4,FALSE)</f>
        <v>14.242521129375801</v>
      </c>
      <c r="J12" s="16">
        <f>VLOOKUP(F12,PT!AA3:AI363,5,FALSE)</f>
        <v>13.5952093423059</v>
      </c>
      <c r="K12" s="16">
        <f>VLOOKUP(F12,PT!AA3:AI363,6,FALSE)</f>
        <v>14.2537560158412</v>
      </c>
      <c r="L12" s="16">
        <f>VLOOKUP(F12,PT!AA3:AI363,7,FALSE)</f>
        <v>12.111357979017299</v>
      </c>
      <c r="M12" s="16" t="e">
        <v>#N/A</v>
      </c>
      <c r="N12" s="16">
        <f>VLOOKUP(F12,PT!AA3:AI363,9,FALSE)</f>
        <v>11.5429846541881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Tewkesbury to Rural as a Region</v>
      </c>
      <c r="G15" s="70"/>
      <c r="H15" s="71"/>
      <c r="I15" s="22">
        <f>100*((I12-I13)/I13)</f>
        <v>-22.096001217405554</v>
      </c>
      <c r="J15" s="22">
        <f t="shared" ref="J15:N16" si="0">100*((J12-J13)/J13)</f>
        <v>-27.253072645568899</v>
      </c>
      <c r="K15" s="22">
        <f t="shared" si="0"/>
        <v>-26.977998445869193</v>
      </c>
      <c r="L15" s="22">
        <f t="shared" si="0"/>
        <v>-28.709813276387063</v>
      </c>
      <c r="M15" s="22" t="e">
        <f t="shared" si="0"/>
        <v>#N/A</v>
      </c>
      <c r="N15" s="22">
        <f t="shared" si="0"/>
        <v>-30.604048772700672</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Tewkesbury</v>
      </c>
      <c r="G20" s="13"/>
      <c r="H20" s="14"/>
      <c r="I20" s="15">
        <f>VLOOKUP(F20,PT!AO3:AW363,4,FALSE)</f>
        <v>28.8563006841174</v>
      </c>
      <c r="J20" s="16">
        <f>VLOOKUP(F20,PT!AO3:AW363,5,FALSE)</f>
        <v>29.149483080444799</v>
      </c>
      <c r="K20" s="16">
        <f>VLOOKUP(F20,PT!AO3:AW363,6,FALSE)</f>
        <v>29.2460394066817</v>
      </c>
      <c r="L20" s="16">
        <f>VLOOKUP(F20,PT!AO3:AW363,7,FALSE)</f>
        <v>30.862595050396099</v>
      </c>
      <c r="M20" s="16" t="e">
        <v>#N/A</v>
      </c>
      <c r="N20" s="16">
        <f>VLOOKUP(F20,PT!AO3:AW363,9,FALSE)</f>
        <v>30.419120145507701</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Tewkesbury to Rural as a Region</v>
      </c>
      <c r="G23" s="70"/>
      <c r="H23" s="71"/>
      <c r="I23" s="22">
        <f>100*((I20-I21)/I21)</f>
        <v>-46.924416516275777</v>
      </c>
      <c r="J23" s="22">
        <f t="shared" ref="J23:N23" si="1">100*((J20-J21)/J21)</f>
        <v>-47.260638810245389</v>
      </c>
      <c r="K23" s="22">
        <f t="shared" si="1"/>
        <v>-46.812186891719449</v>
      </c>
      <c r="L23" s="22">
        <f t="shared" si="1"/>
        <v>-43.636774643134082</v>
      </c>
      <c r="M23" s="22" t="e">
        <f t="shared" si="1"/>
        <v>#N/A</v>
      </c>
      <c r="N23" s="22">
        <f t="shared" si="1"/>
        <v>-43.854335552475149</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Tewkesbury</v>
      </c>
      <c r="G28" s="13"/>
      <c r="H28" s="14"/>
      <c r="I28" s="15">
        <f>VLOOKUP(F28,Walk!AA3:AI363,4,FALSE)</f>
        <v>15.5986275806147</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Tewkesbury to Rural as a Region</v>
      </c>
      <c r="G31" s="70"/>
      <c r="H31" s="71"/>
      <c r="I31" s="22">
        <f>100*((I28-I29)/I29)</f>
        <v>-38.577178218061484</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Tewkesbury</v>
      </c>
      <c r="G36" s="13"/>
      <c r="H36" s="14"/>
      <c r="I36" s="15">
        <f>VLOOKUP(F36,Walk!AO3:AR363,4,FALSE)</f>
        <v>56.862433218259802</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Tewkesbury to Rural as a Region</v>
      </c>
      <c r="G39" s="70"/>
      <c r="H39" s="71"/>
      <c r="I39" s="22">
        <f>100*((I36-I37)/I37)</f>
        <v>-43.294837663947185</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Tewkesbury</v>
      </c>
      <c r="G44" s="13"/>
      <c r="H44" s="14"/>
      <c r="I44" s="15">
        <f>VLOOKUP(F44,Car!AA3:AI363,4,FALSE)</f>
        <v>8.8773442789533004</v>
      </c>
      <c r="J44" s="16">
        <f>VLOOKUP(F44,Car!AA3:AI363,5,FALSE)</f>
        <v>8.6190955230751491</v>
      </c>
      <c r="K44" s="16">
        <f>VLOOKUP(F44,Car!AA3:AI363,6,FALSE)</f>
        <v>8.64745310652666</v>
      </c>
      <c r="L44" s="16">
        <f>VLOOKUP(F44,Car!AA3:AI363,7,FALSE)</f>
        <v>8.1482504527212196</v>
      </c>
      <c r="M44" s="16" t="e">
        <v>#N/A</v>
      </c>
      <c r="N44" s="16">
        <f>VLOOKUP(F44,Car!AA3:AI363,9,FALSE)</f>
        <v>7.6740213555997299</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Tewkesbury to Rural as a Region</v>
      </c>
      <c r="G47" s="70"/>
      <c r="H47" s="71"/>
      <c r="I47" s="22">
        <f>100*((I44-I45)/I45)</f>
        <v>-9.3591272117949789</v>
      </c>
      <c r="J47" s="22">
        <f t="shared" ref="J47:L47" si="3">100*((J44-J45)/J45)</f>
        <v>-11.453368788879283</v>
      </c>
      <c r="K47" s="22">
        <f t="shared" si="3"/>
        <v>-15.488428196668538</v>
      </c>
      <c r="L47" s="22">
        <f t="shared" si="3"/>
        <v>-13.449202632421226</v>
      </c>
      <c r="M47" s="22" t="e">
        <v>#N/A</v>
      </c>
      <c r="N47" s="22">
        <f t="shared" ref="N47" si="4">100*((N44-N45)/N45)</f>
        <v>-15.458683208659382</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Tewkesbury</v>
      </c>
      <c r="G52" s="13"/>
      <c r="H52" s="14"/>
      <c r="I52" s="15">
        <f>VLOOKUP(F52,Car!AO3:AW363,4,FALSE)</f>
        <v>14.4332847512343</v>
      </c>
      <c r="J52" s="16">
        <f>VLOOKUP(F52,Car!AO3:AW363,5,FALSE)</f>
        <v>14.3190487886877</v>
      </c>
      <c r="K52" s="16">
        <f>VLOOKUP(F52,Car!AO3:AW363,6,FALSE)</f>
        <v>15.239225957489399</v>
      </c>
      <c r="L52" s="16">
        <f>VLOOKUP(F52,Car!AO3:AW363,7,FALSE)</f>
        <v>15.6595036844818</v>
      </c>
      <c r="M52" s="16" t="e">
        <v>#N/A</v>
      </c>
      <c r="N52" s="16">
        <f>VLOOKUP(F52,Car!AO3:AW363,9,FALSE)</f>
        <v>13.958838535206301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Tewkesbury to Rural as a Region</v>
      </c>
      <c r="G55" s="70"/>
      <c r="H55" s="71"/>
      <c r="I55" s="22">
        <f>100*((I52-I53)/I53)</f>
        <v>-46.978970320763175</v>
      </c>
      <c r="J55" s="22">
        <f t="shared" ref="J55:L55" si="7">100*((J52-J53)/J53)</f>
        <v>-47.951023981143955</v>
      </c>
      <c r="K55" s="22">
        <f t="shared" si="7"/>
        <v>-45.834445394165826</v>
      </c>
      <c r="L55" s="22">
        <f t="shared" si="7"/>
        <v>-42.146948147379099</v>
      </c>
      <c r="M55" s="22" t="e">
        <f t="shared" ref="M55:N55" si="8">100*((M52-M53)/M53)</f>
        <v>#N/A</v>
      </c>
      <c r="N55" s="22">
        <f t="shared" si="8"/>
        <v>-47.899344811884944</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Tewkesbury</v>
      </c>
      <c r="G60" s="13"/>
      <c r="H60" s="14"/>
      <c r="I60" s="15">
        <f>VLOOKUP(F60,Cycle!AA3:AI363,4,FALSE)</f>
        <v>12.5705497224511</v>
      </c>
      <c r="J60" s="16">
        <f>VLOOKUP(F60,Cycle!AA3:AI363,5,FALSE)</f>
        <v>12.140229600644499</v>
      </c>
      <c r="K60" s="16">
        <f>VLOOKUP(F60,Cycle!AA3:AI363,6,FALSE)</f>
        <v>12.250320521728</v>
      </c>
      <c r="L60" s="16">
        <f>VLOOKUP(F60,Cycle!AA3:AI363,7,FALSE)</f>
        <v>10.4997537831398</v>
      </c>
      <c r="M60" s="16" t="e">
        <v>#N/A</v>
      </c>
      <c r="N60" s="16">
        <f>VLOOKUP(F60,Cycle!AA3:AI363,9,FALSE)</f>
        <v>10.102305087106799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Tewkesbury to Rural as a Region</v>
      </c>
      <c r="G63" s="70"/>
      <c r="H63" s="71"/>
      <c r="I63" s="22">
        <f>100*((I60-I61)/I61)</f>
        <v>-17.983327405189513</v>
      </c>
      <c r="J63" s="22">
        <f t="shared" ref="J63:L63" si="11">100*((J60-J61)/J61)</f>
        <v>-20.309979854356015</v>
      </c>
      <c r="K63" s="22">
        <f t="shared" si="11"/>
        <v>-20.587010759826157</v>
      </c>
      <c r="L63" s="22">
        <f t="shared" si="11"/>
        <v>-24.340610259793909</v>
      </c>
      <c r="M63" s="22" t="e">
        <f t="shared" ref="M63:M64" si="12">(M60-M61)</f>
        <v>#N/A</v>
      </c>
      <c r="N63" s="22">
        <f t="shared" ref="N63" si="13">100*((N60-N61)/N61)</f>
        <v>-24.548356125313834</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Tewkesbury</v>
      </c>
      <c r="G68" s="13"/>
      <c r="H68" s="14"/>
      <c r="I68" s="15">
        <f>VLOOKUP(F68,Cycle!AO3:AW363,4,FALSE)</f>
        <v>25.2837943885302</v>
      </c>
      <c r="J68" s="16">
        <f>VLOOKUP(F68,Cycle!AO3:AW363,5,FALSE)</f>
        <v>25.3202019297112</v>
      </c>
      <c r="K68" s="16">
        <f>VLOOKUP(F68,Cycle!AO3:AW363,6,FALSE)</f>
        <v>25.7943352035253</v>
      </c>
      <c r="L68" s="16">
        <f>VLOOKUP(F68,Cycle!AO3:AW363,7,FALSE)</f>
        <v>25.753459343842199</v>
      </c>
      <c r="M68" s="16" t="e">
        <v>#N/A</v>
      </c>
      <c r="N68" s="16">
        <f>VLOOKUP(F68,Cycle!AO3:AW363,9,FALSE)</f>
        <v>24.001672134720899</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Tewkesbury to Rural as a Region</v>
      </c>
      <c r="G71" s="70"/>
      <c r="H71" s="71"/>
      <c r="I71" s="22">
        <f>100*((I68-I69)/I69)</f>
        <v>-62.16853937671759</v>
      </c>
      <c r="J71" s="22">
        <f t="shared" ref="J71:L71" si="16">100*((J68-J69)/J69)</f>
        <v>-61.338761002174238</v>
      </c>
      <c r="K71" s="22">
        <f t="shared" si="16"/>
        <v>-60.804217173095765</v>
      </c>
      <c r="L71" s="22">
        <f t="shared" si="16"/>
        <v>-58.842362698850593</v>
      </c>
      <c r="M71" s="22" t="e">
        <f t="shared" ref="M71:M72" si="17">(M68-M69)</f>
        <v>#N/A</v>
      </c>
      <c r="N71" s="22">
        <f t="shared" ref="N71" si="18">100*((N68-N69)/N69)</f>
        <v>-60.849785807031779</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khFOUDo2LPJXdeyPtMum1nxhKA8zrmoV4vCm32opNkiRs3Hamx/9XN0MD8DPGO3hUCJHlMP0zr73j+mj2wFUDA==" saltValue="D5kkpPROau9gQTKZtfOz1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2022-08-25T09:59:29Z</dcterms:modified>
</cp:coreProperties>
</file>