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AD032152-69B0-4ED4-ADD7-4B688DC2FC30}" xr6:coauthVersionLast="47" xr6:coauthVersionMax="47" xr10:uidLastSave="{9884F11C-967D-419C-B874-8F2A0ADBD920}"/>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<sst xmlns="http://schemas.openxmlformats.org/spreadsheetml/2006/main" count="16930" uniqueCount="1319">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</sst>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Torridge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26.948366088334399</c:v>
                </c:pt>
                <c:pt idx="1">
                  <c:v>29.6441214859321</c:v>
                </c:pt>
                <c:pt idx="2">
                  <c:v>29.2031973125601</c:v>
                </c:pt>
                <c:pt idx="3">
                  <c:v>25.0278560739116</c:v>
                </c:pt>
                <c:pt idx="4">
                  <c:v>#N/A</c:v>
                </c:pt>
                <c:pt idx="5">
                  <c:v>25.705405630214301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Torridge</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68.282898696246605</c:v>
                </c:pt>
                <c:pt idx="1">
                  <c:v>72.886815860108996</c:v>
                </c:pt>
                <c:pt idx="2">
                  <c:v>72.885297423848996</c:v>
                </c:pt>
                <c:pt idx="3">
                  <c:v>71.113457947186802</c:v>
                </c:pt>
                <c:pt idx="4">
                  <c:v>#N/A</c:v>
                </c:pt>
                <c:pt idx="5">
                  <c:v>72.679318555023698</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Torridge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37.388668497690702</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Torridge</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120</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Torridge</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11.8854980187654</c:v>
                </c:pt>
                <c:pt idx="1">
                  <c:v>11.5778851580774</c:v>
                </c:pt>
                <c:pt idx="2">
                  <c:v>11.2777094966932</c:v>
                </c:pt>
                <c:pt idx="3">
                  <c:v>10.5650230705649</c:v>
                </c:pt>
                <c:pt idx="4">
                  <c:v>#N/A</c:v>
                </c:pt>
                <c:pt idx="5">
                  <c:v>10.2666755541255</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Torridge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34.008116578838198</c:v>
                </c:pt>
                <c:pt idx="1">
                  <c:v>33.413104010437799</c:v>
                </c:pt>
                <c:pt idx="2">
                  <c:v>33.8774317904669</c:v>
                </c:pt>
                <c:pt idx="3">
                  <c:v>34.321017424427303</c:v>
                </c:pt>
                <c:pt idx="4">
                  <c:v>#N/A</c:v>
                </c:pt>
                <c:pt idx="5">
                  <c:v>37.354513493893499</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Torridge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21.841593633778398</c:v>
                </c:pt>
                <c:pt idx="1">
                  <c:v>20.960581151437399</c:v>
                </c:pt>
                <c:pt idx="2">
                  <c:v>19.519142499880701</c:v>
                </c:pt>
                <c:pt idx="3">
                  <c:v>17.1317136249037</c:v>
                </c:pt>
                <c:pt idx="4">
                  <c:v>#N/A</c:v>
                </c:pt>
                <c:pt idx="5">
                  <c:v>16.624312538573601</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Torridge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82.790534652552694</c:v>
                </c:pt>
                <c:pt idx="1">
                  <c:v>82.770238661818198</c:v>
                </c:pt>
                <c:pt idx="2">
                  <c:v>83.224130664716895</c:v>
                </c:pt>
                <c:pt idx="3">
                  <c:v>82.709341174089801</c:v>
                </c:pt>
                <c:pt idx="4">
                  <c:v>#N/A</c:v>
                </c:pt>
                <c:pt idx="5">
                  <c:v>83.348455949496497</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594360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879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times in Torridge to both nearest employment centre with 500 to 4999 jobs and to nearest employment centre with at least 5000 jobs for all modes of transport are greater than that seen for 'Rural as a Region'.  With the exception of Public Transport/Walk to nearest employment centre with 500 to 4999 jobs, the gap in travel times between Torridge and 'Rural as a Region' increase from 2014 to 2019 for employment centres of at least 5000 jobs and decrease for employment centres with 500 to 4999 jobs.</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283</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Torridge</v>
      </c>
      <c r="G12" s="13"/>
      <c r="H12" s="14"/>
      <c r="I12" s="15">
        <f>VLOOKUP(F12,PT!AA3:AI363,4,FALSE)</f>
        <v>26.948366088334399</v>
      </c>
      <c r="J12" s="16">
        <f>VLOOKUP(F12,PT!AA3:AI363,5,FALSE)</f>
        <v>29.6441214859321</v>
      </c>
      <c r="K12" s="16">
        <f>VLOOKUP(F12,PT!AA3:AI363,6,FALSE)</f>
        <v>29.2031973125601</v>
      </c>
      <c r="L12" s="16">
        <f>VLOOKUP(F12,PT!AA3:AI363,7,FALSE)</f>
        <v>25.0278560739116</v>
      </c>
      <c r="M12" s="16" t="e">
        <v>#N/A</v>
      </c>
      <c r="N12" s="16">
        <f>VLOOKUP(F12,PT!AA3:AI363,9,FALSE)</f>
        <v>25.705405630214301</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Torridge to Rural as a Region</v>
      </c>
      <c r="G15" s="70"/>
      <c r="H15" s="71"/>
      <c r="I15" s="22">
        <f>100*((I12-I13)/I13)</f>
        <v>47.402658550980931</v>
      </c>
      <c r="J15" s="22">
        <f t="shared" ref="J15:N16" si="0">100*((J12-J13)/J13)</f>
        <v>58.623431087031932</v>
      </c>
      <c r="K15" s="22">
        <f t="shared" si="0"/>
        <v>49.607999265132783</v>
      </c>
      <c r="L15" s="22">
        <f t="shared" si="0"/>
        <v>47.319609897753125</v>
      </c>
      <c r="M15" s="22" t="e">
        <f t="shared" si="0"/>
        <v>#N/A</v>
      </c>
      <c r="N15" s="22">
        <f t="shared" si="0"/>
        <v>54.53984639449979</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Torridge</v>
      </c>
      <c r="G20" s="13"/>
      <c r="H20" s="14"/>
      <c r="I20" s="15">
        <f>VLOOKUP(F20,PT!AO3:AW363,4,FALSE)</f>
        <v>68.282898696246605</v>
      </c>
      <c r="J20" s="16">
        <f>VLOOKUP(F20,PT!AO3:AW363,5,FALSE)</f>
        <v>72.886815860108996</v>
      </c>
      <c r="K20" s="16">
        <f>VLOOKUP(F20,PT!AO3:AW363,6,FALSE)</f>
        <v>72.885297423848996</v>
      </c>
      <c r="L20" s="16">
        <f>VLOOKUP(F20,PT!AO3:AW363,7,FALSE)</f>
        <v>71.113457947186802</v>
      </c>
      <c r="M20" s="16" t="e">
        <v>#N/A</v>
      </c>
      <c r="N20" s="16">
        <f>VLOOKUP(F20,PT!AO3:AW363,9,FALSE)</f>
        <v>72.679318555023698</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Torridge to Rural as a Region</v>
      </c>
      <c r="G23" s="70"/>
      <c r="H23" s="71"/>
      <c r="I23" s="22">
        <f>100*((I20-I21)/I21)</f>
        <v>25.593184307857829</v>
      </c>
      <c r="J23" s="22">
        <f t="shared" ref="J23:N23" si="1">100*((J20-J21)/J21)</f>
        <v>31.872119207362854</v>
      </c>
      <c r="K23" s="22">
        <f t="shared" si="1"/>
        <v>32.551608914110005</v>
      </c>
      <c r="L23" s="22">
        <f t="shared" si="1"/>
        <v>29.871899937068157</v>
      </c>
      <c r="M23" s="22" t="e">
        <f t="shared" si="1"/>
        <v>#N/A</v>
      </c>
      <c r="N23" s="22">
        <f t="shared" si="1"/>
        <v>34.14683305584547</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Torridge</v>
      </c>
      <c r="G28" s="13"/>
      <c r="H28" s="14"/>
      <c r="I28" s="15">
        <f>VLOOKUP(F28,Walk!AA3:AI363,4,FALSE)</f>
        <v>37.388668497690702</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Torridge to Rural as a Region</v>
      </c>
      <c r="G31" s="70"/>
      <c r="H31" s="71"/>
      <c r="I31" s="22">
        <f>100*((I28-I29)/I29)</f>
        <v>47.225613915652922</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Torridge</v>
      </c>
      <c r="G36" s="13"/>
      <c r="H36" s="14"/>
      <c r="I36" s="15">
        <f>VLOOKUP(F36,Walk!AO3:AR363,4,FALSE)</f>
        <v>120</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Torridge to Rural as a Region</v>
      </c>
      <c r="G39" s="70"/>
      <c r="H39" s="71"/>
      <c r="I39" s="22">
        <f>100*((I36-I37)/I37)</f>
        <v>19.668102386818404</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Torridge</v>
      </c>
      <c r="G44" s="13"/>
      <c r="H44" s="14"/>
      <c r="I44" s="15">
        <f>VLOOKUP(F44,Car!AA3:AI363,4,FALSE)</f>
        <v>11.8854980187654</v>
      </c>
      <c r="J44" s="16">
        <f>VLOOKUP(F44,Car!AA3:AI363,5,FALSE)</f>
        <v>11.5778851580774</v>
      </c>
      <c r="K44" s="16">
        <f>VLOOKUP(F44,Car!AA3:AI363,6,FALSE)</f>
        <v>11.2777094966932</v>
      </c>
      <c r="L44" s="16">
        <f>VLOOKUP(F44,Car!AA3:AI363,7,FALSE)</f>
        <v>10.5650230705649</v>
      </c>
      <c r="M44" s="16" t="e">
        <v>#N/A</v>
      </c>
      <c r="N44" s="16">
        <f>VLOOKUP(F44,Car!AA3:AI363,9,FALSE)</f>
        <v>10.2666755541255</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Torridge to Rural as a Region</v>
      </c>
      <c r="G47" s="70"/>
      <c r="H47" s="71"/>
      <c r="I47" s="22">
        <f>100*((I44-I45)/I45)</f>
        <v>21.355202647429586</v>
      </c>
      <c r="J47" s="22">
        <f t="shared" ref="J47:L47" si="3">100*((J44-J45)/J45)</f>
        <v>18.943191260887616</v>
      </c>
      <c r="K47" s="22">
        <f t="shared" si="3"/>
        <v>10.21707133485941</v>
      </c>
      <c r="L47" s="22">
        <f t="shared" si="3"/>
        <v>12.221780156361962</v>
      </c>
      <c r="M47" s="22" t="e">
        <v>#N/A</v>
      </c>
      <c r="N47" s="22">
        <f t="shared" ref="N47" si="4">100*((N44-N45)/N45)</f>
        <v>13.103447357738673</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Torridge</v>
      </c>
      <c r="G52" s="13"/>
      <c r="H52" s="14"/>
      <c r="I52" s="15">
        <f>VLOOKUP(F52,Car!AO3:AW363,4,FALSE)</f>
        <v>34.008116578838198</v>
      </c>
      <c r="J52" s="16">
        <f>VLOOKUP(F52,Car!AO3:AW363,5,FALSE)</f>
        <v>33.413104010437799</v>
      </c>
      <c r="K52" s="16">
        <f>VLOOKUP(F52,Car!AO3:AW363,6,FALSE)</f>
        <v>33.8774317904669</v>
      </c>
      <c r="L52" s="16">
        <f>VLOOKUP(F52,Car!AO3:AW363,7,FALSE)</f>
        <v>34.321017424427303</v>
      </c>
      <c r="M52" s="16" t="e">
        <v>#N/A</v>
      </c>
      <c r="N52" s="16">
        <f>VLOOKUP(F52,Car!AO3:AW363,9,FALSE)</f>
        <v>37.354513493893499</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Torridge to Rural as a Region</v>
      </c>
      <c r="G55" s="70"/>
      <c r="H55" s="71"/>
      <c r="I55" s="22">
        <f>100*((I52-I53)/I53)</f>
        <v>24.929660125171804</v>
      </c>
      <c r="J55" s="22">
        <f t="shared" ref="J55:L55" si="7">100*((J52-J53)/J53)</f>
        <v>21.454844872709234</v>
      </c>
      <c r="K55" s="22">
        <f t="shared" si="7"/>
        <v>20.412275969314685</v>
      </c>
      <c r="L55" s="22">
        <f t="shared" si="7"/>
        <v>26.7968411194128</v>
      </c>
      <c r="M55" s="22" t="e">
        <f t="shared" ref="M55:N55" si="8">100*((M52-M53)/M53)</f>
        <v>#N/A</v>
      </c>
      <c r="N55" s="22">
        <f t="shared" si="8"/>
        <v>39.423822573528533</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Torridge</v>
      </c>
      <c r="G60" s="13"/>
      <c r="H60" s="14"/>
      <c r="I60" s="15">
        <f>VLOOKUP(F60,Cycle!AA3:AI363,4,FALSE)</f>
        <v>21.841593633778398</v>
      </c>
      <c r="J60" s="16">
        <f>VLOOKUP(F60,Cycle!AA3:AI363,5,FALSE)</f>
        <v>20.960581151437399</v>
      </c>
      <c r="K60" s="16">
        <f>VLOOKUP(F60,Cycle!AA3:AI363,6,FALSE)</f>
        <v>19.519142499880701</v>
      </c>
      <c r="L60" s="16">
        <f>VLOOKUP(F60,Cycle!AA3:AI363,7,FALSE)</f>
        <v>17.1317136249037</v>
      </c>
      <c r="M60" s="16" t="e">
        <v>#N/A</v>
      </c>
      <c r="N60" s="16">
        <f>VLOOKUP(F60,Cycle!AA3:AI363,9,FALSE)</f>
        <v>16.624312538573601</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Torridge to Rural as a Region</v>
      </c>
      <c r="G63" s="70"/>
      <c r="H63" s="71"/>
      <c r="I63" s="22">
        <f>100*((I60-I61)/I61)</f>
        <v>42.50568778317551</v>
      </c>
      <c r="J63" s="22">
        <f t="shared" ref="J63:L63" si="11">100*((J60-J61)/J61)</f>
        <v>37.587936074436072</v>
      </c>
      <c r="K63" s="22">
        <f t="shared" si="11"/>
        <v>26.533297685650801</v>
      </c>
      <c r="L63" s="22">
        <f t="shared" si="11"/>
        <v>23.448132673886896</v>
      </c>
      <c r="M63" s="22" t="e">
        <f t="shared" ref="M63:M64" si="12">(M60-M61)</f>
        <v>#N/A</v>
      </c>
      <c r="N63" s="22">
        <f t="shared" ref="N63" si="13">100*((N60-N61)/N61)</f>
        <v>24.162921086474888</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Torridge</v>
      </c>
      <c r="G68" s="13"/>
      <c r="H68" s="14"/>
      <c r="I68" s="15">
        <f>VLOOKUP(F68,Cycle!AO3:AW363,4,FALSE)</f>
        <v>82.790534652552694</v>
      </c>
      <c r="J68" s="16">
        <f>VLOOKUP(F68,Cycle!AO3:AW363,5,FALSE)</f>
        <v>82.770238661818198</v>
      </c>
      <c r="K68" s="16">
        <f>VLOOKUP(F68,Cycle!AO3:AW363,6,FALSE)</f>
        <v>83.224130664716895</v>
      </c>
      <c r="L68" s="16">
        <f>VLOOKUP(F68,Cycle!AO3:AW363,7,FALSE)</f>
        <v>82.709341174089801</v>
      </c>
      <c r="M68" s="16" t="e">
        <v>#N/A</v>
      </c>
      <c r="N68" s="16">
        <f>VLOOKUP(F68,Cycle!AO3:AW363,9,FALSE)</f>
        <v>83.348455949496497</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Torridge to Rural as a Region</v>
      </c>
      <c r="G71" s="70"/>
      <c r="H71" s="71"/>
      <c r="I71" s="22">
        <f>100*((I68-I69)/I69)</f>
        <v>23.877247360838886</v>
      </c>
      <c r="J71" s="22">
        <f t="shared" ref="J71:L71" si="16">100*((J68-J69)/J69)</f>
        <v>26.381297735887767</v>
      </c>
      <c r="K71" s="22">
        <f t="shared" si="16"/>
        <v>26.463230230733913</v>
      </c>
      <c r="L71" s="22">
        <f t="shared" si="16"/>
        <v>32.181118661021976</v>
      </c>
      <c r="M71" s="22" t="e">
        <f t="shared" ref="M71:M72" si="17">(M68-M69)</f>
        <v>#N/A</v>
      </c>
      <c r="N71" s="22">
        <f t="shared" ref="N71" si="18">100*((N68-N69)/N69)</f>
        <v>35.953440441990651</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8cjpzvTNxZsr66Nt4NnMmUJj/xr9hEct0Rvf9os8cMzWpHwQWd3R6koXxRzOa1hqqrNBPB2TjerRo9ZKQqDxHg==" saltValue="5SwbtEO9TczoBa/KM3uD6w=="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2022-08-25T09:43:35Z</dcterms:modified>
</cp:coreProperties>
</file>