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051AABC1-0838-415D-BF05-831FB865B045}" xr6:coauthVersionLast="47" xr6:coauthVersionMax="47" xr10:uidLastSave="{5722F9CB-9212-43C0-8643-2E8C359A1247}"/>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<sst xmlns="http://schemas.openxmlformats.org/spreadsheetml/2006/main" count="16930" uniqueCount="1319">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</sst>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Uttlesford</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17.655270740069099</c:v>
                </c:pt>
                <c:pt idx="1">
                  <c:v>16.5358332336674</c:v>
                </c:pt>
                <c:pt idx="2">
                  <c:v>17.320572375472501</c:v>
                </c:pt>
                <c:pt idx="3">
                  <c:v>15.2047518460136</c:v>
                </c:pt>
                <c:pt idx="4">
                  <c:v>#N/A</c:v>
                </c:pt>
                <c:pt idx="5">
                  <c:v>14.876961660423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Uttlesford</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50.6929161495108</c:v>
                </c:pt>
                <c:pt idx="1">
                  <c:v>51.5730523981657</c:v>
                </c:pt>
                <c:pt idx="2">
                  <c:v>51.958627060272299</c:v>
                </c:pt>
                <c:pt idx="3">
                  <c:v>51.042754148948603</c:v>
                </c:pt>
                <c:pt idx="4">
                  <c:v>#N/A</c:v>
                </c:pt>
                <c:pt idx="5">
                  <c:v>50.131034265916803</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Uttlesford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25.113370108184199</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Uttlesford</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104.62536718591601</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Uttlesford</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9.9364784614496795</c:v>
                </c:pt>
                <c:pt idx="1">
                  <c:v>9.7184404187079299</c:v>
                </c:pt>
                <c:pt idx="2">
                  <c:v>9.9915145764100899</c:v>
                </c:pt>
                <c:pt idx="3">
                  <c:v>8.9542245979544806</c:v>
                </c:pt>
                <c:pt idx="4">
                  <c:v>#N/A</c:v>
                </c:pt>
                <c:pt idx="5">
                  <c:v>8.5996788232800796</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Uttlesford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23.231748606122199</c:v>
                </c:pt>
                <c:pt idx="1">
                  <c:v>24.304668114437099</c:v>
                </c:pt>
                <c:pt idx="2">
                  <c:v>24.546036377892499</c:v>
                </c:pt>
                <c:pt idx="3">
                  <c:v>22.669294214907801</c:v>
                </c:pt>
                <c:pt idx="4">
                  <c:v>#N/A</c:v>
                </c:pt>
                <c:pt idx="5">
                  <c:v>20.307545780962801</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Uttlesford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16.628487984100101</c:v>
                </c:pt>
                <c:pt idx="1">
                  <c:v>15.9645777088547</c:v>
                </c:pt>
                <c:pt idx="2">
                  <c:v>15.787434907827199</c:v>
                </c:pt>
                <c:pt idx="3">
                  <c:v>13.5355715951268</c:v>
                </c:pt>
                <c:pt idx="4">
                  <c:v>#N/A</c:v>
                </c:pt>
                <c:pt idx="5">
                  <c:v>12.827907754456801</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Uttlesford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58.259524569742297</c:v>
                </c:pt>
                <c:pt idx="1">
                  <c:v>58.3536135768611</c:v>
                </c:pt>
                <c:pt idx="2">
                  <c:v>57.439033996560397</c:v>
                </c:pt>
                <c:pt idx="3">
                  <c:v>54.8800149705961</c:v>
                </c:pt>
                <c:pt idx="4">
                  <c:v>#N/A</c:v>
                </c:pt>
                <c:pt idx="5">
                  <c:v>45.212552806835298</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274320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5679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times in Uttlesford to both nearest employment centre with 500 to 4999 jobs and to nearest employment centre with at least 5000 jobs for all modes of transport are generally below the 'Rural as a Region' situation and in the period 2014 to 2019 can be seen to decrease taking them further below the rural position.</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287</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Uttlesford</v>
      </c>
      <c r="G12" s="13"/>
      <c r="H12" s="14"/>
      <c r="I12" s="15">
        <f>VLOOKUP(F12,PT!AA3:AI363,4,FALSE)</f>
        <v>17.655270740069099</v>
      </c>
      <c r="J12" s="16">
        <f>VLOOKUP(F12,PT!AA3:AI363,5,FALSE)</f>
        <v>16.5358332336674</v>
      </c>
      <c r="K12" s="16">
        <f>VLOOKUP(F12,PT!AA3:AI363,6,FALSE)</f>
        <v>17.320572375472501</v>
      </c>
      <c r="L12" s="16">
        <f>VLOOKUP(F12,PT!AA3:AI363,7,FALSE)</f>
        <v>15.2047518460136</v>
      </c>
      <c r="M12" s="16" t="e">
        <v>#N/A</v>
      </c>
      <c r="N12" s="16">
        <f>VLOOKUP(F12,PT!AA3:AI363,9,FALSE)</f>
        <v>14.876961660423</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Uttlesford to Rural as a Region</v>
      </c>
      <c r="G15" s="70"/>
      <c r="H15" s="71"/>
      <c r="I15" s="22">
        <f>100*((I12-I13)/I13)</f>
        <v>-3.4288818849729861</v>
      </c>
      <c r="J15" s="22">
        <f t="shared" ref="J15:N16" si="0">100*((J12-J13)/J13)</f>
        <v>-11.518018685355582</v>
      </c>
      <c r="K15" s="22">
        <f t="shared" si="0"/>
        <v>-11.266696194705021</v>
      </c>
      <c r="L15" s="22">
        <f t="shared" si="0"/>
        <v>-10.501398764165799</v>
      </c>
      <c r="M15" s="22" t="e">
        <f t="shared" si="0"/>
        <v>#N/A</v>
      </c>
      <c r="N15" s="22">
        <f t="shared" si="0"/>
        <v>-10.560315488028118</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Uttlesford</v>
      </c>
      <c r="G20" s="13"/>
      <c r="H20" s="14"/>
      <c r="I20" s="15">
        <f>VLOOKUP(F20,PT!AO3:AW363,4,FALSE)</f>
        <v>50.6929161495108</v>
      </c>
      <c r="J20" s="16">
        <f>VLOOKUP(F20,PT!AO3:AW363,5,FALSE)</f>
        <v>51.5730523981657</v>
      </c>
      <c r="K20" s="16">
        <f>VLOOKUP(F20,PT!AO3:AW363,6,FALSE)</f>
        <v>51.958627060272299</v>
      </c>
      <c r="L20" s="16">
        <f>VLOOKUP(F20,PT!AO3:AW363,7,FALSE)</f>
        <v>51.042754148948603</v>
      </c>
      <c r="M20" s="16" t="e">
        <v>#N/A</v>
      </c>
      <c r="N20" s="16">
        <f>VLOOKUP(F20,PT!AO3:AW363,9,FALSE)</f>
        <v>50.131034265916803</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Uttlesford to Rural as a Region</v>
      </c>
      <c r="G23" s="70"/>
      <c r="H23" s="71"/>
      <c r="I23" s="22">
        <f>100*((I20-I21)/I21)</f>
        <v>-6.7601861867317208</v>
      </c>
      <c r="J23" s="22">
        <f t="shared" ref="J23:N23" si="1">100*((J20-J21)/J21)</f>
        <v>-6.6902891355321792</v>
      </c>
      <c r="K23" s="22">
        <f t="shared" si="1"/>
        <v>-5.50632490725451</v>
      </c>
      <c r="L23" s="22">
        <f t="shared" si="1"/>
        <v>-6.7824902528613045</v>
      </c>
      <c r="M23" s="22" t="e">
        <f t="shared" si="1"/>
        <v>#N/A</v>
      </c>
      <c r="N23" s="22">
        <f t="shared" si="1"/>
        <v>-7.4713464808349643</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Uttlesford</v>
      </c>
      <c r="G28" s="13"/>
      <c r="H28" s="14"/>
      <c r="I28" s="15">
        <f>VLOOKUP(F28,Walk!AA3:AI363,4,FALSE)</f>
        <v>25.113370108184199</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Uttlesford to Rural as a Region</v>
      </c>
      <c r="G31" s="70"/>
      <c r="H31" s="71"/>
      <c r="I31" s="22">
        <f>100*((I28-I29)/I29)</f>
        <v>-1.1109119358773083</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Uttlesford</v>
      </c>
      <c r="G36" s="13"/>
      <c r="H36" s="14"/>
      <c r="I36" s="15">
        <f>VLOOKUP(F36,Walk!AO3:AR363,4,FALSE)</f>
        <v>104.62536718591601</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Uttlesford to Rural as a Region</v>
      </c>
      <c r="G39" s="70"/>
      <c r="H39" s="71"/>
      <c r="I39" s="22">
        <f>100*((I36-I37)/I37)</f>
        <v>4.3359929388555578</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Uttlesford</v>
      </c>
      <c r="G44" s="13"/>
      <c r="H44" s="14"/>
      <c r="I44" s="15">
        <f>VLOOKUP(F44,Car!AA3:AI363,4,FALSE)</f>
        <v>9.9364784614496795</v>
      </c>
      <c r="J44" s="16">
        <f>VLOOKUP(F44,Car!AA3:AI363,5,FALSE)</f>
        <v>9.7184404187079299</v>
      </c>
      <c r="K44" s="16">
        <f>VLOOKUP(F44,Car!AA3:AI363,6,FALSE)</f>
        <v>9.9915145764100899</v>
      </c>
      <c r="L44" s="16">
        <f>VLOOKUP(F44,Car!AA3:AI363,7,FALSE)</f>
        <v>8.9542245979544806</v>
      </c>
      <c r="M44" s="16" t="e">
        <v>#N/A</v>
      </c>
      <c r="N44" s="16">
        <f>VLOOKUP(F44,Car!AA3:AI363,9,FALSE)</f>
        <v>8.5996788232800796</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Uttlesford to Rural as a Region</v>
      </c>
      <c r="G47" s="70"/>
      <c r="H47" s="71"/>
      <c r="I47" s="22">
        <f>100*((I44-I45)/I45)</f>
        <v>1.4550131081761393</v>
      </c>
      <c r="J47" s="22">
        <f t="shared" ref="J47:L47" si="3">100*((J44-J45)/J45)</f>
        <v>-0.15945902922814864</v>
      </c>
      <c r="K47" s="22">
        <f t="shared" si="3"/>
        <v>-2.3529134941472054</v>
      </c>
      <c r="L47" s="22">
        <f t="shared" si="3"/>
        <v>-4.8881372439248612</v>
      </c>
      <c r="M47" s="22" t="e">
        <v>#N/A</v>
      </c>
      <c r="N47" s="22">
        <f t="shared" ref="N47" si="4">100*((N44-N45)/N45)</f>
        <v>-5.2611221661257952</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Uttlesford</v>
      </c>
      <c r="G52" s="13"/>
      <c r="H52" s="14"/>
      <c r="I52" s="15">
        <f>VLOOKUP(F52,Car!AO3:AW363,4,FALSE)</f>
        <v>23.231748606122199</v>
      </c>
      <c r="J52" s="16">
        <f>VLOOKUP(F52,Car!AO3:AW363,5,FALSE)</f>
        <v>24.304668114437099</v>
      </c>
      <c r="K52" s="16">
        <f>VLOOKUP(F52,Car!AO3:AW363,6,FALSE)</f>
        <v>24.546036377892499</v>
      </c>
      <c r="L52" s="16">
        <f>VLOOKUP(F52,Car!AO3:AW363,7,FALSE)</f>
        <v>22.669294214907801</v>
      </c>
      <c r="M52" s="16" t="e">
        <v>#N/A</v>
      </c>
      <c r="N52" s="16">
        <f>VLOOKUP(F52,Car!AO3:AW363,9,FALSE)</f>
        <v>20.307545780962801</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Uttlesford to Rural as a Region</v>
      </c>
      <c r="G55" s="70"/>
      <c r="H55" s="71"/>
      <c r="I55" s="22">
        <f>100*((I52-I53)/I53)</f>
        <v>-14.657595025939212</v>
      </c>
      <c r="J55" s="22">
        <f t="shared" ref="J55:L55" si="7">100*((J52-J53)/J53)</f>
        <v>-11.653832143236354</v>
      </c>
      <c r="K55" s="22">
        <f t="shared" si="7"/>
        <v>-12.754776555425126</v>
      </c>
      <c r="L55" s="22">
        <f t="shared" si="7"/>
        <v>-16.249717736773892</v>
      </c>
      <c r="M55" s="22" t="e">
        <f t="shared" ref="M55:N55" si="8">100*((M52-M53)/M53)</f>
        <v>#N/A</v>
      </c>
      <c r="N55" s="22">
        <f t="shared" si="8"/>
        <v>-24.203117775001427</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Uttlesford</v>
      </c>
      <c r="G60" s="13"/>
      <c r="H60" s="14"/>
      <c r="I60" s="15">
        <f>VLOOKUP(F60,Cycle!AA3:AI363,4,FALSE)</f>
        <v>16.628487984100101</v>
      </c>
      <c r="J60" s="16">
        <f>VLOOKUP(F60,Cycle!AA3:AI363,5,FALSE)</f>
        <v>15.9645777088547</v>
      </c>
      <c r="K60" s="16">
        <f>VLOOKUP(F60,Cycle!AA3:AI363,6,FALSE)</f>
        <v>15.787434907827199</v>
      </c>
      <c r="L60" s="16">
        <f>VLOOKUP(F60,Cycle!AA3:AI363,7,FALSE)</f>
        <v>13.5355715951268</v>
      </c>
      <c r="M60" s="16" t="e">
        <v>#N/A</v>
      </c>
      <c r="N60" s="16">
        <f>VLOOKUP(F60,Cycle!AA3:AI363,9,FALSE)</f>
        <v>12.827907754456801</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Uttlesford to Rural as a Region</v>
      </c>
      <c r="G63" s="70"/>
      <c r="H63" s="71"/>
      <c r="I63" s="22">
        <f>100*((I60-I61)/I61)</f>
        <v>8.4927298209478579</v>
      </c>
      <c r="J63" s="22">
        <f t="shared" ref="J63:L63" si="11">100*((J60-J61)/J61)</f>
        <v>4.7935303602322783</v>
      </c>
      <c r="K63" s="22">
        <f t="shared" si="11"/>
        <v>2.3424159589563662</v>
      </c>
      <c r="L63" s="22">
        <f t="shared" si="11"/>
        <v>-2.4650379595928631</v>
      </c>
      <c r="M63" s="22" t="e">
        <f t="shared" ref="M63:M64" si="12">(M60-M61)</f>
        <v>#N/A</v>
      </c>
      <c r="N63" s="22">
        <f t="shared" ref="N63" si="13">100*((N60-N61)/N61)</f>
        <v>-4.19149697014418</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Uttlesford</v>
      </c>
      <c r="G68" s="13"/>
      <c r="H68" s="14"/>
      <c r="I68" s="15">
        <f>VLOOKUP(F68,Cycle!AO3:AW363,4,FALSE)</f>
        <v>58.259524569742297</v>
      </c>
      <c r="J68" s="16">
        <f>VLOOKUP(F68,Cycle!AO3:AW363,5,FALSE)</f>
        <v>58.3536135768611</v>
      </c>
      <c r="K68" s="16">
        <f>VLOOKUP(F68,Cycle!AO3:AW363,6,FALSE)</f>
        <v>57.439033996560397</v>
      </c>
      <c r="L68" s="16">
        <f>VLOOKUP(F68,Cycle!AO3:AW363,7,FALSE)</f>
        <v>54.8800149705961</v>
      </c>
      <c r="M68" s="16" t="e">
        <v>#N/A</v>
      </c>
      <c r="N68" s="16">
        <f>VLOOKUP(F68,Cycle!AO3:AW363,9,FALSE)</f>
        <v>45.212552806835298</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Uttlesford to Rural as a Region</v>
      </c>
      <c r="G71" s="70"/>
      <c r="H71" s="71"/>
      <c r="I71" s="22">
        <f>100*((I68-I69)/I69)</f>
        <v>-12.82784237910084</v>
      </c>
      <c r="J71" s="22">
        <f t="shared" ref="J71:L71" si="16">100*((J68-J69)/J69)</f>
        <v>-10.900276105833997</v>
      </c>
      <c r="K71" s="22">
        <f t="shared" si="16"/>
        <v>-12.718514179475452</v>
      </c>
      <c r="L71" s="22">
        <f t="shared" si="16"/>
        <v>-12.294044808332909</v>
      </c>
      <c r="M71" s="22" t="e">
        <f t="shared" ref="M71:M72" si="17">(M68-M69)</f>
        <v>#N/A</v>
      </c>
      <c r="N71" s="22">
        <f t="shared" ref="N71" si="18">100*((N68-N69)/N69)</f>
        <v>-26.251757933236526</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A45LE55SytAd+crjjGpp8Ur1cfNF3XJjGwwq9UGxpKQxYebpUk/XUhTn0x9dYRsjT047WtbbdBxjdGu/VeH2A==" saltValue="CGIa8a+KtfyKImbNq9W/6A=="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2022-08-25T09:35:32Z</dcterms:modified>
</cp:coreProperties>
</file>