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041022/Miision 4/"/>
    </mc:Choice>
  </mc:AlternateContent>
  <xr:revisionPtr revIDLastSave="5" documentId="8_{093360C2-D209-4A2A-8FD8-426402FA8785}" xr6:coauthVersionLast="47" xr6:coauthVersionMax="47" xr10:uidLastSave="{1545F39B-CE27-43FF-B122-937C9C24493F}"/>
  <workbookProtection workbookAlgorithmName="SHA-512" workbookHashValue="VDolupJFxLNFuHHd9rloh/aIkoNC1IP1BvxIzNk9+mWi1Ny44a8yOZTLzV2gkL6f3saJ752oMmoP0kWlkvrdSw==" workbookSaltValue="ONxcxR9tgqPc8Cx5eYjSBg=="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members!$A$1:$A$76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2" i="1" l="1"/>
  <c r="L32" i="1"/>
  <c r="M32" i="1"/>
  <c r="J32" i="1"/>
  <c r="I32" i="1"/>
  <c r="K31" i="1"/>
  <c r="K35" i="1" s="1"/>
  <c r="L31" i="1"/>
  <c r="L35" i="1" s="1"/>
  <c r="M31" i="1"/>
  <c r="M35" i="1" s="1"/>
  <c r="J31" i="1"/>
  <c r="J35" i="1" s="1"/>
  <c r="I31" i="1"/>
  <c r="I35" i="1" s="1"/>
  <c r="BH474" i="9"/>
  <c r="BI474" i="9"/>
  <c r="BJ474" i="9"/>
  <c r="BG474" i="9"/>
  <c r="F474" i="9"/>
  <c r="G474" i="9"/>
  <c r="H474" i="9"/>
  <c r="I474" i="9"/>
  <c r="J474" i="9"/>
  <c r="E474" i="9"/>
  <c r="E476" i="9"/>
  <c r="AJ472" i="9" l="1"/>
  <c r="AI472" i="9"/>
  <c r="AJ474" i="9"/>
  <c r="AI474" i="9"/>
  <c r="BH472" i="9"/>
  <c r="BI472" i="9"/>
  <c r="BJ472" i="9"/>
  <c r="BG472" i="9"/>
  <c r="BP472" i="9"/>
  <c r="BQ472" i="9"/>
  <c r="BR472" i="9"/>
  <c r="BS472" i="9"/>
  <c r="BT472" i="9"/>
  <c r="BO472" i="9"/>
  <c r="F475" i="9"/>
  <c r="G475" i="9"/>
  <c r="H475" i="9"/>
  <c r="I475" i="9"/>
  <c r="J475" i="9"/>
  <c r="E475" i="9"/>
  <c r="F476" i="9" l="1"/>
  <c r="G476" i="9"/>
  <c r="H476" i="9"/>
  <c r="I476" i="9"/>
  <c r="J476" i="9"/>
  <c r="I13" i="1"/>
  <c r="BP474" i="9"/>
  <c r="BQ474" i="9"/>
  <c r="BR474" i="9"/>
  <c r="BS474" i="9"/>
  <c r="BT474" i="9"/>
  <c r="BO474" i="9"/>
  <c r="O21" i="1"/>
  <c r="V21" i="1"/>
  <c r="V25" i="1" s="1"/>
  <c r="U21" i="1"/>
  <c r="U25" i="1" s="1"/>
  <c r="T21" i="1"/>
  <c r="T25" i="1" s="1"/>
  <c r="S21" i="1"/>
  <c r="S25" i="1" s="1"/>
  <c r="M21" i="1"/>
  <c r="M25" i="1" s="1"/>
  <c r="L21" i="1"/>
  <c r="L25" i="1" s="1"/>
  <c r="F21" i="1"/>
  <c r="T22" i="1"/>
  <c r="U22" i="1"/>
  <c r="V22" i="1"/>
  <c r="S22" i="1"/>
  <c r="V23" i="1"/>
  <c r="U23" i="1"/>
  <c r="T23" i="1"/>
  <c r="S23" i="1"/>
  <c r="M22" i="1"/>
  <c r="L22" i="1"/>
  <c r="K23" i="1"/>
  <c r="L23" i="1"/>
  <c r="M23" i="1"/>
  <c r="J23" i="1"/>
  <c r="I23" i="1"/>
  <c r="F30" i="1"/>
  <c r="K13" i="1"/>
  <c r="L13" i="1"/>
  <c r="M13" i="1"/>
  <c r="N13" i="1"/>
  <c r="J13" i="1"/>
  <c r="C416" i="9"/>
  <c r="C398" i="9"/>
  <c r="C384" i="9"/>
  <c r="C366" i="9"/>
  <c r="C338" i="9"/>
  <c r="C329" i="9"/>
  <c r="C221" i="9"/>
  <c r="C211" i="9"/>
  <c r="C193" i="9"/>
  <c r="C169" i="9"/>
  <c r="K14" i="1"/>
  <c r="L14" i="1"/>
  <c r="M14" i="1"/>
  <c r="N14" i="1"/>
  <c r="J14" i="1"/>
  <c r="I14" i="1"/>
  <c r="BN308" i="9"/>
  <c r="BM308" i="9"/>
  <c r="BN307" i="9"/>
  <c r="BM307" i="9"/>
  <c r="BN306" i="9"/>
  <c r="BM306" i="9"/>
  <c r="BN305" i="9"/>
  <c r="BM305" i="9"/>
  <c r="BN304" i="9"/>
  <c r="BM304" i="9"/>
  <c r="BN303" i="9"/>
  <c r="BM303" i="9"/>
  <c r="BN302" i="9"/>
  <c r="BM302" i="9"/>
  <c r="BN301" i="9"/>
  <c r="BM301" i="9"/>
  <c r="BN300" i="9"/>
  <c r="BM300" i="9"/>
  <c r="BN299" i="9"/>
  <c r="BM299" i="9"/>
  <c r="BN298" i="9"/>
  <c r="BM298" i="9"/>
  <c r="BN297" i="9"/>
  <c r="BM297" i="9"/>
  <c r="BN296" i="9"/>
  <c r="BM296" i="9"/>
  <c r="BN295" i="9"/>
  <c r="BM295" i="9"/>
  <c r="BN294" i="9"/>
  <c r="BM294" i="9"/>
  <c r="BN293" i="9"/>
  <c r="BM293" i="9"/>
  <c r="BN292" i="9"/>
  <c r="BM292" i="9"/>
  <c r="BN291" i="9"/>
  <c r="BM291" i="9"/>
  <c r="BN290" i="9"/>
  <c r="BM290" i="9"/>
  <c r="BN289" i="9"/>
  <c r="BM289" i="9"/>
  <c r="BN288" i="9"/>
  <c r="BM288" i="9"/>
  <c r="BN287" i="9"/>
  <c r="BM287" i="9"/>
  <c r="BN286" i="9"/>
  <c r="BM286" i="9"/>
  <c r="BN460" i="9"/>
  <c r="BM460" i="9"/>
  <c r="BN459" i="9"/>
  <c r="BM459" i="9"/>
  <c r="BN458" i="9"/>
  <c r="BM458" i="9"/>
  <c r="BN457" i="9"/>
  <c r="BM457" i="9"/>
  <c r="BN456" i="9"/>
  <c r="BM456" i="9"/>
  <c r="BN455" i="9"/>
  <c r="BM455" i="9"/>
  <c r="BN454" i="9"/>
  <c r="BM454" i="9"/>
  <c r="BN453" i="9"/>
  <c r="BM453" i="9"/>
  <c r="BN452" i="9"/>
  <c r="BM452" i="9"/>
  <c r="BN451" i="9"/>
  <c r="BM451" i="9"/>
  <c r="BN450" i="9"/>
  <c r="BM450" i="9"/>
  <c r="BN449" i="9"/>
  <c r="BM449" i="9"/>
  <c r="BN448" i="9"/>
  <c r="BM448" i="9"/>
  <c r="BN447" i="9"/>
  <c r="BM447" i="9"/>
  <c r="BN446" i="9"/>
  <c r="BM446" i="9"/>
  <c r="BN445" i="9"/>
  <c r="BM445" i="9"/>
  <c r="BN444" i="9"/>
  <c r="BM444" i="9"/>
  <c r="BN443" i="9"/>
  <c r="BM443" i="9"/>
  <c r="BN442" i="9"/>
  <c r="BM442" i="9"/>
  <c r="BN441" i="9"/>
  <c r="BM441" i="9"/>
  <c r="BN440" i="9"/>
  <c r="BM440" i="9"/>
  <c r="BN439" i="9"/>
  <c r="BM439" i="9"/>
  <c r="BN438" i="9"/>
  <c r="BM438" i="9"/>
  <c r="BN437" i="9"/>
  <c r="BM437" i="9"/>
  <c r="BN436" i="9"/>
  <c r="BM436" i="9"/>
  <c r="BN435" i="9"/>
  <c r="BM435" i="9"/>
  <c r="BN104" i="9"/>
  <c r="BM104" i="9"/>
  <c r="BN369" i="9"/>
  <c r="BM369" i="9"/>
  <c r="BN368" i="9"/>
  <c r="BM368" i="9"/>
  <c r="BN103" i="9"/>
  <c r="BM103" i="9"/>
  <c r="BN285" i="9"/>
  <c r="BM285" i="9"/>
  <c r="BN284" i="9"/>
  <c r="BM284" i="9"/>
  <c r="BN283" i="9"/>
  <c r="BM283" i="9"/>
  <c r="BN282" i="9"/>
  <c r="BM282" i="9"/>
  <c r="BN281" i="9"/>
  <c r="BM281" i="9"/>
  <c r="BN280" i="9"/>
  <c r="BM280" i="9"/>
  <c r="BN279" i="9"/>
  <c r="BM279" i="9"/>
  <c r="BN278" i="9"/>
  <c r="BM278" i="9"/>
  <c r="BN277" i="9"/>
  <c r="BM277" i="9"/>
  <c r="BN276" i="9"/>
  <c r="BM276" i="9"/>
  <c r="BN275" i="9"/>
  <c r="BM275" i="9"/>
  <c r="BN274" i="9"/>
  <c r="BM274" i="9"/>
  <c r="BN273" i="9"/>
  <c r="BM273" i="9"/>
  <c r="BN272" i="9"/>
  <c r="BM272" i="9"/>
  <c r="BN271" i="9"/>
  <c r="BM271" i="9"/>
  <c r="BN270" i="9"/>
  <c r="BM270" i="9"/>
  <c r="BN269" i="9"/>
  <c r="BM269" i="9"/>
  <c r="BN268" i="9"/>
  <c r="BM268" i="9"/>
  <c r="BN267" i="9"/>
  <c r="BM267" i="9"/>
  <c r="BN266" i="9"/>
  <c r="BM266" i="9"/>
  <c r="BN265" i="9"/>
  <c r="BM265" i="9"/>
  <c r="BN264" i="9"/>
  <c r="BM264" i="9"/>
  <c r="BN263" i="9"/>
  <c r="BM263" i="9"/>
  <c r="BN262" i="9"/>
  <c r="BM262" i="9"/>
  <c r="BN261" i="9"/>
  <c r="BM261" i="9"/>
  <c r="BN260" i="9"/>
  <c r="BM260" i="9"/>
  <c r="BN259" i="9"/>
  <c r="BM259" i="9"/>
  <c r="BN258" i="9"/>
  <c r="BM258" i="9"/>
  <c r="BN257" i="9"/>
  <c r="BM257" i="9"/>
  <c r="BN256" i="9"/>
  <c r="BM256" i="9"/>
  <c r="BN255" i="9"/>
  <c r="BM255" i="9"/>
  <c r="BN254" i="9"/>
  <c r="BM254" i="9"/>
  <c r="BN253" i="9"/>
  <c r="BM253" i="9"/>
  <c r="BN252" i="9"/>
  <c r="BM252" i="9"/>
  <c r="BN251" i="9"/>
  <c r="BM251" i="9"/>
  <c r="BN250" i="9"/>
  <c r="BM250" i="9"/>
  <c r="BN249" i="9"/>
  <c r="BM249" i="9"/>
  <c r="BN248" i="9"/>
  <c r="BM248" i="9"/>
  <c r="BN247" i="9"/>
  <c r="BM247" i="9"/>
  <c r="BN246" i="9"/>
  <c r="BM246" i="9"/>
  <c r="BN245" i="9"/>
  <c r="BM245" i="9"/>
  <c r="BN244" i="9"/>
  <c r="BM244" i="9"/>
  <c r="BN243" i="9"/>
  <c r="BM243" i="9"/>
  <c r="BN242" i="9"/>
  <c r="BM242" i="9"/>
  <c r="BN241" i="9"/>
  <c r="BM241" i="9"/>
  <c r="BN240" i="9"/>
  <c r="BM240" i="9"/>
  <c r="BN239" i="9"/>
  <c r="BM239" i="9"/>
  <c r="BN238" i="9"/>
  <c r="BM238" i="9"/>
  <c r="BN237" i="9"/>
  <c r="BM237" i="9"/>
  <c r="BN236" i="9"/>
  <c r="BM236" i="9"/>
  <c r="BN235" i="9"/>
  <c r="BM235" i="9"/>
  <c r="BN234" i="9"/>
  <c r="BM234" i="9"/>
  <c r="BN233" i="9"/>
  <c r="BM233" i="9"/>
  <c r="BN232" i="9"/>
  <c r="BM232" i="9"/>
  <c r="BN231" i="9"/>
  <c r="BM231" i="9"/>
  <c r="BN230" i="9"/>
  <c r="BM230" i="9"/>
  <c r="BN229" i="9"/>
  <c r="BM229" i="9"/>
  <c r="BN228" i="9"/>
  <c r="BM228" i="9"/>
  <c r="BN227" i="9"/>
  <c r="BM227" i="9"/>
  <c r="BN226" i="9"/>
  <c r="BM226" i="9"/>
  <c r="BN225" i="9"/>
  <c r="BM225" i="9"/>
  <c r="BN224" i="9"/>
  <c r="BM224" i="9"/>
  <c r="BN223" i="9"/>
  <c r="BM223" i="9"/>
  <c r="BN222" i="9"/>
  <c r="BM222" i="9"/>
  <c r="BN221" i="9"/>
  <c r="BM221" i="9"/>
  <c r="BN220" i="9"/>
  <c r="BM220" i="9"/>
  <c r="BN219" i="9"/>
  <c r="BM219" i="9"/>
  <c r="BN218" i="9"/>
  <c r="BM218" i="9"/>
  <c r="BN217" i="9"/>
  <c r="BM217" i="9"/>
  <c r="BN216" i="9"/>
  <c r="BM216" i="9"/>
  <c r="BN215" i="9"/>
  <c r="BM215" i="9"/>
  <c r="BN214" i="9"/>
  <c r="BM214" i="9"/>
  <c r="BN213" i="9"/>
  <c r="BM213" i="9"/>
  <c r="BN212" i="9"/>
  <c r="BM212" i="9"/>
  <c r="BN211" i="9"/>
  <c r="BM211" i="9"/>
  <c r="BN210" i="9"/>
  <c r="BM210" i="9"/>
  <c r="BN209" i="9"/>
  <c r="BM209" i="9"/>
  <c r="BN208" i="9"/>
  <c r="BM208" i="9"/>
  <c r="BN207" i="9"/>
  <c r="BM207" i="9"/>
  <c r="BN206" i="9"/>
  <c r="BM206" i="9"/>
  <c r="BN205" i="9"/>
  <c r="BM205" i="9"/>
  <c r="BN204" i="9"/>
  <c r="BM204" i="9"/>
  <c r="BN203" i="9"/>
  <c r="BM203" i="9"/>
  <c r="BN202" i="9"/>
  <c r="BM202" i="9"/>
  <c r="BN201" i="9"/>
  <c r="BM201" i="9"/>
  <c r="BN200" i="9"/>
  <c r="BM200" i="9"/>
  <c r="BN199" i="9"/>
  <c r="BM199" i="9"/>
  <c r="BN198" i="9"/>
  <c r="BM198" i="9"/>
  <c r="BN197" i="9"/>
  <c r="BM197" i="9"/>
  <c r="BN196" i="9"/>
  <c r="BM196" i="9"/>
  <c r="BN195" i="9"/>
  <c r="BM195" i="9"/>
  <c r="BN194" i="9"/>
  <c r="BM194" i="9"/>
  <c r="BN193" i="9"/>
  <c r="BM193" i="9"/>
  <c r="BN192" i="9"/>
  <c r="BM192" i="9"/>
  <c r="BN191" i="9"/>
  <c r="BM191" i="9"/>
  <c r="BN190" i="9"/>
  <c r="BM190" i="9"/>
  <c r="BN189" i="9"/>
  <c r="BM189" i="9"/>
  <c r="BN188" i="9"/>
  <c r="BM188" i="9"/>
  <c r="BN187" i="9"/>
  <c r="BM187" i="9"/>
  <c r="BN186" i="9"/>
  <c r="BM186" i="9"/>
  <c r="BN185" i="9"/>
  <c r="BM185" i="9"/>
  <c r="BN184" i="9"/>
  <c r="BM184" i="9"/>
  <c r="BN183" i="9"/>
  <c r="BM183" i="9"/>
  <c r="BN182" i="9"/>
  <c r="BM182" i="9"/>
  <c r="BN181" i="9"/>
  <c r="BM181" i="9"/>
  <c r="BN180" i="9"/>
  <c r="BM180" i="9"/>
  <c r="BN179" i="9"/>
  <c r="BM179" i="9"/>
  <c r="BN178" i="9"/>
  <c r="BM178" i="9"/>
  <c r="BN177" i="9"/>
  <c r="BM177" i="9"/>
  <c r="BN176" i="9"/>
  <c r="BM176" i="9"/>
  <c r="BN175" i="9"/>
  <c r="BM175" i="9"/>
  <c r="BN174" i="9"/>
  <c r="BM174" i="9"/>
  <c r="BN173" i="9"/>
  <c r="BM173" i="9"/>
  <c r="BN172" i="9"/>
  <c r="BM172" i="9"/>
  <c r="BN171" i="9"/>
  <c r="BM171" i="9"/>
  <c r="BN170" i="9"/>
  <c r="BM170" i="9"/>
  <c r="BN169" i="9"/>
  <c r="BM169" i="9"/>
  <c r="BN168" i="9"/>
  <c r="BM168" i="9"/>
  <c r="BN167" i="9"/>
  <c r="BM167" i="9"/>
  <c r="BN166" i="9"/>
  <c r="BM166" i="9"/>
  <c r="BN165" i="9"/>
  <c r="BM165" i="9"/>
  <c r="BN164" i="9"/>
  <c r="BM164" i="9"/>
  <c r="BN163" i="9"/>
  <c r="BM163" i="9"/>
  <c r="BN162" i="9"/>
  <c r="BM162" i="9"/>
  <c r="BN161" i="9"/>
  <c r="BM161" i="9"/>
  <c r="BN160" i="9"/>
  <c r="BM160" i="9"/>
  <c r="BN159" i="9"/>
  <c r="BM159" i="9"/>
  <c r="BN158" i="9"/>
  <c r="BM158" i="9"/>
  <c r="BN157" i="9"/>
  <c r="BM157" i="9"/>
  <c r="BN156" i="9"/>
  <c r="BM156" i="9"/>
  <c r="BN155" i="9"/>
  <c r="BM155" i="9"/>
  <c r="BN154" i="9"/>
  <c r="BM154" i="9"/>
  <c r="BN153" i="9"/>
  <c r="BM153" i="9"/>
  <c r="BN152" i="9"/>
  <c r="BM152" i="9"/>
  <c r="BN151" i="9"/>
  <c r="BM151" i="9"/>
  <c r="BN150" i="9"/>
  <c r="BM150" i="9"/>
  <c r="BN149" i="9"/>
  <c r="BM149" i="9"/>
  <c r="BN148" i="9"/>
  <c r="BM148" i="9"/>
  <c r="BN147" i="9"/>
  <c r="BM147" i="9"/>
  <c r="BN146" i="9"/>
  <c r="BM146" i="9"/>
  <c r="BN145" i="9"/>
  <c r="BM145" i="9"/>
  <c r="BN144" i="9"/>
  <c r="BM144" i="9"/>
  <c r="BN143" i="9"/>
  <c r="BM143" i="9"/>
  <c r="BN142" i="9"/>
  <c r="BM142" i="9"/>
  <c r="BN141" i="9"/>
  <c r="BM141" i="9"/>
  <c r="BN140" i="9"/>
  <c r="BM140" i="9"/>
  <c r="BN139" i="9"/>
  <c r="BM139" i="9"/>
  <c r="BN138" i="9"/>
  <c r="BM138" i="9"/>
  <c r="BN137" i="9"/>
  <c r="BM137" i="9"/>
  <c r="BN136" i="9"/>
  <c r="BM136" i="9"/>
  <c r="BN135" i="9"/>
  <c r="BM135" i="9"/>
  <c r="BN134" i="9"/>
  <c r="BM134" i="9"/>
  <c r="BN133" i="9"/>
  <c r="BM133" i="9"/>
  <c r="BN132" i="9"/>
  <c r="BM132" i="9"/>
  <c r="BN131" i="9"/>
  <c r="BM131" i="9"/>
  <c r="BN130" i="9"/>
  <c r="BM130" i="9"/>
  <c r="BN129" i="9"/>
  <c r="BM129" i="9"/>
  <c r="BN128" i="9"/>
  <c r="BM128" i="9"/>
  <c r="BN127" i="9"/>
  <c r="BM127" i="9"/>
  <c r="BN126" i="9"/>
  <c r="BM126" i="9"/>
  <c r="BN125" i="9"/>
  <c r="BM125" i="9"/>
  <c r="BN124" i="9"/>
  <c r="BM124" i="9"/>
  <c r="BN123" i="9"/>
  <c r="BM123" i="9"/>
  <c r="BN122" i="9"/>
  <c r="BM122" i="9"/>
  <c r="BN121" i="9"/>
  <c r="BM121" i="9"/>
  <c r="BN120" i="9"/>
  <c r="BM120" i="9"/>
  <c r="BN119" i="9"/>
  <c r="BM119" i="9"/>
  <c r="BN118" i="9"/>
  <c r="BM118" i="9"/>
  <c r="BN117" i="9"/>
  <c r="BM117" i="9"/>
  <c r="BN116" i="9"/>
  <c r="BM116" i="9"/>
  <c r="BN115" i="9"/>
  <c r="BM115" i="9"/>
  <c r="BN114" i="9"/>
  <c r="BM114" i="9"/>
  <c r="BN113" i="9"/>
  <c r="BM113" i="9"/>
  <c r="BN112" i="9"/>
  <c r="BM112" i="9"/>
  <c r="BN111" i="9"/>
  <c r="BM111" i="9"/>
  <c r="BN110" i="9"/>
  <c r="BM110" i="9"/>
  <c r="BN109" i="9"/>
  <c r="BM109" i="9"/>
  <c r="BN108" i="9"/>
  <c r="BM108" i="9"/>
  <c r="BN107" i="9"/>
  <c r="BM107" i="9"/>
  <c r="BN106" i="9"/>
  <c r="BM106" i="9"/>
  <c r="BN105" i="9"/>
  <c r="BM105" i="9"/>
  <c r="BN434" i="9"/>
  <c r="BM434" i="9"/>
  <c r="BN433" i="9"/>
  <c r="BM433" i="9"/>
  <c r="BN432" i="9"/>
  <c r="BM432" i="9"/>
  <c r="BN431" i="9"/>
  <c r="BM431" i="9"/>
  <c r="BN430" i="9"/>
  <c r="BM430" i="9"/>
  <c r="BN429" i="9"/>
  <c r="BM429" i="9"/>
  <c r="BN428" i="9"/>
  <c r="BM428" i="9"/>
  <c r="BN427" i="9"/>
  <c r="BM427" i="9"/>
  <c r="BN426" i="9"/>
  <c r="BM426" i="9"/>
  <c r="BN425" i="9"/>
  <c r="BM425" i="9"/>
  <c r="BN424" i="9"/>
  <c r="BM424" i="9"/>
  <c r="BN423" i="9"/>
  <c r="BM423" i="9"/>
  <c r="BN422" i="9"/>
  <c r="BM422" i="9"/>
  <c r="BN421" i="9"/>
  <c r="BM421" i="9"/>
  <c r="BN420" i="9"/>
  <c r="BM420" i="9"/>
  <c r="BN419" i="9"/>
  <c r="BM419" i="9"/>
  <c r="BN418" i="9"/>
  <c r="BM418" i="9"/>
  <c r="BN417" i="9"/>
  <c r="BM417" i="9"/>
  <c r="BN416" i="9"/>
  <c r="BM416" i="9"/>
  <c r="BN415" i="9"/>
  <c r="BM415" i="9"/>
  <c r="BN414" i="9"/>
  <c r="BM414" i="9"/>
  <c r="BN413" i="9"/>
  <c r="BM413" i="9"/>
  <c r="BN412" i="9"/>
  <c r="BM412" i="9"/>
  <c r="BN411" i="9"/>
  <c r="BM411" i="9"/>
  <c r="BN410" i="9"/>
  <c r="BM410" i="9"/>
  <c r="BN409" i="9"/>
  <c r="BM409" i="9"/>
  <c r="BN408" i="9"/>
  <c r="BM408" i="9"/>
  <c r="BN407" i="9"/>
  <c r="BM407" i="9"/>
  <c r="BN406" i="9"/>
  <c r="BM406" i="9"/>
  <c r="BN405" i="9"/>
  <c r="BM405" i="9"/>
  <c r="BN404" i="9"/>
  <c r="BM404" i="9"/>
  <c r="BN403" i="9"/>
  <c r="BM403" i="9"/>
  <c r="BN402" i="9"/>
  <c r="BM402" i="9"/>
  <c r="BN401" i="9"/>
  <c r="BM401" i="9"/>
  <c r="BN400" i="9"/>
  <c r="BM400" i="9"/>
  <c r="BN399" i="9"/>
  <c r="BM399" i="9"/>
  <c r="BN398" i="9"/>
  <c r="BM398" i="9"/>
  <c r="BN397" i="9"/>
  <c r="BM397" i="9"/>
  <c r="BN396" i="9"/>
  <c r="BM396" i="9"/>
  <c r="BN395" i="9"/>
  <c r="BM395" i="9"/>
  <c r="BN394" i="9"/>
  <c r="BM394" i="9"/>
  <c r="BN393" i="9"/>
  <c r="BM393" i="9"/>
  <c r="BN392" i="9"/>
  <c r="BM392" i="9"/>
  <c r="BN391" i="9"/>
  <c r="BM391" i="9"/>
  <c r="BN390" i="9"/>
  <c r="BM390" i="9"/>
  <c r="BN389" i="9"/>
  <c r="BM389" i="9"/>
  <c r="BN388" i="9"/>
  <c r="BM388" i="9"/>
  <c r="BN387" i="9"/>
  <c r="BM387" i="9"/>
  <c r="BN386" i="9"/>
  <c r="BM386" i="9"/>
  <c r="BN385" i="9"/>
  <c r="BM385" i="9"/>
  <c r="BN384" i="9"/>
  <c r="BM384" i="9"/>
  <c r="BN383" i="9"/>
  <c r="BM383" i="9"/>
  <c r="BN382" i="9"/>
  <c r="BM382" i="9"/>
  <c r="BN381" i="9"/>
  <c r="BM381" i="9"/>
  <c r="BN380" i="9"/>
  <c r="BM380" i="9"/>
  <c r="BN379" i="9"/>
  <c r="BM379" i="9"/>
  <c r="BN378" i="9"/>
  <c r="BM378" i="9"/>
  <c r="BN377" i="9"/>
  <c r="BM377" i="9"/>
  <c r="BN376" i="9"/>
  <c r="BM376" i="9"/>
  <c r="BN375" i="9"/>
  <c r="BM375" i="9"/>
  <c r="BN374" i="9"/>
  <c r="BM374" i="9"/>
  <c r="BN373" i="9"/>
  <c r="BM373" i="9"/>
  <c r="BN372" i="9"/>
  <c r="BM372" i="9"/>
  <c r="BN371" i="9"/>
  <c r="BM371" i="9"/>
  <c r="BN370" i="9"/>
  <c r="BM370" i="9"/>
  <c r="BN102" i="9"/>
  <c r="BM102" i="9"/>
  <c r="BN101" i="9"/>
  <c r="BM101" i="9"/>
  <c r="BN367" i="9"/>
  <c r="BM367" i="9"/>
  <c r="BN100" i="9"/>
  <c r="BM100" i="9"/>
  <c r="BN366" i="9"/>
  <c r="BM366" i="9"/>
  <c r="BN365" i="9"/>
  <c r="BM365" i="9"/>
  <c r="BN364" i="9"/>
  <c r="BM364" i="9"/>
  <c r="BN363" i="9"/>
  <c r="BM363" i="9"/>
  <c r="BN362" i="9"/>
  <c r="BM362" i="9"/>
  <c r="BN361" i="9"/>
  <c r="BM361" i="9"/>
  <c r="BN360" i="9"/>
  <c r="BM360" i="9"/>
  <c r="BN359" i="9"/>
  <c r="BM359" i="9"/>
  <c r="BN358" i="9"/>
  <c r="BM358" i="9"/>
  <c r="BN357" i="9"/>
  <c r="BM357" i="9"/>
  <c r="BN356" i="9"/>
  <c r="BM356" i="9"/>
  <c r="BN99" i="9"/>
  <c r="BM99" i="9"/>
  <c r="BN98" i="9"/>
  <c r="BM98" i="9"/>
  <c r="BN97" i="9"/>
  <c r="BM97" i="9"/>
  <c r="BN96" i="9"/>
  <c r="BM96" i="9"/>
  <c r="BN95" i="9"/>
  <c r="BM95" i="9"/>
  <c r="BN94" i="9"/>
  <c r="BM94" i="9"/>
  <c r="BN355" i="9"/>
  <c r="BM355" i="9"/>
  <c r="BN93" i="9"/>
  <c r="BM93" i="9"/>
  <c r="BN354" i="9"/>
  <c r="BM354" i="9"/>
  <c r="BN353" i="9"/>
  <c r="BM353" i="9"/>
  <c r="BN352" i="9"/>
  <c r="BM352" i="9"/>
  <c r="BN351" i="9"/>
  <c r="BM351" i="9"/>
  <c r="BN350" i="9"/>
  <c r="BM350" i="9"/>
  <c r="BN349" i="9"/>
  <c r="BM349" i="9"/>
  <c r="BN348" i="9"/>
  <c r="BM348" i="9"/>
  <c r="BN347" i="9"/>
  <c r="BM347" i="9"/>
  <c r="BN346" i="9"/>
  <c r="BM346" i="9"/>
  <c r="BN345" i="9"/>
  <c r="BM345" i="9"/>
  <c r="BN344" i="9"/>
  <c r="BM344" i="9"/>
  <c r="BN343" i="9"/>
  <c r="BM343" i="9"/>
  <c r="BN41" i="9"/>
  <c r="BM41" i="9"/>
  <c r="BN40" i="9"/>
  <c r="BM40" i="9"/>
  <c r="BN39" i="9"/>
  <c r="BM39" i="9"/>
  <c r="BN38" i="9"/>
  <c r="BM38" i="9"/>
  <c r="BN37" i="9"/>
  <c r="BM37" i="9"/>
  <c r="BN36" i="9"/>
  <c r="BM36" i="9"/>
  <c r="BN35" i="9"/>
  <c r="BM35" i="9"/>
  <c r="BN34" i="9"/>
  <c r="BM34" i="9"/>
  <c r="BN33" i="9"/>
  <c r="BM33" i="9"/>
  <c r="BN32" i="9"/>
  <c r="BM32" i="9"/>
  <c r="BN31" i="9"/>
  <c r="BM31" i="9"/>
  <c r="BN30" i="9"/>
  <c r="BM30" i="9"/>
  <c r="BN29" i="9"/>
  <c r="BM29" i="9"/>
  <c r="BN28" i="9"/>
  <c r="BM28" i="9"/>
  <c r="BN27" i="9"/>
  <c r="BM27" i="9"/>
  <c r="BN26" i="9"/>
  <c r="BM26" i="9"/>
  <c r="BN25" i="9"/>
  <c r="BM25" i="9"/>
  <c r="BN24" i="9"/>
  <c r="BM24" i="9"/>
  <c r="BN23" i="9"/>
  <c r="BM23" i="9"/>
  <c r="BN22" i="9"/>
  <c r="BM22" i="9"/>
  <c r="BN21" i="9"/>
  <c r="BM21" i="9"/>
  <c r="BN20" i="9"/>
  <c r="BM20" i="9"/>
  <c r="BN19" i="9"/>
  <c r="BM19" i="9"/>
  <c r="BN18" i="9"/>
  <c r="BM18" i="9"/>
  <c r="BN17" i="9"/>
  <c r="BM17" i="9"/>
  <c r="BN16" i="9"/>
  <c r="BM16" i="9"/>
  <c r="BN15" i="9"/>
  <c r="BM15" i="9"/>
  <c r="BN14" i="9"/>
  <c r="BM14" i="9"/>
  <c r="BN13" i="9"/>
  <c r="BM13" i="9"/>
  <c r="BN12" i="9"/>
  <c r="BM12" i="9"/>
  <c r="BN11" i="9"/>
  <c r="BM11" i="9"/>
  <c r="BN10" i="9"/>
  <c r="BM10" i="9"/>
  <c r="BN9" i="9"/>
  <c r="BM9" i="9"/>
  <c r="BN92" i="9"/>
  <c r="BM92" i="9"/>
  <c r="BN91" i="9"/>
  <c r="BM91" i="9"/>
  <c r="BN90" i="9"/>
  <c r="BM90" i="9"/>
  <c r="BN89" i="9"/>
  <c r="BM89" i="9"/>
  <c r="BN88" i="9"/>
  <c r="BM88" i="9"/>
  <c r="BN342" i="9"/>
  <c r="BM342" i="9"/>
  <c r="BN341" i="9"/>
  <c r="BM341" i="9"/>
  <c r="BN340" i="9"/>
  <c r="BM340" i="9"/>
  <c r="BN339" i="9"/>
  <c r="BM339" i="9"/>
  <c r="BN338" i="9"/>
  <c r="BM338" i="9"/>
  <c r="BN337" i="9"/>
  <c r="BM337" i="9"/>
  <c r="BN87" i="9"/>
  <c r="BM87" i="9"/>
  <c r="BN77" i="9"/>
  <c r="BM77" i="9"/>
  <c r="BN76" i="9"/>
  <c r="BM76" i="9"/>
  <c r="BN75" i="9"/>
  <c r="BM75" i="9"/>
  <c r="BN74" i="9"/>
  <c r="BM74" i="9"/>
  <c r="BN73" i="9"/>
  <c r="BM73" i="9"/>
  <c r="BN72" i="9"/>
  <c r="BM72" i="9"/>
  <c r="BN71" i="9"/>
  <c r="BM71" i="9"/>
  <c r="BN86" i="9"/>
  <c r="BM86" i="9"/>
  <c r="BN85" i="9"/>
  <c r="BM85" i="9"/>
  <c r="BN336" i="9"/>
  <c r="BM336" i="9"/>
  <c r="BN335" i="9"/>
  <c r="BM335" i="9"/>
  <c r="BN334" i="9"/>
  <c r="BM334" i="9"/>
  <c r="BN333" i="9"/>
  <c r="BM333" i="9"/>
  <c r="BN332" i="9"/>
  <c r="BM332" i="9"/>
  <c r="BN331" i="9"/>
  <c r="BM331" i="9"/>
  <c r="BN84" i="9"/>
  <c r="BM84" i="9"/>
  <c r="BN83" i="9"/>
  <c r="BM83" i="9"/>
  <c r="BN82" i="9"/>
  <c r="BM82" i="9"/>
  <c r="BN81" i="9"/>
  <c r="BM81" i="9"/>
  <c r="BN330" i="9"/>
  <c r="BM330" i="9"/>
  <c r="BN329" i="9"/>
  <c r="BM329" i="9"/>
  <c r="BN328" i="9"/>
  <c r="BM328" i="9"/>
  <c r="BN327" i="9"/>
  <c r="BM327" i="9"/>
  <c r="BN70" i="9"/>
  <c r="BM70" i="9"/>
  <c r="BN69" i="9"/>
  <c r="BM69" i="9"/>
  <c r="BN68" i="9"/>
  <c r="BM68" i="9"/>
  <c r="BN67" i="9"/>
  <c r="BM67" i="9"/>
  <c r="BN66" i="9"/>
  <c r="BM66" i="9"/>
  <c r="BN65" i="9"/>
  <c r="BM65" i="9"/>
  <c r="BN64" i="9"/>
  <c r="BM64" i="9"/>
  <c r="BN63" i="9"/>
  <c r="BM63" i="9"/>
  <c r="BN62" i="9"/>
  <c r="BM62" i="9"/>
  <c r="BN80" i="9"/>
  <c r="BM80" i="9"/>
  <c r="BN326" i="9"/>
  <c r="BM326" i="9"/>
  <c r="BN325" i="9"/>
  <c r="BM325" i="9"/>
  <c r="BN324" i="9"/>
  <c r="BM324" i="9"/>
  <c r="BN323" i="9"/>
  <c r="BM323" i="9"/>
  <c r="BN322" i="9"/>
  <c r="BM322" i="9"/>
  <c r="BN61" i="9"/>
  <c r="BM61" i="9"/>
  <c r="BN60" i="9"/>
  <c r="BM60" i="9"/>
  <c r="BN59" i="9"/>
  <c r="BM59" i="9"/>
  <c r="BN58" i="9"/>
  <c r="BM58" i="9"/>
  <c r="BN57" i="9"/>
  <c r="BM57" i="9"/>
  <c r="BN79" i="9"/>
  <c r="BM79" i="9"/>
  <c r="BN56" i="9"/>
  <c r="BM56" i="9"/>
  <c r="BN55" i="9"/>
  <c r="BM55" i="9"/>
  <c r="BN54" i="9"/>
  <c r="BM54" i="9"/>
  <c r="BN53" i="9"/>
  <c r="BM53" i="9"/>
  <c r="BN52" i="9"/>
  <c r="BM52" i="9"/>
  <c r="BN51" i="9"/>
  <c r="BM51" i="9"/>
  <c r="BN50" i="9"/>
  <c r="BM50" i="9"/>
  <c r="BN49" i="9"/>
  <c r="BM49" i="9"/>
  <c r="BN48" i="9"/>
  <c r="BM48" i="9"/>
  <c r="BN47" i="9"/>
  <c r="BM47" i="9"/>
  <c r="BN78" i="9"/>
  <c r="BM78" i="9"/>
  <c r="BN321" i="9"/>
  <c r="BM321" i="9"/>
  <c r="BN320" i="9"/>
  <c r="BM320" i="9"/>
  <c r="BN319" i="9"/>
  <c r="BM319" i="9"/>
  <c r="BN318" i="9"/>
  <c r="BM318" i="9"/>
  <c r="BN317" i="9"/>
  <c r="BM317" i="9"/>
  <c r="BN316" i="9"/>
  <c r="BM316" i="9"/>
  <c r="BN46" i="9"/>
  <c r="BM46" i="9"/>
  <c r="BN45" i="9"/>
  <c r="BM45" i="9"/>
  <c r="BN44" i="9"/>
  <c r="BM44" i="9"/>
  <c r="BN43" i="9"/>
  <c r="BM43" i="9"/>
  <c r="BN42" i="9"/>
  <c r="BM42" i="9"/>
  <c r="BN315" i="9"/>
  <c r="BM315" i="9"/>
  <c r="BN314" i="9"/>
  <c r="BM314" i="9"/>
  <c r="BN313" i="9"/>
  <c r="BM313" i="9"/>
  <c r="BN312" i="9"/>
  <c r="BM312" i="9"/>
  <c r="BN311" i="9"/>
  <c r="BM311" i="9"/>
  <c r="BN310" i="9"/>
  <c r="BM310" i="9"/>
  <c r="BN309" i="9"/>
  <c r="BM309" i="9"/>
  <c r="F25" i="1" l="1"/>
  <c r="F24" i="1"/>
  <c r="F33" i="1"/>
  <c r="F34" i="1"/>
  <c r="O24" i="1"/>
  <c r="O25" i="1"/>
  <c r="L26" i="1"/>
  <c r="N17" i="1"/>
  <c r="S26" i="1"/>
  <c r="M17" i="1"/>
  <c r="L17" i="1"/>
  <c r="M26" i="1"/>
  <c r="K17" i="1"/>
  <c r="J17" i="1"/>
  <c r="T26" i="1"/>
  <c r="I17" i="1"/>
  <c r="J30" i="1"/>
  <c r="I30" i="1"/>
  <c r="M30" i="1"/>
  <c r="L30" i="1"/>
  <c r="K30" i="1"/>
  <c r="M24" i="1"/>
  <c r="L24" i="1"/>
  <c r="U26" i="1"/>
  <c r="U24" i="1"/>
  <c r="V26" i="1"/>
  <c r="T24" i="1"/>
  <c r="S24" i="1"/>
  <c r="V24" i="1"/>
  <c r="C355" i="9"/>
  <c r="D355" i="9"/>
  <c r="C356" i="9"/>
  <c r="D356"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M33" i="1" l="1"/>
  <c r="M34" i="1"/>
  <c r="I33" i="1"/>
  <c r="I34" i="1"/>
  <c r="L33" i="1"/>
  <c r="L34" i="1"/>
  <c r="K33" i="1"/>
  <c r="K34" i="1"/>
  <c r="J33" i="1"/>
  <c r="J34" i="1"/>
  <c r="CJ8" i="9"/>
  <c r="CK8" i="9"/>
  <c r="CL8" i="9"/>
  <c r="CM8" i="9"/>
  <c r="CN8" i="9"/>
  <c r="CI8" i="9"/>
  <c r="CH6" i="9"/>
  <c r="CJ6" i="9" s="1"/>
  <c r="BC310" i="9"/>
  <c r="BD310" i="9"/>
  <c r="BC311" i="9"/>
  <c r="BD311" i="9"/>
  <c r="BC312" i="9"/>
  <c r="BD312" i="9"/>
  <c r="BC313" i="9"/>
  <c r="BD313" i="9"/>
  <c r="BC314" i="9"/>
  <c r="BD314" i="9"/>
  <c r="BC315" i="9"/>
  <c r="BD315" i="9"/>
  <c r="BC42" i="9"/>
  <c r="BD42" i="9"/>
  <c r="BC43" i="9"/>
  <c r="BD43" i="9"/>
  <c r="BC44" i="9"/>
  <c r="BD44" i="9"/>
  <c r="BC45" i="9"/>
  <c r="BD45" i="9"/>
  <c r="BC46" i="9"/>
  <c r="BD46" i="9"/>
  <c r="BC316" i="9"/>
  <c r="BD316" i="9"/>
  <c r="BC317" i="9"/>
  <c r="BD317" i="9"/>
  <c r="BC318" i="9"/>
  <c r="BD318" i="9"/>
  <c r="BC319" i="9"/>
  <c r="BD319" i="9"/>
  <c r="BC320" i="9"/>
  <c r="BD320" i="9"/>
  <c r="BC321" i="9"/>
  <c r="BD321" i="9"/>
  <c r="BC78" i="9"/>
  <c r="BD78" i="9"/>
  <c r="BC47" i="9"/>
  <c r="BD47" i="9"/>
  <c r="BC48" i="9"/>
  <c r="BD48" i="9"/>
  <c r="BC49" i="9"/>
  <c r="BD49" i="9"/>
  <c r="BC50" i="9"/>
  <c r="BD50" i="9"/>
  <c r="BC51" i="9"/>
  <c r="BD51" i="9"/>
  <c r="BC52" i="9"/>
  <c r="BD52" i="9"/>
  <c r="BC53" i="9"/>
  <c r="BD53" i="9"/>
  <c r="BC54" i="9"/>
  <c r="BD54" i="9"/>
  <c r="BC55" i="9"/>
  <c r="BD55" i="9"/>
  <c r="BC56" i="9"/>
  <c r="BD56" i="9"/>
  <c r="BC79" i="9"/>
  <c r="BD79" i="9"/>
  <c r="BC57" i="9"/>
  <c r="BD57" i="9"/>
  <c r="BC58" i="9"/>
  <c r="BD58" i="9"/>
  <c r="BC59" i="9"/>
  <c r="BD59" i="9"/>
  <c r="BC60" i="9"/>
  <c r="BD60" i="9"/>
  <c r="BC61" i="9"/>
  <c r="BD61" i="9"/>
  <c r="BC322" i="9"/>
  <c r="BD322" i="9"/>
  <c r="BC323" i="9"/>
  <c r="BD323" i="9"/>
  <c r="BC324" i="9"/>
  <c r="BD324" i="9"/>
  <c r="BC325" i="9"/>
  <c r="BD325" i="9"/>
  <c r="BC326" i="9"/>
  <c r="BD326" i="9"/>
  <c r="BC80" i="9"/>
  <c r="BD80" i="9"/>
  <c r="BC62" i="9"/>
  <c r="BD62" i="9"/>
  <c r="BC63" i="9"/>
  <c r="BD63" i="9"/>
  <c r="BC64" i="9"/>
  <c r="BD64" i="9"/>
  <c r="BC65" i="9"/>
  <c r="BD65" i="9"/>
  <c r="BC66" i="9"/>
  <c r="BD66" i="9"/>
  <c r="BC67" i="9"/>
  <c r="BD67" i="9"/>
  <c r="BC68" i="9"/>
  <c r="BD68" i="9"/>
  <c r="BC69" i="9"/>
  <c r="BD69" i="9"/>
  <c r="BC70" i="9"/>
  <c r="BD70" i="9"/>
  <c r="BC327" i="9"/>
  <c r="BD327" i="9"/>
  <c r="BC328" i="9"/>
  <c r="BD328" i="9"/>
  <c r="BC329" i="9"/>
  <c r="BD329" i="9"/>
  <c r="BC330" i="9"/>
  <c r="BD330" i="9"/>
  <c r="BC81" i="9"/>
  <c r="BD81" i="9"/>
  <c r="BC82" i="9"/>
  <c r="BD82" i="9"/>
  <c r="BC83" i="9"/>
  <c r="BD83" i="9"/>
  <c r="BC84" i="9"/>
  <c r="BD84" i="9"/>
  <c r="BC331" i="9"/>
  <c r="BD331" i="9"/>
  <c r="BC332" i="9"/>
  <c r="BD332" i="9"/>
  <c r="BC333" i="9"/>
  <c r="BD333" i="9"/>
  <c r="BC334" i="9"/>
  <c r="BD334" i="9"/>
  <c r="BC335" i="9"/>
  <c r="BD335" i="9"/>
  <c r="BC336" i="9"/>
  <c r="BD336" i="9"/>
  <c r="BC85" i="9"/>
  <c r="BD85" i="9"/>
  <c r="BC86" i="9"/>
  <c r="BD86" i="9"/>
  <c r="BC71" i="9"/>
  <c r="BD71" i="9"/>
  <c r="BC72" i="9"/>
  <c r="BD72" i="9"/>
  <c r="BC73" i="9"/>
  <c r="BD73" i="9"/>
  <c r="BC74" i="9"/>
  <c r="BD74" i="9"/>
  <c r="BC75" i="9"/>
  <c r="BD75" i="9"/>
  <c r="BC76" i="9"/>
  <c r="BD76" i="9"/>
  <c r="BC77" i="9"/>
  <c r="BD77" i="9"/>
  <c r="BC87" i="9"/>
  <c r="BD87" i="9"/>
  <c r="BC337" i="9"/>
  <c r="BD337" i="9"/>
  <c r="BC338" i="9"/>
  <c r="BD338" i="9"/>
  <c r="BC339" i="9"/>
  <c r="BD339" i="9"/>
  <c r="BC340" i="9"/>
  <c r="BD340" i="9"/>
  <c r="BC341" i="9"/>
  <c r="BD341" i="9"/>
  <c r="BC342" i="9"/>
  <c r="BD342" i="9"/>
  <c r="BC88" i="9"/>
  <c r="BD88" i="9"/>
  <c r="BC89" i="9"/>
  <c r="BD89" i="9"/>
  <c r="BC90" i="9"/>
  <c r="BD90" i="9"/>
  <c r="BC91" i="9"/>
  <c r="BD91" i="9"/>
  <c r="BC92" i="9"/>
  <c r="BD92" i="9"/>
  <c r="BC9" i="9"/>
  <c r="BD9" i="9"/>
  <c r="BC10" i="9"/>
  <c r="BD10" i="9"/>
  <c r="BC11" i="9"/>
  <c r="BD11" i="9"/>
  <c r="BC12" i="9"/>
  <c r="BD12" i="9"/>
  <c r="BC13" i="9"/>
  <c r="BD13" i="9"/>
  <c r="BC14" i="9"/>
  <c r="BD14" i="9"/>
  <c r="BC15" i="9"/>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93" i="9"/>
  <c r="BD93" i="9"/>
  <c r="BC355" i="9"/>
  <c r="BD355" i="9"/>
  <c r="BC94" i="9"/>
  <c r="BD94" i="9"/>
  <c r="BC95" i="9"/>
  <c r="BD95" i="9"/>
  <c r="BC96" i="9"/>
  <c r="BD96" i="9"/>
  <c r="BC97" i="9"/>
  <c r="BD97" i="9"/>
  <c r="BC98" i="9"/>
  <c r="BD98" i="9"/>
  <c r="BC99" i="9"/>
  <c r="BD99" i="9"/>
  <c r="BC356" i="9"/>
  <c r="BD356" i="9"/>
  <c r="BC357" i="9"/>
  <c r="BD357" i="9"/>
  <c r="BC358" i="9"/>
  <c r="BD358" i="9"/>
  <c r="BC359" i="9"/>
  <c r="BD359" i="9"/>
  <c r="BC360" i="9"/>
  <c r="BD360" i="9"/>
  <c r="BC361" i="9"/>
  <c r="BD361" i="9"/>
  <c r="BC362" i="9"/>
  <c r="BD362" i="9"/>
  <c r="BC363" i="9"/>
  <c r="BD363" i="9"/>
  <c r="BC364" i="9"/>
  <c r="BD364" i="9"/>
  <c r="BC365" i="9"/>
  <c r="BD365" i="9"/>
  <c r="BC366" i="9"/>
  <c r="BD366" i="9"/>
  <c r="BC100" i="9"/>
  <c r="BD100" i="9"/>
  <c r="BC367" i="9"/>
  <c r="BD367" i="9"/>
  <c r="BC101" i="9"/>
  <c r="BD101" i="9"/>
  <c r="BC102" i="9"/>
  <c r="BD102"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103" i="9"/>
  <c r="BD103" i="9"/>
  <c r="BC368" i="9"/>
  <c r="BD368" i="9"/>
  <c r="BC369" i="9"/>
  <c r="BD369" i="9"/>
  <c r="BC104" i="9"/>
  <c r="BD10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D309" i="9"/>
  <c r="D10" i="9"/>
  <c r="BC309" i="9"/>
  <c r="C10" i="9"/>
  <c r="C447" i="9"/>
  <c r="D447" i="9"/>
  <c r="C440" i="9"/>
  <c r="D440" i="9"/>
  <c r="C427" i="9"/>
  <c r="D427" i="9"/>
  <c r="D416" i="9"/>
  <c r="C406" i="9"/>
  <c r="D406" i="9"/>
  <c r="D398" i="9"/>
  <c r="D384" i="9"/>
  <c r="C375" i="9"/>
  <c r="D375" i="9"/>
  <c r="D366" i="9"/>
  <c r="C347" i="9"/>
  <c r="D347" i="9"/>
  <c r="D338" i="9"/>
  <c r="C339" i="9"/>
  <c r="D339" i="9"/>
  <c r="D329" i="9"/>
  <c r="C320" i="9"/>
  <c r="D320" i="9"/>
  <c r="C306" i="9"/>
  <c r="D306" i="9"/>
  <c r="C292" i="9"/>
  <c r="D292" i="9"/>
  <c r="C280" i="9"/>
  <c r="D280" i="9"/>
  <c r="C281" i="9"/>
  <c r="D281" i="9"/>
  <c r="C267" i="9"/>
  <c r="D267" i="9"/>
  <c r="C259" i="9"/>
  <c r="D259" i="9"/>
  <c r="C245" i="9"/>
  <c r="D245" i="9"/>
  <c r="C238" i="9"/>
  <c r="D238" i="9"/>
  <c r="D221" i="9"/>
  <c r="D211" i="9"/>
  <c r="C201" i="9"/>
  <c r="D201" i="9"/>
  <c r="D193" i="9"/>
  <c r="D169" i="9"/>
  <c r="C163" i="9"/>
  <c r="D163" i="9"/>
  <c r="C462" i="9"/>
  <c r="D462" i="9"/>
  <c r="C463" i="9"/>
  <c r="D463" i="9"/>
  <c r="C464" i="9"/>
  <c r="D464" i="9"/>
  <c r="C465" i="9"/>
  <c r="D465" i="9"/>
  <c r="C466" i="9"/>
  <c r="D466" i="9"/>
  <c r="C467" i="9"/>
  <c r="D467" i="9"/>
  <c r="C468" i="9"/>
  <c r="D468" i="9"/>
  <c r="C458" i="9"/>
  <c r="D458" i="9"/>
  <c r="C459" i="9"/>
  <c r="D459" i="9"/>
  <c r="C460" i="9"/>
  <c r="D460" i="9"/>
  <c r="D457" i="9"/>
  <c r="C457" i="9"/>
  <c r="C449" i="9"/>
  <c r="D449" i="9"/>
  <c r="C450" i="9"/>
  <c r="D450" i="9"/>
  <c r="C451" i="9"/>
  <c r="D451" i="9"/>
  <c r="C452" i="9"/>
  <c r="D452" i="9"/>
  <c r="C453" i="9"/>
  <c r="D453" i="9"/>
  <c r="C454" i="9"/>
  <c r="D454" i="9"/>
  <c r="D448" i="9"/>
  <c r="C448" i="9"/>
  <c r="C442" i="9"/>
  <c r="D442" i="9"/>
  <c r="C443" i="9"/>
  <c r="D443" i="9"/>
  <c r="C444" i="9"/>
  <c r="D444" i="9"/>
  <c r="C445" i="9"/>
  <c r="D445" i="9"/>
  <c r="D441" i="9"/>
  <c r="C441" i="9"/>
  <c r="C429" i="9"/>
  <c r="D429" i="9"/>
  <c r="C430" i="9"/>
  <c r="D430" i="9"/>
  <c r="C431" i="9"/>
  <c r="D431" i="9"/>
  <c r="C432" i="9"/>
  <c r="D432" i="9"/>
  <c r="C433" i="9"/>
  <c r="D433" i="9"/>
  <c r="C434" i="9"/>
  <c r="D434" i="9"/>
  <c r="C435" i="9"/>
  <c r="D435" i="9"/>
  <c r="C436" i="9"/>
  <c r="D436" i="9"/>
  <c r="C437" i="9"/>
  <c r="D437" i="9"/>
  <c r="C438" i="9"/>
  <c r="D438" i="9"/>
  <c r="D428" i="9"/>
  <c r="C428" i="9"/>
  <c r="C418" i="9"/>
  <c r="D418" i="9"/>
  <c r="C419" i="9"/>
  <c r="D419" i="9"/>
  <c r="C420" i="9"/>
  <c r="D420" i="9"/>
  <c r="C421" i="9"/>
  <c r="D421" i="9"/>
  <c r="C422" i="9"/>
  <c r="D422" i="9"/>
  <c r="C423" i="9"/>
  <c r="D423" i="9"/>
  <c r="C424" i="9"/>
  <c r="D424" i="9"/>
  <c r="C425" i="9"/>
  <c r="D425" i="9"/>
  <c r="D417" i="9"/>
  <c r="C417" i="9"/>
  <c r="C408" i="9"/>
  <c r="D408" i="9"/>
  <c r="C409" i="9"/>
  <c r="D409" i="9"/>
  <c r="C410" i="9"/>
  <c r="D410" i="9"/>
  <c r="C411" i="9"/>
  <c r="D411" i="9"/>
  <c r="C412" i="9"/>
  <c r="D412" i="9"/>
  <c r="C413" i="9"/>
  <c r="D413" i="9"/>
  <c r="C414" i="9"/>
  <c r="D414" i="9"/>
  <c r="D407" i="9"/>
  <c r="C407" i="9"/>
  <c r="C400" i="9"/>
  <c r="D400" i="9"/>
  <c r="C401" i="9"/>
  <c r="D401" i="9"/>
  <c r="C402" i="9"/>
  <c r="D402" i="9"/>
  <c r="C403" i="9"/>
  <c r="D403" i="9"/>
  <c r="C404" i="9"/>
  <c r="D404" i="9"/>
  <c r="D399" i="9"/>
  <c r="C399" i="9"/>
  <c r="C393" i="9"/>
  <c r="D393" i="9"/>
  <c r="C394" i="9"/>
  <c r="D394" i="9"/>
  <c r="C395" i="9"/>
  <c r="D395" i="9"/>
  <c r="C396" i="9"/>
  <c r="D396" i="9"/>
  <c r="D392" i="9"/>
  <c r="C392" i="9"/>
  <c r="C386" i="9"/>
  <c r="D386" i="9"/>
  <c r="C387" i="9"/>
  <c r="D387" i="9"/>
  <c r="C388" i="9"/>
  <c r="D388" i="9"/>
  <c r="C389" i="9"/>
  <c r="D389" i="9"/>
  <c r="D385" i="9"/>
  <c r="C385" i="9"/>
  <c r="C377" i="9"/>
  <c r="D377" i="9"/>
  <c r="C378" i="9"/>
  <c r="D378" i="9"/>
  <c r="C379" i="9"/>
  <c r="D379" i="9"/>
  <c r="C380" i="9"/>
  <c r="D380" i="9"/>
  <c r="C381" i="9"/>
  <c r="D381" i="9"/>
  <c r="C382" i="9"/>
  <c r="D382" i="9"/>
  <c r="D376" i="9"/>
  <c r="C376" i="9"/>
  <c r="C368" i="9"/>
  <c r="D368" i="9"/>
  <c r="C369" i="9"/>
  <c r="D369" i="9"/>
  <c r="C370" i="9"/>
  <c r="D370" i="9"/>
  <c r="C371" i="9"/>
  <c r="D371" i="9"/>
  <c r="C372" i="9"/>
  <c r="D372" i="9"/>
  <c r="C373" i="9"/>
  <c r="D373" i="9"/>
  <c r="D367" i="9"/>
  <c r="C367" i="9"/>
  <c r="C364" i="9"/>
  <c r="C360" i="9"/>
  <c r="D360" i="9"/>
  <c r="C361" i="9"/>
  <c r="D361" i="9"/>
  <c r="C362" i="9"/>
  <c r="D362" i="9"/>
  <c r="C363" i="9"/>
  <c r="D363" i="9"/>
  <c r="D364" i="9"/>
  <c r="D359" i="9"/>
  <c r="C359"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CI6" i="9"/>
  <c r="CN6" i="9"/>
  <c r="CM6" i="9"/>
  <c r="CL6" i="9"/>
  <c r="CK6" i="9"/>
  <c r="CM7" i="9" l="1"/>
  <c r="CJ7" i="9"/>
  <c r="CL7" i="9"/>
  <c r="CN7" i="9"/>
  <c r="CK7" i="9"/>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F15" i="1" l="1"/>
  <c r="F16" i="1"/>
  <c r="L12" i="1"/>
  <c r="K12" i="1"/>
  <c r="J12" i="1"/>
  <c r="I12" i="1"/>
  <c r="N12" i="1"/>
  <c r="M12" i="1"/>
  <c r="M15" i="1" l="1"/>
  <c r="M16" i="1"/>
  <c r="I15" i="1"/>
  <c r="I16" i="1"/>
  <c r="N15" i="1"/>
  <c r="N16" i="1"/>
  <c r="L15" i="1"/>
  <c r="L16" i="1"/>
  <c r="J15" i="1"/>
  <c r="J16" i="1"/>
  <c r="K15" i="1"/>
  <c r="K16" i="1"/>
</calcChain>
</file>

<file path=xl/sharedStrings.xml><?xml version="1.0" encoding="utf-8"?>
<sst xmlns="http://schemas.openxmlformats.org/spreadsheetml/2006/main" count="8461" uniqueCount="1368">
  <si>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</si>
  <si>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</si>
  <si>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</si>
  <si>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</si>
  <si>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</si>
  <si>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</si>
  <si>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</si>
  <si>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</si>
  <si>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</si>
  <si>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</si>
  <si>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</si>
  <si>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</si>
  <si>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</si>
  <si>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</si>
  <si>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</si>
  <si>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</si>
  <si>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</si>
  <si>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</si>
  <si>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</si>
  <si>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</si>
  <si>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</si>
  <si>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</si>
  <si>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</si>
  <si>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</si>
  <si>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</si>
  <si>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</si>
  <si>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</si>
  <si>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</si>
  <si>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</si>
  <si>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</si>
  <si>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</si>
  <si>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</si>
  <si>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</si>
  <si>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</si>
  <si>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</si>
  <si>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</si>
  <si>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</si>
  <si>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</si>
  <si>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</si>
  <si>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</si>
  <si>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</si>
  <si>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</si>
  <si>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</si>
  <si>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</si>
  <si>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</si>
  <si>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</si>
  <si>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</si>
  <si>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</si>
  <si>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</si>
  <si>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</si>
  <si>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</si>
  <si>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</si>
  <si>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</si>
  <si>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</si>
  <si>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</si>
  <si>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</si>
  <si>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</si>
  <si>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</si>
  <si>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</si>
  <si>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</si>
  <si>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</si>
  <si>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</si>
  <si>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</si>
  <si>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</si>
  <si>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</si>
  <si>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</si>
  <si>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</si>
  <si>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</si>
  <si>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</si>
  <si>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</si>
  <si>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</si>
  <si>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</si>
  <si>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</si>
  <si>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</si>
  <si>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</si>
  <si>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</si>
  <si>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</si>
  <si>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</si>
  <si>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</si>
  <si>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</si>
  <si>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</si>
  <si>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</si>
  <si>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</si>
  <si>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</si>
  <si>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</si>
  <si>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</si>
  <si>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</si>
  <si>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</si>
  <si>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</si>
  <si>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</si>
  <si>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</si>
  <si>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</si>
  <si>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</si>
  <si>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</si>
  <si>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</si>
  <si>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</si>
  <si>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</si>
  <si>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</si>
  <si>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</si>
  <si>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</si>
  <si>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</si>
  <si>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</si>
  <si>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</si>
  <si>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</si>
  <si>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</si>
  <si>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</si>
  <si>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</si>
  <si>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</si>
  <si>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</si>
  <si>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</si>
  <si>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</si>
  <si>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</si>
  <si>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</si>
  <si>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</si>
  <si>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</si>
  <si>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</si>
  <si>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</si>
  <si>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</si>
  <si>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</si>
  <si>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</si>
  <si>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</si>
  <si>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</si>
  <si>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</si>
  <si>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</si>
  <si>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</si>
  <si>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</si>
  <si>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</si>
  <si>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</si>
  <si>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</si>
  <si>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</si>
  <si>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</si>
  <si>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</si>
  <si>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</si>
  <si>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</si>
  <si>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</si>
  <si>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</si>
  <si>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</si>
  <si>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</si>
  <si>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</si>
  <si>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</si>
  <si>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</si>
  <si>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</si>
  <si>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</si>
  <si>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</si>
  <si>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</si>
  <si>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</si>
  <si>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</si>
  <si>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</si>
  <si>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</si>
  <si>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</si>
  <si>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</si>
  <si>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</si>
  <si>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</si>
  <si>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</si>
  <si>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</si>
  <si>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</si>
  <si>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</si>
  <si>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</si>
  <si>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</si>
  <si>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</si>
  <si>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</si>
  <si>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</si>
  <si>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</si>
  <si>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</si>
  <si>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</si>
  <si>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</si>
  <si>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</si>
  <si>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</si>
  <si>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</si>
  <si>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</si>
  <si>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</si>
  <si>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</si>
  <si>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</si>
  <si>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</si>
  <si>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</si>
  <si>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</si>
  <si>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</si>
  <si>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</si>
  <si>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</si>
  <si>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</si>
  <si>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</si>
  <si>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</si>
  <si>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</si>
  <si>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</si>
  <si>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</si>
  <si>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</si>
  <si>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</si>
  <si>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</si>
  <si>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</si>
  <si>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</si>
  <si>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</si>
  <si>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</si>
  <si>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</si>
  <si>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</si>
  <si>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</si>
  <si>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</si>
  <si>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</si>
  <si>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</si>
  <si>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</si>
  <si>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</si>
  <si>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</si>
  <si>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</si>
  <si>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</si>
  <si>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</si>
  <si>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</si>
  <si>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</si>
  <si>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</si>
  <si>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</si>
  <si>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</si>
  <si>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</si>
  <si>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</si>
  <si>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</si>
  <si>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</si>
  <si>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</si>
  <si>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</si>
  <si>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</si>
  <si>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</si>
  <si>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</si>
  <si>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</si>
  <si>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</si>
  <si>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</si>
  <si>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</si>
  <si>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</si>
  <si>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</si>
  <si>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</si>
  <si>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</si>
  <si>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</si>
  <si>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</si>
  <si>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</si>
  <si>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</si>
  <si>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</si>
  <si>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</si>
  <si>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</si>
  <si>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</si>
  <si>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</si>
  <si>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</si>
  <si>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</si>
  <si>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</si>
  <si>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</si>
  <si>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</si>
  <si>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</si>
  <si>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</si>
  <si>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</si>
  <si>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</si>
  <si>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</si>
  <si>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</si>
  <si>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</si>
  <si>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</si>
  <si>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</si>
  <si>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</si>
  <si>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</si>
  <si>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</si>
  <si>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</si>
  <si>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</si>
  <si>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</si>
  <si>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</si>
  <si>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</si>
  <si>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</si>
  <si>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</si>
  <si>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</si>
  <si>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</si>
  <si>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</si>
  <si>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</si>
  <si>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</si>
  <si>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</si>
  <si>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</si>
  <si>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</si>
  <si>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</si>
  <si>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</si>
  <si>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</si>
  <si>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</si>
  <si>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</si>
  <si>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</si>
  <si>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</si>
  <si>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</si>
  <si>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</si>
  <si>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</si>
  <si>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</si>
  <si>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</si>
  <si>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</si>
  <si>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</si>
  <si>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</si>
  <si>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</si>
  <si>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</si>
  <si>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</si>
  <si>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</si>
  <si>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</si>
  <si>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</si>
  <si>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</si>
  <si>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</si>
  <si>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</si>
  <si>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</si>
  <si>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</si>
  <si>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</si>
  <si>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</si>
  <si>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</si>
  <si>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</si>
  <si>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</si>
  <si>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</si>
  <si>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</si>
  <si>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</si>
  <si>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</si>
  <si>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</si>
  <si>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</si>
  <si>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</si>
  <si>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</si>
  <si>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</si>
  <si>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</si>
  <si>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</si>
  <si>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</si>
  <si>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</si>
  <si>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</si>
  <si>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</si>
  <si>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</si>
  <si>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</si>
  <si>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</si>
  <si>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</si>
  <si>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</si>
  <si>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</si>
  <si>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</si>
  <si>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</si>
  <si>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</si>
  <si>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</si>
  <si>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</si>
  <si>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</si>
  <si>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</si>
  <si>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</si>
  <si>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</si>
  <si>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</si>
  <si>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</si>
  <si>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</si>
  <si>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</si>
  <si>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</si>
  <si>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</si>
  <si>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</si>
  <si>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</si>
  <si>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</si>
  <si>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</si>
  <si>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</si>
  <si>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</si>
  <si>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</si>
  <si>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</si>
  <si>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</si>
  <si>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</si>
  <si>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</si>
  <si>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</si>
  <si>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</si>
  <si>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</si>
  <si>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</si>
  <si>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</si>
  <si>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</si>
  <si>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</si>
  <si>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</si>
  <si>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</si>
  <si>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</si>
  <si>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</si>
  <si>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</si>
  <si>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</si>
  <si>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</si>
  <si>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</si>
  <si>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</si>
  <si>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</si>
  <si>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</si>
  <si>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</si>
  <si>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</si>
  <si>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</si>
  <si>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</si>
  <si>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</si>
  <si>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</si>
  <si>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</si>
  <si>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</si>
  <si>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</si>
  <si>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</si>
  <si>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</si>
  <si>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</si>
  <si>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</si>
  <si>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</si>
  <si>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</si>
  <si>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</si>
  <si>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</si>
  <si>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</si>
  <si>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</si>
  <si>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</si>
  <si>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</si>
  <si>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</si>
  <si>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</si>
  <si>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</si>
  <si>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</si>
  <si>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</si>
  <si>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</si>
  <si>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</si>
  <si>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</si>
  <si>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</si>
  <si>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</si>
  <si>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</si>
  <si>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</si>
  <si>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</si>
  <si>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</si>
  <si>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</si>
  <si>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</si>
  <si>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</si>
  <si>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</si>
  <si>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</si>
  <si>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</si>
  <si>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</si>
  <si>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</si>
  <si>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</si>
  <si>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</si>
  <si>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</si>
  <si>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</si>
  <si>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</si>
  <si>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</si>
  <si>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</si>
  <si>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</si>
  <si>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</si>
  <si>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</si>
  <si>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</si>
  <si>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</si>
  <si>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</si>
  <si>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</si>
  <si>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</si>
  <si>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</si>
  <si>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</si>
  <si>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</si>
  <si>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</si>
  <si>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</si>
  <si>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</si>
  <si>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</si>
  <si>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</si>
  <si>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</si>
  <si>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</si>
  <si>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</si>
  <si>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</si>
  <si>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</si>
  <si>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</si>
  <si>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</si>
  <si>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</si>
  <si>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</si>
  <si>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</si>
  <si>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</si>
  <si>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</si>
  <si>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</si>
  <si>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</si>
  <si>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</si>
  <si>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</si>
  <si>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</si>
  <si>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</si>
  <si>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</si>
  <si>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</si>
  <si>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</si>
  <si>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</si>
  <si>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</si>
  <si>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</si>
  <si>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</si>
  <si>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</si>
  <si>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</si>
  <si>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</si>
  <si>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</si>
  <si>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</si>
  <si>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</si>
  <si>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</si>
  <si>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</si>
  <si>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</si>
  <si>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</si>
  <si>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</si>
  <si>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</si>
  <si>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</si>
  <si>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</si>
  <si>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</si>
  <si>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</si>
  <si>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</si>
  <si>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</si>
  <si>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</si>
  <si>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</si>
  <si>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</si>
  <si>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</si>
  <si>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</si>
  <si>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</si>
  <si>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</si>
  <si>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</si>
  <si>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</si>
  <si>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</si>
  <si>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</si>
  <si>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</si>
  <si>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</si>
  <si>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</si>
  <si>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</si>
  <si>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</si>
  <si>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</si>
  <si>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</si>
  <si>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</si>
  <si>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</si>
  <si>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</si>
  <si>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</si>
  <si>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</si>
  <si>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</si>
  <si>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</si>
  <si>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</si>
  <si>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</si>
  <si>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</si>
  <si>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</si>
  <si>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</si>
  <si>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</si>
  <si>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</si>
  <si>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</si>
  <si>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</si>
  <si>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</si>
  <si>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</si>
  <si>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</si>
  <si>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</si>
  <si>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</si>
  <si>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</si>
  <si>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</si>
  <si>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</si>
  <si>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</si>
  <si>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</si>
  <si>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</si>
  <si>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</si>
  <si>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</si>
  <si>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</si>
  <si>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</si>
  <si>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</si>
  <si>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</si>
  <si>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</si>
  <si>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</si>
  <si>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</si>
  <si>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</si>
  <si>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</si>
  <si>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</si>
  <si>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</si>
  <si>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</si>
  <si>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</si>
  <si>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</si>
  <si>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</si>
  <si>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</si>
  <si>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</si>
  <si>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</si>
  <si>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</si>
  <si>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</si>
  <si>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</si>
  <si>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</si>
  <si>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</si>
  <si>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</si>
  <si>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</si>
  <si>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</si>
  <si>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</si>
  <si>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</si>
  <si>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</si>
  <si>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</si>
  <si>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</si>
  <si>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</si>
  <si>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</si>
  <si>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</si>
  <si>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</si>
  <si>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</si>
  <si>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</si>
  <si>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</si>
  <si>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</si>
  <si>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</si>
  <si>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</si>
  <si>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</si>
  <si>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</si>
  <si>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</si>
  <si>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</si>
  <si>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</si>
  <si>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</si>
  <si>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</si>
  <si>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</si>
  <si>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</si>
  <si>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</si>
  <si>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</si>
  <si>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</si>
  <si>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</si>
  <si>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</si>
  <si>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</si>
  <si>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</si>
  <si>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</si>
  <si>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</si>
  <si>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</si>
  <si>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</si>
  <si>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</si>
  <si>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</si>
  <si>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</si>
  <si>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</si>
  <si>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</si>
  <si>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</si>
  <si>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</si>
  <si>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</si>
  <si>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</si>
  <si>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</si>
  <si>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</si>
  <si>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</si>
  <si>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</si>
  <si>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</si>
  <si>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</si>
  <si>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</si>
  <si>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</si>
  <si>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</si>
  <si>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</si>
  <si>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</si>
  <si>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</si>
  <si>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</si>
  <si>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</si>
  <si>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</si>
  <si>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</si>
  <si>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</si>
  <si>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</si>
  <si>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</si>
  <si>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</si>
  <si>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</si>
  <si>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</si>
  <si>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</si>
  <si>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</si>
  <si>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</si>
  <si>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</si>
  <si>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</si>
  <si>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</si>
  <si>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</si>
  <si>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</si>
  <si>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</si>
  <si>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</si>
  <si>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</si>
  <si>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</si>
  <si>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</si>
  <si>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</si>
  <si>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</si>
  <si>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</si>
  <si>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</si>
  <si>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</si>
  <si>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</si>
  <si>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</si>
  <si>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</si>
  <si>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</si>
  <si>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</si>
  <si>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</si>
  <si>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</si>
  <si>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</si>
  <si>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</si>
  <si>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</si>
  <si>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</si>
  <si>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</si>
  <si>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</si>
  <si>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</si>
  <si>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</si>
  <si>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</si>
  <si>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</si>
  <si>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</si>
  <si>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</si>
  <si>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</si>
  <si>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</si>
  <si>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</si>
  <si>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</si>
  <si>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</si>
  <si>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</si>
  <si>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</si>
  <si>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</si>
  <si>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</si>
  <si>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</si>
  <si>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</si>
  <si>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</si>
  <si>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</si>
  <si>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</si>
  <si>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</si>
  <si>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</si>
  <si>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</si>
  <si>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</si>
  <si>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</si>
  <si>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</si>
  <si>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</si>
  <si>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</si>
  <si>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</si>
  <si>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</si>
  <si>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</si>
  <si>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</si>
  <si>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</si>
  <si>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</si>
  <si>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</si>
  <si>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</si>
  <si>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</si>
  <si>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</si>
  <si>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</si>
  <si>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</si>
  <si>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</si>
  <si>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</si>
  <si>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</si>
  <si>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</si>
  <si>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</si>
  <si>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</si>
  <si>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</si>
  <si>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</si>
  <si>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</si>
  <si>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</si>
  <si>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</si>
  <si>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</si>
  <si>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</si>
  <si>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</si>
  <si>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</si>
  <si>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</si>
  <si>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</si>
  <si>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</si>
  <si>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</si>
  <si>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</si>
  <si>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</si>
  <si>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</si>
  <si>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</si>
  <si>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</si>
  <si>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</si>
  <si>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</si>
  <si>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</si>
  <si>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</si>
  <si>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</si>
  <si>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</si>
  <si>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</si>
  <si>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</si>
  <si>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</si>
  <si>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</si>
  <si>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</si>
  <si>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</si>
  <si>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</si>
  <si>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</si>
  <si>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</si>
  <si>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</si>
  <si>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</si>
  <si>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</si>
  <si>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</si>
  <si>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</si>
  <si>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</si>
  <si>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</si>
  <si>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</si>
  <si>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</si>
  <si>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</si>
  <si>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</si>
  <si>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</si>
  <si>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</si>
  <si>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</si>
  <si>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</si>
  <si>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</si>
  <si>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</si>
  <si>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</si>
  <si>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</si>
  <si>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</si>
  <si>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</si>
  <si>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</si>
  <si>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</si>
  <si>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</si>
  <si>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</si>
  <si>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</si>
  <si>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</si>
  <si>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</si>
  <si>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</si>
  <si>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</si>
  <si>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</si>
  <si>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</si>
  <si>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</si>
  <si>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</si>
  <si>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</si>
  <si>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</si>
  <si>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</si>
  <si>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</si>
  <si>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</si>
  <si>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</si>
  <si>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</si>
  <si>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</si>
  <si>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</si>
  <si>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</si>
  <si>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</si>
  <si>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</si>
  <si>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</si>
  <si>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</si>
  <si>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</si>
  <si>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</si>
  <si>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</si>
  <si>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</si>
  <si>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</si>
  <si>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</si>
  <si>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</si>
  <si>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</si>
  <si>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</si>
  <si>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</si>
  <si>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</si>
  <si>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</si>
  <si>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</si>
  <si>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</si>
  <si>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</si>
  <si>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</si>
  <si>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</si>
  <si>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</si>
  <si>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</si>
  <si>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</si>
  <si>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</si>
  <si>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</si>
  <si>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</si>
  <si>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</si>
  <si>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</si>
  <si>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</si>
  <si>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</si>
  <si>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</si>
  <si>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</si>
  <si>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</si>
  <si>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</si>
  <si>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</si>
  <si>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</si>
  <si>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</si>
  <si>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</si>
  <si>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</si>
  <si>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</si>
  <si>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</si>
  <si>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</si>
  <si>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</si>
  <si>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</si>
  <si>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</si>
  <si>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</si>
  <si>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</si>
  <si>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</si>
  <si>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</si>
  <si>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</si>
  <si>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</si>
  <si>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</si>
  <si>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</si>
  <si>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</si>
  <si>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</si>
  <si>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</si>
  <si>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</si>
  <si>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</si>
  <si>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</si>
  <si>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</si>
  <si>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</si>
  <si>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</si>
  <si>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</si>
  <si>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</si>
  <si>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</si>
  <si>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</si>
  <si>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</si>
  <si>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</si>
  <si>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</si>
  <si>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</si>
  <si>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</si>
  <si>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</si>
  <si>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</si>
  <si>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</si>
  <si>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</si>
  <si>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</si>
  <si>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</si>
  <si>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</si>
  <si>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</si>
  <si>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</si>
  <si>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</si>
  <si>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</si>
  <si>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</si>
  <si>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</si>
  <si>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</si>
  <si>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</si>
  <si>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</si>
  <si>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</si>
  <si>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</si>
  <si>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</si>
  <si>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</si>
  <si>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</si>
  <si>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</si>
  <si>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</si>
  <si>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</si>
  <si>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</si>
  <si>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</si>
  <si>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</si>
  <si>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</si>
  <si>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</si>
  <si>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</si>
  <si>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</si>
  <si>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</si>
  <si>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</si>
  <si>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</si>
  <si>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</si>
  <si>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</si>
  <si>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</si>
  <si>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</si>
  <si>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</si>
  <si>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</si>
  <si>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</si>
  <si>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</si>
  <si>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</si>
  <si>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</si>
  <si>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</si>
  <si>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</si>
  <si>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</si>
  <si>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</si>
  <si>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</si>
  <si>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</si>
  <si>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</si>
  <si>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</si>
  <si>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</si>
  <si>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</si>
  <si>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</si>
  <si>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</si>
  <si>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</si>
  <si>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</si>
  <si>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</si>
  <si>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</si>
  <si>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</si>
  <si>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</si>
  <si>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</si>
  <si>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</si>
  <si>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</si>
  <si>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</si>
  <si>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</si>
  <si>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</si>
  <si>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</si>
  <si>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</si>
  <si>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</si>
  <si>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</si>
  <si>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</si>
  <si>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</si>
  <si>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</si>
  <si>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</si>
  <si>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</si>
  <si>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</si>
  <si>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</si>
  <si>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</si>
  <si>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</si>
  <si>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</si>
  <si>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</si>
  <si>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</si>
  <si>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</si>
  <si>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</si>
  <si>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</si>
  <si>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</si>
  <si>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</si>
  <si>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</si>
  <si>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</si>
  <si>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</si>
  <si>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</si>
  <si>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</si>
  <si>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</si>
  <si>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</si>
  <si>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</si>
  <si>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</si>
  <si>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</si>
  <si>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</si>
  <si>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</si>
  <si>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</si>
  <si>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</si>
  <si>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</si>
  <si>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</si>
  <si>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</si>
  <si>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</si>
  <si>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</si>
  <si>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</si>
  <si>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</si>
  <si>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</si>
  <si>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</si>
  <si>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</si>
  <si>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</si>
  <si>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</si>
  <si>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</si>
  <si>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</si>
  <si>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</si>
  <si>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</si>
  <si>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</si>
  <si>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</si>
  <si>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</si>
  <si>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</si>
  <si>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</si>
  <si>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</si>
  <si>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</si>
  <si>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</si>
  <si>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</si>
  <si>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</si>
  <si>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</si>
  <si>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</si>
  <si>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</si>
  <si>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</si>
  <si>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</si>
  <si>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</si>
  <si>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</si>
  <si>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</si>
  <si>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</si>
  <si>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</si>
  <si>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</si>
  <si>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</si>
  <si>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</si>
  <si>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</si>
  <si>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</si>
  <si>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</si>
  <si>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</si>
  <si>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</si>
  <si>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</si>
  <si>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</si>
  <si>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</si>
  <si>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</si>
  <si>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</si>
  <si>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</si>
  <si>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</si>
  <si>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</si>
  <si>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</si>
  <si>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</si>
  <si>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</si>
  <si>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</si>
  <si>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</si>
  <si>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</si>
  <si>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</si>
  <si>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</si>
  <si>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</si>
  <si>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</si>
  <si>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</si>
  <si>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</si>
  <si>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</si>
  <si>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</si>
  <si>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</si>
  <si>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</si>
  <si>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</si>
  <si>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</si>
  <si>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</si>
  <si>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</si>
  <si>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</si>
  <si>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</si>
  <si>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</si>
  <si>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</si>
  <si>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</si>
  <si>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</si>
  <si>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</si>
  <si>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</si>
  <si>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</si>
  <si>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</si>
  <si>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</si>
  <si>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</si>
  <si>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</si>
  <si>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</si>
  <si>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</si>
  <si>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</si>
  <si>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</si>
  <si>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</si>
  <si>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</si>
  <si>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</si>
  <si>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</si>
  <si>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</si>
  <si>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</si>
  <si>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</si>
  <si>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</si>
  <si>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</si>
  <si>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</si>
  <si>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</si>
  <si>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</si>
  <si>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</si>
  <si>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</si>
  <si>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</si>
  <si>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</si>
  <si>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</si>
  <si>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</si>
  <si>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</si>
  <si>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</si>
  <si>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</si>
  <si>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</si>
  <si>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</si>
  <si>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</si>
  <si>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</si>
  <si>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</si>
  <si>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</si>
  <si>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</si>
  <si>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</si>
  <si>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</si>
  <si>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</si>
  <si>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</si>
  <si>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</si>
  <si>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</si>
  <si>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</si>
  <si>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</si>
  <si>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</si>
  <si>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</si>
  <si>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</si>
  <si>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</si>
  <si>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</si>
  <si>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</si>
  <si>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</si>
  <si>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</si>
  <si>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</si>
  <si>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</si>
  <si>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</si>
  <si>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</si>
  <si>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</si>
  <si>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</si>
  <si>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</si>
  <si>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</si>
  <si>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</si>
  <si>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</si>
  <si>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</si>
  <si>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</si>
  <si>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</si>
  <si>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</si>
  <si>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</si>
  <si>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</si>
  <si>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</si>
  <si>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</si>
  <si>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</si>
  <si>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</si>
  <si>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</si>
  <si>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</si>
  <si>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</si>
  <si>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</si>
  <si>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</si>
  <si>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</si>
  <si>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</si>
  <si>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</si>
  <si>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</si>
  <si>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</si>
  <si>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</si>
  <si>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</si>
  <si>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</si>
  <si>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</si>
  <si>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</si>
  <si>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</si>
  <si>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</si>
  <si>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</si>
  <si>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</si>
  <si>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</si>
  <si>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</si>
  <si>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</si>
  <si>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</si>
  <si>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</si>
  <si>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</si>
  <si>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</si>
  <si>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</si>
  <si>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</si>
  <si>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</si>
  <si>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</si>
  <si>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</si>
  <si>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</si>
  <si>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</si>
  <si>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</si>
  <si>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</si>
  <si>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</si>
  <si>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</si>
  <si>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</si>
  <si>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</si>
  <si>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</si>
  <si>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</si>
  <si>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</si>
  <si>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</si>
  <si>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</si>
  <si>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</si>
  <si>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</si>
  <si>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</si>
  <si>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</si>
  <si>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</si>
  <si>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</si>
  <si>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</si>
  <si>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</si>
  <si>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</si>
  <si>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</si>
  <si>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</si>
  <si>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</si>
  <si>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</si>
  <si>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</si>
  <si>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</si>
  <si>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</si>
  <si>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</si>
  <si>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</si>
  <si>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</si>
  <si>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</si>
  <si>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</si>
  <si>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</si>
  <si>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</si>
  <si>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</si>
  <si>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</si>
  <si>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</si>
  <si>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</si>
  <si>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</si>
  <si>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</si>
  <si>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</si>
  <si>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</si>
  <si>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</si>
  <si>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</si>
  <si>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</si>
  <si>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</si>
  <si>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</si>
  <si>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</si>
  <si>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</si>
  <si>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</si>
  <si>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</si>
  <si>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</si>
  <si>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</si>
  <si>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</si>
  <si>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</si>
  <si>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</si>
  <si>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</si>
  <si>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</si>
  <si>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</si>
  <si>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</si>
  <si>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</si>
  <si>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</si>
  <si>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</si>
  <si>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</si>
  <si>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</si>
  <si>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</si>
  <si>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</si>
  <si>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</si>
  <si>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</si>
  <si>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</si>
  <si>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</si>
  <si>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</si>
  <si>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</si>
  <si>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</si>
  <si>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</si>
  <si>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</si>
  <si>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</si>
  <si>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</si>
  <si>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</si>
  <si>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</si>
  <si>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</si>
  <si>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</si>
  <si>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</si>
  <si>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</si>
  <si>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</si>
  <si>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</si>
  <si>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</si>
  <si>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</si>
  <si>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</si>
  <si>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</si>
  <si>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</si>
  <si>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</si>
  <si>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</si>
  <si>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</si>
  <si>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</si>
  <si>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</si>
  <si>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</si>
  <si>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</si>
  <si>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</si>
  <si>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</si>
  <si>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</si>
  <si>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</si>
  <si>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</si>
  <si>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</si>
  <si>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</si>
  <si>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</si>
  <si>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</si>
  <si>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</si>
  <si>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</si>
  <si>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</si>
  <si>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</si>
  <si>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</si>
  <si>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</si>
  <si>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</si>
  <si>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</si>
  <si>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</si>
  <si>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</si>
  <si>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</si>
  <si>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</si>
  <si>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</si>
  <si>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</si>
  <si>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</si>
  <si>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</si>
  <si>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</si>
  <si>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</si>
  <si>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</si>
  <si>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</si>
  <si>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</si>
  <si>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</si>
  <si>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</si>
  <si>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</si>
  <si>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</si>
  <si>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</si>
  <si>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</si>
  <si>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</si>
  <si>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</si>
  <si>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</si>
  <si>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</si>
  <si>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</si>
  <si>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</si>
  <si>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</si>
  <si>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</si>
  <si>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</si>
  <si>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</si>
  <si>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</si>
  <si>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</si>
  <si>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</si>
  <si>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</si>
  <si>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</si>
  <si>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</si>
  <si>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</si>
  <si>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</si>
  <si>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</si>
  <si>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</si>
  <si>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</si>
  <si>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</si>
  <si>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</si>
  <si>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</si>
  <si>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</si>
  <si>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</si>
  <si>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</si>
  <si>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</si>
  <si>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</si>
  <si>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</si>
  <si>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</si>
  <si>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</si>
  <si>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</si>
  <si>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</si>
  <si>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</si>
  <si>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</si>
  <si>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</si>
  <si>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</si>
  <si>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</si>
  <si>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</si>
  <si>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</si>
  <si>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</si>
  <si>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</si>
  <si>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</si>
  <si>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</si>
  <si>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</si>
  <si>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</si>
  <si>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</si>
  <si>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</si>
  <si>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</si>
  <si>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</si>
  <si>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</si>
  <si>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</si>
  <si>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</si>
  <si>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</si>
  <si>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</si>
  <si>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</si>
  <si>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</si>
  <si>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</si>
  <si>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</si>
  <si>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</si>
  <si>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</si>
  <si>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Latest update</t>
  </si>
  <si>
    <t>Next update</t>
  </si>
  <si>
    <t>Nov 2022</t>
  </si>
  <si>
    <t>Unitary Authorities</t>
  </si>
  <si>
    <t>Area</t>
  </si>
  <si>
    <t>Rhondda Cynon Taff</t>
  </si>
  <si>
    <t>Antrim</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</si>
  <si>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</si>
  <si>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</si>
  <si>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</si>
  <si>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</si>
  <si>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</si>
  <si>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</si>
  <si>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</si>
  <si>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</si>
  <si>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</si>
  <si>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</si>
  <si>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</si>
  <si>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</si>
  <si>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</si>
  <si>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</si>
  <si>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</si>
  <si>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</si>
  <si>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</si>
  <si>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</si>
  <si>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</si>
  <si>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</si>
  <si>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</si>
  <si>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</si>
  <si>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</si>
  <si>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</si>
  <si>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</si>
  <si>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Mission 4: By 2030, the UK will have nationwide gigabit-capable broadband and 4G coverage, with 5G coverage for the majority of the population.</t>
  </si>
  <si>
    <t>SFBB availability (% premises)</t>
  </si>
  <si>
    <t>Full Fibre availability (% premises)</t>
  </si>
  <si>
    <t>Gigabit availability (% premises)</t>
  </si>
  <si>
    <t>4G services, premises (indoor): signal from all operators (%)</t>
  </si>
  <si>
    <t>Percentage of premises that have Superfast Broadband (30Mbit/s or greater) coverage from fixed broadband</t>
  </si>
  <si>
    <t>Source: Ofcom, Connected Nations report</t>
  </si>
  <si>
    <t>Percentage of premises that have coverage from a full fibre or Gigabit capable service from fixed broadband</t>
  </si>
  <si>
    <t>Percentage of premises that have Superfast Broadband, %</t>
  </si>
  <si>
    <t>Rural as a Region Gigabit availability</t>
  </si>
  <si>
    <t>England Gigabit availability</t>
  </si>
  <si>
    <t>Rural as a Region Full Fibre</t>
  </si>
  <si>
    <t>England Full Fibre</t>
  </si>
  <si>
    <t>4G services, premises (indoor): signal from all operators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</si>
</sst>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1">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bottom/>
      <diagonal/>
    </border>
  </borders>
  <cellStyleXfs count="1">
    <xf numFmtId="0" fontId="0" fillId="0" borderId="0"/>
  </cellStyleXfs>
  <cellXfs count="62">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8" fillId="2" borderId="16" xfId="0" applyFont="1" applyFill="1" applyBorder="1" applyAlignment="1">
      <alignment horizontal="center" vertical="center"/>
    </xf>
    <xf numFmtId="164" fontId="0" fillId="2" borderId="6" xfId="0" applyNumberFormat="1" applyFill="1" applyBorder="1" applyAlignment="1">
      <alignment horizontal="center" vertical="center"/>
    </xf>
    <xf numFmtId="164" fontId="0" fillId="2" borderId="11" xfId="0" applyNumberFormat="1" applyFill="1" applyBorder="1" applyAlignment="1">
      <alignment horizontal="center" vertical="center"/>
    </xf>
    <xf numFmtId="164" fontId="0" fillId="2" borderId="16" xfId="0" applyNumberFormat="1" applyFill="1" applyBorder="1" applyAlignment="1">
      <alignment horizontal="center" vertical="center"/>
    </xf>
    <xf numFmtId="164" fontId="3" fillId="2" borderId="7" xfId="0" applyNumberFormat="1" applyFont="1" applyFill="1" applyBorder="1" applyAlignment="1">
      <alignment horizontal="center" vertical="center"/>
    </xf>
    <xf numFmtId="164" fontId="3" fillId="2" borderId="11" xfId="0" applyNumberFormat="1" applyFont="1" applyFill="1" applyBorder="1" applyAlignment="1">
      <alignment horizontal="center" vertical="center"/>
    </xf>
    <xf numFmtId="0" fontId="8" fillId="2" borderId="0" xfId="0" applyFont="1" applyFill="1" applyBorder="1" applyAlignment="1">
      <alignment horizontal="center" vertical="center"/>
    </xf>
    <xf numFmtId="164" fontId="0" fillId="2" borderId="0" xfId="0" applyNumberFormat="1" applyFill="1" applyBorder="1" applyAlignment="1">
      <alignment horizontal="center" vertical="center"/>
    </xf>
    <xf numFmtId="164" fontId="3" fillId="2" borderId="0" xfId="0" applyNumberFormat="1" applyFont="1" applyFill="1" applyBorder="1" applyAlignment="1">
      <alignment horizontal="center" vertical="center"/>
    </xf>
    <xf numFmtId="0" fontId="8" fillId="2" borderId="20" xfId="0" applyFont="1" applyFill="1" applyBorder="1" applyAlignment="1">
      <alignment horizontal="center" vertical="center"/>
    </xf>
    <xf numFmtId="164" fontId="0" fillId="2" borderId="20" xfId="0" applyNumberFormat="1" applyFill="1" applyBorder="1" applyAlignment="1">
      <alignment horizontal="center" vertical="center"/>
    </xf>
    <xf numFmtId="164" fontId="3" fillId="2" borderId="20" xfId="0" applyNumberFormat="1" applyFont="1" applyFill="1" applyBorder="1" applyAlignment="1">
      <alignment horizontal="center" vertical="center"/>
    </xf>
    <xf numFmtId="0" fontId="0" fillId="2" borderId="20" xfId="0" applyFill="1" applyBorder="1"/>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Percentage of premises that have Superfast Broadband (30Mbit/s or greater) coverage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Babergh</c:v>
                </c:pt>
              </c:strCache>
            </c:strRef>
          </c:tx>
          <c:spPr>
            <a:solidFill>
              <a:schemeClr val="tx1"/>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Sheet1!$I$12:$N$12</c:f>
              <c:numCache>
                <c:formatCode>0.0</c:formatCode>
                <c:ptCount val="6"/>
                <c:pt idx="0">
                  <c:v>77</c:v>
                </c:pt>
                <c:pt idx="1">
                  <c:v>84</c:v>
                </c:pt>
                <c:pt idx="2">
                  <c:v>89.1</c:v>
                </c:pt>
                <c:pt idx="3">
                  <c:v>92.3</c:v>
                </c:pt>
                <c:pt idx="4">
                  <c:v>93.4</c:v>
                </c:pt>
                <c:pt idx="5">
                  <c:v>93.3</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Sheet1!$I$13:$N$13</c:f>
              <c:numCache>
                <c:formatCode>0.0</c:formatCode>
                <c:ptCount val="6"/>
                <c:pt idx="0">
                  <c:v>79.461538461538467</c:v>
                </c:pt>
                <c:pt idx="1">
                  <c:v>84.967032967032964</c:v>
                </c:pt>
                <c:pt idx="2">
                  <c:v>88.446153846153834</c:v>
                </c:pt>
                <c:pt idx="3">
                  <c:v>90.046590909090895</c:v>
                </c:pt>
                <c:pt idx="4">
                  <c:v>91.29425287356321</c:v>
                </c:pt>
                <c:pt idx="5">
                  <c:v>91.619047619047635</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numRef>
              <c:f>Sheet1!$I$11:$N$11</c:f>
              <c:numCache>
                <c:formatCode>General</c:formatCode>
                <c:ptCount val="6"/>
                <c:pt idx="0">
                  <c:v>2016</c:v>
                </c:pt>
                <c:pt idx="1">
                  <c:v>2017</c:v>
                </c:pt>
                <c:pt idx="2">
                  <c:v>2018</c:v>
                </c:pt>
                <c:pt idx="3">
                  <c:v>2019</c:v>
                </c:pt>
                <c:pt idx="4">
                  <c:v>2020</c:v>
                </c:pt>
                <c:pt idx="5">
                  <c:v>2021</c:v>
                </c:pt>
              </c:numCache>
            </c:numRef>
          </c:cat>
          <c:val>
            <c:numRef>
              <c:f>Sheet1!$I$14:$N$14</c:f>
              <c:numCache>
                <c:formatCode>0.0</c:formatCode>
                <c:ptCount val="6"/>
                <c:pt idx="0">
                  <c:v>90</c:v>
                </c:pt>
                <c:pt idx="1">
                  <c:v>92</c:v>
                </c:pt>
                <c:pt idx="2">
                  <c:v>94</c:v>
                </c:pt>
                <c:pt idx="3">
                  <c:v>95</c:v>
                </c:pt>
                <c:pt idx="4">
                  <c:v>96</c:v>
                </c:pt>
                <c:pt idx="5">
                  <c:v>96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Sheet1!$A$20</c:f>
          <c:strCache>
            <c:ptCount val="1"/>
            <c:pt idx="0">
              <c:v>Percentage of premises that have coverage from a full fibre or Gigabit capable service from fixed broadband</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Sheet1!$F$21</c:f>
              <c:strCache>
                <c:ptCount val="1"/>
                <c:pt idx="0">
                  <c:v>Babergh Gigabit availability</c:v>
                </c:pt>
              </c:strCache>
            </c:strRef>
          </c:tx>
          <c:spPr>
            <a:solidFill>
              <a:schemeClr val="tx1"/>
            </a:solidFill>
            <a:ln w="38100">
              <a:solidFill>
                <a:schemeClr val="tx1"/>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Sheet1!$I$21:$M$21</c:f>
              <c:numCache>
                <c:formatCode>0.0</c:formatCode>
                <c:ptCount val="5"/>
                <c:pt idx="3">
                  <c:v>8.3000000000000007</c:v>
                </c:pt>
                <c:pt idx="4">
                  <c:v>11.7</c:v>
                </c:pt>
              </c:numCache>
            </c:numRef>
          </c:val>
          <c:extLst>
            <c:ext xmlns:c16="http://schemas.microsoft.com/office/drawing/2014/chart" uri="{C3380CC4-5D6E-409C-BE32-E72D297353CC}">
              <c16:uniqueId val="{00000000-403D-4EA4-BE2B-F4EC22B0ED2D}"/>
            </c:ext>
          </c:extLst>
        </c:ser>
        <c:ser>
          <c:idx val="0"/>
          <c:order val="1"/>
          <c:tx>
            <c:strRef>
              <c:f>Sheet1!$O$21</c:f>
              <c:strCache>
                <c:ptCount val="1"/>
                <c:pt idx="0">
                  <c:v>Babergh Full Fibre</c:v>
                </c:pt>
              </c:strCache>
            </c:strRef>
          </c:tx>
          <c:spPr>
            <a:noFill/>
            <a:ln w="38100">
              <a:solidFill>
                <a:schemeClr val="tx1"/>
              </a:solidFill>
            </a:ln>
            <a:effectLst/>
          </c:spPr>
          <c:invertIfNegative val="0"/>
          <c:val>
            <c:numRef>
              <c:f>Sheet1!$R$21:$V$21</c:f>
              <c:numCache>
                <c:formatCode>0.0</c:formatCode>
                <c:ptCount val="5"/>
                <c:pt idx="1">
                  <c:v>4.2</c:v>
                </c:pt>
                <c:pt idx="2">
                  <c:v>6.3</c:v>
                </c:pt>
                <c:pt idx="3">
                  <c:v>8.3000000000000007</c:v>
                </c:pt>
                <c:pt idx="4">
                  <c:v>11.7</c:v>
                </c:pt>
              </c:numCache>
            </c:numRef>
          </c:val>
          <c:extLst>
            <c:ext xmlns:c16="http://schemas.microsoft.com/office/drawing/2014/chart" uri="{C3380CC4-5D6E-409C-BE32-E72D297353CC}">
              <c16:uniqueId val="{00000003-403D-4EA4-BE2B-F4EC22B0ED2D}"/>
            </c:ext>
          </c:extLst>
        </c:ser>
        <c:ser>
          <c:idx val="2"/>
          <c:order val="2"/>
          <c:tx>
            <c:strRef>
              <c:f>Sheet1!$F$22</c:f>
              <c:strCache>
                <c:ptCount val="1"/>
                <c:pt idx="0">
                  <c:v>Rural as a Region Gigabit availability</c:v>
                </c:pt>
              </c:strCache>
            </c:strRef>
          </c:tx>
          <c:spPr>
            <a:solidFill>
              <a:schemeClr val="accent6">
                <a:lumMod val="60000"/>
                <a:lumOff val="40000"/>
              </a:schemeClr>
            </a:solidFill>
            <a:ln w="38100">
              <a:solidFill>
                <a:schemeClr val="accent6">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Sheet1!$I$22:$M$22</c:f>
              <c:numCache>
                <c:formatCode>0.0</c:formatCode>
                <c:ptCount val="5"/>
                <c:pt idx="3">
                  <c:v>12.611494252873564</c:v>
                </c:pt>
                <c:pt idx="4">
                  <c:v>21.220238095238098</c:v>
                </c:pt>
              </c:numCache>
            </c:numRef>
          </c:val>
          <c:extLst>
            <c:ext xmlns:c16="http://schemas.microsoft.com/office/drawing/2014/chart" uri="{C3380CC4-5D6E-409C-BE32-E72D297353CC}">
              <c16:uniqueId val="{00000001-403D-4EA4-BE2B-F4EC22B0ED2D}"/>
            </c:ext>
          </c:extLst>
        </c:ser>
        <c:ser>
          <c:idx val="4"/>
          <c:order val="3"/>
          <c:tx>
            <c:strRef>
              <c:f>Sheet1!$O$22</c:f>
              <c:strCache>
                <c:ptCount val="1"/>
                <c:pt idx="0">
                  <c:v>Rural as a Region Full Fibre</c:v>
                </c:pt>
              </c:strCache>
            </c:strRef>
          </c:tx>
          <c:spPr>
            <a:noFill/>
            <a:ln w="38100">
              <a:solidFill>
                <a:schemeClr val="accent6">
                  <a:lumMod val="60000"/>
                  <a:lumOff val="40000"/>
                </a:schemeClr>
              </a:solidFill>
            </a:ln>
            <a:effectLst/>
          </c:spPr>
          <c:invertIfNegative val="0"/>
          <c:val>
            <c:numRef>
              <c:f>Sheet1!$R$22:$V$22</c:f>
              <c:numCache>
                <c:formatCode>0.0</c:formatCode>
                <c:ptCount val="5"/>
                <c:pt idx="1">
                  <c:v>5.2153846153846146</c:v>
                </c:pt>
                <c:pt idx="2">
                  <c:v>7.4386363636363635</c:v>
                </c:pt>
                <c:pt idx="3">
                  <c:v>12.252873563218394</c:v>
                </c:pt>
                <c:pt idx="4">
                  <c:v>19.964285714285715</c:v>
                </c:pt>
              </c:numCache>
            </c:numRef>
          </c:val>
          <c:extLst>
            <c:ext xmlns:c16="http://schemas.microsoft.com/office/drawing/2014/chart" uri="{C3380CC4-5D6E-409C-BE32-E72D297353CC}">
              <c16:uniqueId val="{00000004-403D-4EA4-BE2B-F4EC22B0ED2D}"/>
            </c:ext>
          </c:extLst>
        </c:ser>
        <c:ser>
          <c:idx val="3"/>
          <c:order val="4"/>
          <c:tx>
            <c:strRef>
              <c:f>Sheet1!$F$23</c:f>
              <c:strCache>
                <c:ptCount val="1"/>
                <c:pt idx="0">
                  <c:v>England Gigabit availability</c:v>
                </c:pt>
              </c:strCache>
            </c:strRef>
          </c:tx>
          <c:spPr>
            <a:solidFill>
              <a:schemeClr val="accent1">
                <a:lumMod val="60000"/>
                <a:lumOff val="40000"/>
              </a:schemeClr>
            </a:solidFill>
            <a:ln w="38100">
              <a:solidFill>
                <a:schemeClr val="accent1">
                  <a:lumMod val="60000"/>
                  <a:lumOff val="40000"/>
                </a:schemeClr>
              </a:solidFill>
            </a:ln>
            <a:effectLst/>
          </c:spPr>
          <c:invertIfNegative val="0"/>
          <c:cat>
            <c:numRef>
              <c:f>Sheet1!$I$20:$M$20</c:f>
              <c:numCache>
                <c:formatCode>General</c:formatCode>
                <c:ptCount val="5"/>
                <c:pt idx="0">
                  <c:v>2017</c:v>
                </c:pt>
                <c:pt idx="1">
                  <c:v>2018</c:v>
                </c:pt>
                <c:pt idx="2">
                  <c:v>2019</c:v>
                </c:pt>
                <c:pt idx="3">
                  <c:v>2020</c:v>
                </c:pt>
                <c:pt idx="4">
                  <c:v>2021</c:v>
                </c:pt>
              </c:numCache>
            </c:numRef>
          </c:cat>
          <c:val>
            <c:numRef>
              <c:f>Sheet1!$I$23:$M$23</c:f>
              <c:numCache>
                <c:formatCode>0.0</c:formatCode>
                <c:ptCount val="5"/>
                <c:pt idx="0">
                  <c:v>3</c:v>
                </c:pt>
                <c:pt idx="1">
                  <c:v>6</c:v>
                </c:pt>
                <c:pt idx="2">
                  <c:v>10</c:v>
                </c:pt>
                <c:pt idx="3">
                  <c:v>25</c:v>
                </c:pt>
                <c:pt idx="4">
                  <c:v>46</c:v>
                </c:pt>
              </c:numCache>
            </c:numRef>
          </c:val>
          <c:extLst>
            <c:ext xmlns:c16="http://schemas.microsoft.com/office/drawing/2014/chart" uri="{C3380CC4-5D6E-409C-BE32-E72D297353CC}">
              <c16:uniqueId val="{00000002-403D-4EA4-BE2B-F4EC22B0ED2D}"/>
            </c:ext>
          </c:extLst>
        </c:ser>
        <c:ser>
          <c:idx val="5"/>
          <c:order val="5"/>
          <c:tx>
            <c:strRef>
              <c:f>Sheet1!$O$23</c:f>
              <c:strCache>
                <c:ptCount val="1"/>
                <c:pt idx="0">
                  <c:v>England Full Fibre</c:v>
                </c:pt>
              </c:strCache>
            </c:strRef>
          </c:tx>
          <c:spPr>
            <a:noFill/>
            <a:ln w="38100">
              <a:solidFill>
                <a:schemeClr val="accent1">
                  <a:lumMod val="60000"/>
                  <a:lumOff val="40000"/>
                </a:schemeClr>
              </a:solidFill>
            </a:ln>
            <a:effectLst/>
          </c:spPr>
          <c:invertIfNegative val="0"/>
          <c:val>
            <c:numRef>
              <c:f>Sheet1!$R$23:$V$23</c:f>
              <c:numCache>
                <c:formatCode>0.0</c:formatCode>
                <c:ptCount val="5"/>
                <c:pt idx="1">
                  <c:v>6</c:v>
                </c:pt>
                <c:pt idx="2">
                  <c:v>10</c:v>
                </c:pt>
                <c:pt idx="3">
                  <c:v>16</c:v>
                </c:pt>
                <c:pt idx="4">
                  <c:v>27</c:v>
                </c:pt>
              </c:numCache>
            </c:numRef>
          </c:val>
          <c:extLst>
            <c:ext xmlns:c16="http://schemas.microsoft.com/office/drawing/2014/chart" uri="{C3380CC4-5D6E-409C-BE32-E72D297353CC}">
              <c16:uniqueId val="{00000005-403D-4EA4-BE2B-F4EC22B0ED2D}"/>
            </c:ext>
          </c:extLst>
        </c:ser>
        <c:dLbls>
          <c:showLegendKey val="0"/>
          <c:showVal val="0"/>
          <c:showCatName val="0"/>
          <c:showSerName val="0"/>
          <c:showPercent val="0"/>
          <c:showBubbleSize val="0"/>
        </c:dLbls>
        <c:gapWidth val="0"/>
        <c:overlap val="26"/>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solidFill>
            <a:schemeClr val="tx1"/>
          </a:solid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Sheet1!$A$29</c:f>
          <c:strCache>
            <c:ptCount val="1"/>
            <c:pt idx="0">
              <c:v>4G services, premises (indoor): signal from all operators</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Sheet1!$F$30</c:f>
              <c:strCache>
                <c:ptCount val="1"/>
                <c:pt idx="0">
                  <c:v>Babergh</c:v>
                </c:pt>
              </c:strCache>
            </c:strRef>
          </c:tx>
          <c:spPr>
            <a:solidFill>
              <a:schemeClr val="tx1"/>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Sheet1!$I$30:$M$30</c:f>
              <c:numCache>
                <c:formatCode>0.0</c:formatCode>
                <c:ptCount val="5"/>
                <c:pt idx="0">
                  <c:v>25.97</c:v>
                </c:pt>
                <c:pt idx="1">
                  <c:v>61</c:v>
                </c:pt>
                <c:pt idx="2">
                  <c:v>67.03</c:v>
                </c:pt>
                <c:pt idx="3">
                  <c:v>67.45</c:v>
                </c:pt>
                <c:pt idx="4">
                  <c:v>67.77</c:v>
                </c:pt>
              </c:numCache>
            </c:numRef>
          </c:val>
          <c:extLst>
            <c:ext xmlns:c16="http://schemas.microsoft.com/office/drawing/2014/chart" uri="{C3380CC4-5D6E-409C-BE32-E72D297353CC}">
              <c16:uniqueId val="{00000000-89B5-479B-8E18-92F61E4CD9C9}"/>
            </c:ext>
          </c:extLst>
        </c:ser>
        <c:ser>
          <c:idx val="2"/>
          <c:order val="1"/>
          <c:tx>
            <c:strRef>
              <c:f>Sheet1!$F$31</c:f>
              <c:strCache>
                <c:ptCount val="1"/>
                <c:pt idx="0">
                  <c:v>Rural as a Region</c:v>
                </c:pt>
              </c:strCache>
            </c:strRef>
          </c:tx>
          <c:spPr>
            <a:solidFill>
              <a:schemeClr val="accent6">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Sheet1!$I$31:$M$31</c:f>
              <c:numCache>
                <c:formatCode>0.0</c:formatCode>
                <c:ptCount val="5"/>
                <c:pt idx="0">
                  <c:v>29.951428571428565</c:v>
                </c:pt>
                <c:pt idx="1">
                  <c:v>58.982967032967032</c:v>
                </c:pt>
                <c:pt idx="2">
                  <c:v>61.890795454545476</c:v>
                </c:pt>
                <c:pt idx="3">
                  <c:v>63.204482758620699</c:v>
                </c:pt>
                <c:pt idx="4">
                  <c:v>64.16892857142858</c:v>
                </c:pt>
              </c:numCache>
            </c:numRef>
          </c:val>
          <c:extLst>
            <c:ext xmlns:c16="http://schemas.microsoft.com/office/drawing/2014/chart" uri="{C3380CC4-5D6E-409C-BE32-E72D297353CC}">
              <c16:uniqueId val="{00000001-89B5-479B-8E18-92F61E4CD9C9}"/>
            </c:ext>
          </c:extLst>
        </c:ser>
        <c:ser>
          <c:idx val="3"/>
          <c:order val="2"/>
          <c:tx>
            <c:strRef>
              <c:f>Sheet1!$F$32</c:f>
              <c:strCache>
                <c:ptCount val="1"/>
                <c:pt idx="0">
                  <c:v>England</c:v>
                </c:pt>
              </c:strCache>
            </c:strRef>
          </c:tx>
          <c:spPr>
            <a:solidFill>
              <a:schemeClr val="accent1">
                <a:lumMod val="60000"/>
                <a:lumOff val="40000"/>
              </a:schemeClr>
            </a:solidFill>
            <a:ln>
              <a:noFill/>
            </a:ln>
            <a:effectLst/>
          </c:spPr>
          <c:invertIfNegative val="0"/>
          <c:cat>
            <c:numRef>
              <c:f>Sheet1!$I$29:$M$29</c:f>
              <c:numCache>
                <c:formatCode>General</c:formatCode>
                <c:ptCount val="5"/>
                <c:pt idx="0">
                  <c:v>2017</c:v>
                </c:pt>
                <c:pt idx="1">
                  <c:v>2018</c:v>
                </c:pt>
                <c:pt idx="2">
                  <c:v>2019</c:v>
                </c:pt>
                <c:pt idx="3">
                  <c:v>2020</c:v>
                </c:pt>
                <c:pt idx="4">
                  <c:v>2021</c:v>
                </c:pt>
              </c:numCache>
            </c:numRef>
          </c:cat>
          <c:val>
            <c:numRef>
              <c:f>Sheet1!$I$32:$M$32</c:f>
              <c:numCache>
                <c:formatCode>0.0</c:formatCode>
                <c:ptCount val="5"/>
                <c:pt idx="0">
                  <c:v>60</c:v>
                </c:pt>
                <c:pt idx="1">
                  <c:v>78</c:v>
                </c:pt>
                <c:pt idx="2">
                  <c:v>81</c:v>
                </c:pt>
                <c:pt idx="3">
                  <c:v>81</c:v>
                </c:pt>
                <c:pt idx="4">
                  <c:v>82</c:v>
                </c:pt>
              </c:numCache>
            </c:numRef>
          </c:val>
          <c:extLst>
            <c:ext xmlns:c16="http://schemas.microsoft.com/office/drawing/2014/chart" uri="{C3380CC4-5D6E-409C-BE32-E72D297353CC}">
              <c16:uniqueId val="{00000002-89B5-479B-8E18-92F61E4CD9C9}"/>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a:t>
                </a:r>
              </a:p>
            </c:rich>
          </c:tx>
          <c:overlay val="0"/>
          <c:spPr>
            <a:noFill/>
            <a:ln>
              <a:noFill/>
            </a:ln>
            <a:effectLst/>
          </c:spPr>
          <c:txPr>
            <a:bodyPr rot="0" spcFirstLastPara="1" vertOverflow="ellipsis"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17</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13</xdr:row>
      <xdr:rowOff>274320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735580"/>
          <a:ext cx="7437120" cy="127254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The percentage of premises that have Superfast</a:t>
          </a:r>
          <a:r>
            <a:rPr lang="en-GB" sz="1100" baseline="0">
              <a:solidFill>
                <a:schemeClr val="dk1"/>
              </a:solidFill>
              <a:effectLst/>
              <a:latin typeface="Avenir Next LT Pro" panose="020B0504020202020204" pitchFamily="34" charset="0"/>
              <a:ea typeface="+mn-ea"/>
              <a:cs typeface="+mn-cs"/>
            </a:rPr>
            <a:t> Broadband coverage from fixed broadband within rural areas lags behind that for England as a whole, however both increase from 2016 to 2021 with the gap decreasing over this period of time.</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Babergh is similar to that of 'Rural as a Region', but increases at a marginally greater rate thus moving from below in 2016 and 2017 to above the rural position from 2018 onwards.</a:t>
          </a:r>
          <a:endParaRPr lang="en-GB">
            <a:effectLst/>
            <a:latin typeface="Avenir Next LT Pro" panose="020B0504020202020204" pitchFamily="34" charset="0"/>
          </a:endParaRPr>
        </a:p>
      </xdr:txBody>
    </xdr:sp>
    <xdr:clientData/>
  </xdr:twoCellAnchor>
  <xdr:twoCellAnchor>
    <xdr:from>
      <xdr:col>2</xdr:col>
      <xdr:colOff>0</xdr:colOff>
      <xdr:row>19</xdr:row>
      <xdr:rowOff>0</xdr:rowOff>
    </xdr:from>
    <xdr:to>
      <xdr:col>4</xdr:col>
      <xdr:colOff>0</xdr:colOff>
      <xdr:row>26</xdr:row>
      <xdr:rowOff>0</xdr:rowOff>
    </xdr:to>
    <xdr:graphicFrame macro="">
      <xdr:nvGraphicFramePr>
        <xdr:cNvPr id="3" name="Chart 2">
          <a:extLst>
            <a:ext uri="{FF2B5EF4-FFF2-40B4-BE49-F238E27FC236}">
              <a16:creationId xmlns:a16="http://schemas.microsoft.com/office/drawing/2014/main" id="{00757A55-C3ED-40C3-8815-3C597F22666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289560</xdr:colOff>
      <xdr:row>20</xdr:row>
      <xdr:rowOff>297180</xdr:rowOff>
    </xdr:from>
    <xdr:to>
      <xdr:col>1</xdr:col>
      <xdr:colOff>3025140</xdr:colOff>
      <xdr:row>23</xdr:row>
      <xdr:rowOff>449580</xdr:rowOff>
    </xdr:to>
    <xdr:sp macro="" textlink="">
      <xdr:nvSpPr>
        <xdr:cNvPr id="4" name="TextBox 3">
          <a:extLst>
            <a:ext uri="{FF2B5EF4-FFF2-40B4-BE49-F238E27FC236}">
              <a16:creationId xmlns:a16="http://schemas.microsoft.com/office/drawing/2014/main" id="{D5B5E52B-E7D2-46D3-98BC-8931230199BE}"/>
            </a:ext>
          </a:extLst>
        </xdr:cNvPr>
        <xdr:cNvSpPr txBox="1"/>
      </xdr:nvSpPr>
      <xdr:spPr>
        <a:xfrm>
          <a:off x="289560" y="7399020"/>
          <a:ext cx="7437120" cy="20955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England's gigabit availability</a:t>
          </a:r>
          <a:r>
            <a:rPr lang="en-GB" sz="1100" baseline="0">
              <a:solidFill>
                <a:schemeClr val="dk1"/>
              </a:solidFill>
              <a:effectLst/>
              <a:latin typeface="Avenir Next LT Pro" panose="020B0504020202020204" pitchFamily="34" charset="0"/>
              <a:ea typeface="+mn-ea"/>
              <a:cs typeface="+mn-cs"/>
            </a:rPr>
            <a:t> from fixed broadband sees significant increases year on year from 2017 to 2021, and in 2018 and 2019 matches full fibre availability, before surpassing the full fibre availability in England in 2020 and 2021.</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The situation for 'Rural as a Region' shows an increase over this period of time also, but at a slower rate thus markedly widening its gap to England's overall gigabit availability, as well as dropping further behind the full fibre availability seen for England.</a:t>
          </a:r>
        </a:p>
        <a:p>
          <a:endParaRPr lang="en-GB" sz="1100" baseline="0">
            <a:solidFill>
              <a:schemeClr val="dk1"/>
            </a:solidFill>
            <a:effectLst/>
            <a:latin typeface="Avenir Next LT Pro" panose="020B0504020202020204" pitchFamily="34" charset="0"/>
            <a:ea typeface="+mn-ea"/>
            <a:cs typeface="+mn-cs"/>
          </a:endParaRPr>
        </a:p>
        <a:p>
          <a:r>
            <a:rPr lang="en-GB" sz="1100" baseline="0">
              <a:solidFill>
                <a:schemeClr val="dk1"/>
              </a:solidFill>
              <a:effectLst/>
              <a:latin typeface="Avenir Next LT Pro" panose="020B0504020202020204" pitchFamily="34" charset="0"/>
              <a:ea typeface="+mn-ea"/>
              <a:cs typeface="+mn-cs"/>
            </a:rPr>
            <a:t>Babergh's gigabit availability from fixed broadband was identical in 2020 and 2021 to its full fibre availability.  Its full fibre/gigabit availability from 2018 to 2021 was below and increased at a slower rate than both 'Rural as a Region' and England, thus widening the gap to these area types.</a:t>
          </a:r>
        </a:p>
      </xdr:txBody>
    </xdr:sp>
    <xdr:clientData/>
  </xdr:twoCellAnchor>
  <xdr:twoCellAnchor>
    <xdr:from>
      <xdr:col>2</xdr:col>
      <xdr:colOff>0</xdr:colOff>
      <xdr:row>28</xdr:row>
      <xdr:rowOff>0</xdr:rowOff>
    </xdr:from>
    <xdr:to>
      <xdr:col>4</xdr:col>
      <xdr:colOff>0</xdr:colOff>
      <xdr:row>35</xdr:row>
      <xdr:rowOff>0</xdr:rowOff>
    </xdr:to>
    <xdr:graphicFrame macro="">
      <xdr:nvGraphicFramePr>
        <xdr:cNvPr id="5" name="Chart 4">
          <a:extLst>
            <a:ext uri="{FF2B5EF4-FFF2-40B4-BE49-F238E27FC236}">
              <a16:creationId xmlns:a16="http://schemas.microsoft.com/office/drawing/2014/main" id="{27806BD4-F96B-4D28-BC4F-0DB7DA50F7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289560</xdr:colOff>
      <xdr:row>29</xdr:row>
      <xdr:rowOff>297180</xdr:rowOff>
    </xdr:from>
    <xdr:to>
      <xdr:col>1</xdr:col>
      <xdr:colOff>3025140</xdr:colOff>
      <xdr:row>31</xdr:row>
      <xdr:rowOff>281940</xdr:rowOff>
    </xdr:to>
    <xdr:sp macro="" textlink="">
      <xdr:nvSpPr>
        <xdr:cNvPr id="6" name="TextBox 5">
          <a:extLst>
            <a:ext uri="{FF2B5EF4-FFF2-40B4-BE49-F238E27FC236}">
              <a16:creationId xmlns:a16="http://schemas.microsoft.com/office/drawing/2014/main" id="{23B689E0-4BCD-4D79-8D66-AC8876A98010}"/>
            </a:ext>
          </a:extLst>
        </xdr:cNvPr>
        <xdr:cNvSpPr txBox="1"/>
      </xdr:nvSpPr>
      <xdr:spPr>
        <a:xfrm>
          <a:off x="289560" y="11864340"/>
          <a:ext cx="7437120" cy="128016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GB" sz="1100">
              <a:solidFill>
                <a:schemeClr val="dk1"/>
              </a:solidFill>
              <a:effectLst/>
              <a:latin typeface="Avenir Next LT Pro" panose="020B0504020202020204" pitchFamily="34" charset="0"/>
              <a:ea typeface="+mn-ea"/>
              <a:cs typeface="+mn-cs"/>
            </a:rPr>
            <a:t>The</a:t>
          </a:r>
          <a:r>
            <a:rPr lang="en-GB" sz="1100" baseline="0">
              <a:solidFill>
                <a:schemeClr val="dk1"/>
              </a:solidFill>
              <a:effectLst/>
              <a:latin typeface="Avenir Next LT Pro" panose="020B0504020202020204" pitchFamily="34" charset="0"/>
              <a:ea typeface="+mn-ea"/>
              <a:cs typeface="+mn-cs"/>
            </a:rPr>
            <a:t> 4G coverage where there is a signal from all operators within premises saw a step increase from 2017 to 2018 for both 'Rural as a Region' and England, before moving into a period of slow increase from 2018 to 2021.  This is mirrored by both areas, however the rural coverage is significantly lower than that for England as a whole.</a:t>
          </a:r>
        </a:p>
        <a:p>
          <a:endParaRPr lang="en-GB">
            <a:effectLst/>
            <a:latin typeface="Avenir Next LT Pro" panose="020B0504020202020204" pitchFamily="34" charset="0"/>
          </a:endParaRPr>
        </a:p>
        <a:p>
          <a:r>
            <a:rPr lang="en-GB">
              <a:effectLst/>
              <a:latin typeface="Avenir Next LT Pro" panose="020B0504020202020204" pitchFamily="34" charset="0"/>
            </a:rPr>
            <a:t>The</a:t>
          </a:r>
          <a:r>
            <a:rPr lang="en-GB" baseline="0">
              <a:effectLst/>
              <a:latin typeface="Avenir Next LT Pro" panose="020B0504020202020204" pitchFamily="34" charset="0"/>
            </a:rPr>
            <a:t> situation for Babergh in this period of time is similar to that of 'Rural as a Region', however a marked increase from 2017 to 2018 takes it from being below to above the rural position.</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W36"/>
  <sheetViews>
    <sheetView tabSelected="1" zoomScaleNormal="100" workbookViewId="0">
      <selection activeCell="B4" sqref="B4"/>
    </sheetView>
  </sheetViews>
  <sheetFormatPr defaultColWidth="8.88671875" defaultRowHeight="14.4"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4" width="8.88671875" style="1"/>
    <col min="15" max="15" width="18.33203125" style="1" customWidth="1"/>
    <col min="16" max="16384" width="8.88671875" style="1"/>
  </cols>
  <sheetData>
    <row r="1" spans="1:20" ht="21" customHeight="1" x14ac:dyDescent="0.3">
      <c r="A1" s="49" t="s">
        <v>1354</v>
      </c>
      <c r="B1" s="50"/>
      <c r="C1" s="50"/>
    </row>
    <row r="2" spans="1:20" ht="21" customHeight="1" x14ac:dyDescent="0.3">
      <c r="A2" s="50"/>
      <c r="B2" s="50"/>
      <c r="C2" s="50"/>
    </row>
    <row r="3" spans="1:20" ht="15" thickBot="1" x14ac:dyDescent="0.35"/>
    <row r="4" spans="1:20" ht="16.2" thickBot="1" x14ac:dyDescent="0.35">
      <c r="A4" s="2" t="s">
        <v>0</v>
      </c>
      <c r="B4" s="3" t="s">
        <v>14</v>
      </c>
      <c r="C4" s="4"/>
      <c r="D4" s="4"/>
    </row>
    <row r="5" spans="1:20" x14ac:dyDescent="0.3"/>
    <row r="6" spans="1:20" x14ac:dyDescent="0.3"/>
    <row r="7" spans="1:20" x14ac:dyDescent="0.3"/>
    <row r="8" spans="1:20" x14ac:dyDescent="0.3"/>
    <row r="9" spans="1:20" s="5" customFormat="1" ht="15" thickBot="1" x14ac:dyDescent="0.35"/>
    <row r="10" spans="1:20" x14ac:dyDescent="0.3"/>
    <row r="11" spans="1:20" ht="31.8" thickBot="1" x14ac:dyDescent="0.35">
      <c r="A11" s="29" t="s">
        <v>1359</v>
      </c>
      <c r="B11" s="32" t="s">
        <v>1360</v>
      </c>
      <c r="C11" s="6"/>
      <c r="D11" s="6"/>
      <c r="F11" s="51" t="s">
        <v>1362</v>
      </c>
      <c r="G11" s="51"/>
      <c r="H11" s="52"/>
      <c r="I11" s="7">
        <v>2016</v>
      </c>
      <c r="J11" s="8">
        <v>2017</v>
      </c>
      <c r="K11" s="8">
        <v>2018</v>
      </c>
      <c r="L11" s="28">
        <v>2019</v>
      </c>
      <c r="M11" s="28">
        <v>2020</v>
      </c>
      <c r="N11" s="33">
        <v>2021</v>
      </c>
      <c r="O11" s="42"/>
      <c r="P11" s="39"/>
      <c r="Q11" s="39"/>
      <c r="R11" s="39"/>
      <c r="S11" s="39"/>
      <c r="T11" s="39"/>
    </row>
    <row r="12" spans="1:20" ht="51" customHeight="1" thickTop="1" x14ac:dyDescent="0.3">
      <c r="B12" s="9"/>
      <c r="C12" s="10"/>
      <c r="D12" s="10"/>
      <c r="F12" s="11" t="str">
        <f>B4</f>
        <v>Babergh</v>
      </c>
      <c r="G12" s="12"/>
      <c r="H12" s="13"/>
      <c r="I12" s="14">
        <f>VLOOKUP(F12,Sheet2!B10:J468,4,FALSE)</f>
        <v>77</v>
      </c>
      <c r="J12" s="15">
        <f>VLOOKUP($F12,Sheet2!$B$10:$J$468,5,FALSE)</f>
        <v>84</v>
      </c>
      <c r="K12" s="15">
        <f>VLOOKUP($F12,Sheet2!$B$10:$J$468,6,FALSE)</f>
        <v>89.1</v>
      </c>
      <c r="L12" s="15">
        <f>VLOOKUP($F12,Sheet2!$B$10:$J$468,7,FALSE)</f>
        <v>92.3</v>
      </c>
      <c r="M12" s="15">
        <f>VLOOKUP($F12,Sheet2!$B$10:$J$468,8,FALSE)</f>
        <v>93.4</v>
      </c>
      <c r="N12" s="15">
        <f>VLOOKUP($F12,Sheet2!$B$10:$J$468,9,FALSE)</f>
        <v>93.3</v>
      </c>
      <c r="O12" s="43"/>
      <c r="P12" s="40"/>
      <c r="Q12" s="40"/>
      <c r="R12" s="40"/>
      <c r="S12" s="40"/>
      <c r="T12" s="40"/>
    </row>
    <row r="13" spans="1:20" ht="51" customHeight="1" x14ac:dyDescent="0.3">
      <c r="B13" s="16"/>
      <c r="C13" s="16"/>
      <c r="D13" s="16"/>
      <c r="F13" s="53" t="s">
        <v>2</v>
      </c>
      <c r="G13" s="54"/>
      <c r="H13" s="55"/>
      <c r="I13" s="17">
        <f>Sheet2!E474</f>
        <v>79.461538461538467</v>
      </c>
      <c r="J13" s="18">
        <f>Sheet2!F474</f>
        <v>84.967032967032964</v>
      </c>
      <c r="K13" s="18">
        <f>Sheet2!G474</f>
        <v>88.446153846153834</v>
      </c>
      <c r="L13" s="18">
        <f>Sheet2!H474</f>
        <v>90.046590909090895</v>
      </c>
      <c r="M13" s="18">
        <f>Sheet2!I474</f>
        <v>91.29425287356321</v>
      </c>
      <c r="N13" s="18">
        <f>Sheet2!J474</f>
        <v>91.619047619047635</v>
      </c>
      <c r="O13" s="43"/>
      <c r="P13" s="40"/>
      <c r="Q13" s="40"/>
      <c r="R13" s="40"/>
      <c r="S13" s="40"/>
      <c r="T13" s="40"/>
    </row>
    <row r="14" spans="1:20" ht="51" customHeight="1" thickBot="1" x14ac:dyDescent="0.35">
      <c r="B14" s="16"/>
      <c r="C14" s="16"/>
      <c r="D14" s="16"/>
      <c r="F14" s="56" t="s">
        <v>3</v>
      </c>
      <c r="G14" s="57"/>
      <c r="H14" s="58"/>
      <c r="I14" s="19">
        <f>Sheet2!E6</f>
        <v>90</v>
      </c>
      <c r="J14" s="20">
        <f>Sheet2!F6</f>
        <v>92</v>
      </c>
      <c r="K14" s="20">
        <f>Sheet2!G6</f>
        <v>94</v>
      </c>
      <c r="L14" s="20">
        <f>Sheet2!H6</f>
        <v>95</v>
      </c>
      <c r="M14" s="20">
        <f>Sheet2!I6</f>
        <v>96</v>
      </c>
      <c r="N14" s="20">
        <f>Sheet2!J6</f>
        <v>96</v>
      </c>
      <c r="O14" s="43"/>
      <c r="P14" s="40"/>
      <c r="Q14" s="40"/>
      <c r="R14" s="40"/>
      <c r="S14" s="40"/>
      <c r="T14" s="40"/>
    </row>
    <row r="15" spans="1:20" ht="51" customHeight="1" thickTop="1" x14ac:dyDescent="0.3">
      <c r="B15" s="16"/>
      <c r="C15" s="16"/>
      <c r="D15" s="16"/>
      <c r="F15" s="59" t="str">
        <f>"% Gap - "&amp;F12&amp;" to Rural as a Region"</f>
        <v>% Gap - Babergh to Rural as a Region</v>
      </c>
      <c r="G15" s="60"/>
      <c r="H15" s="61"/>
      <c r="I15" s="21">
        <f>((I12-I13))</f>
        <v>-2.461538461538467</v>
      </c>
      <c r="J15" s="21">
        <f>((J12-J13))</f>
        <v>-0.9670329670329636</v>
      </c>
      <c r="K15" s="21">
        <f t="shared" ref="K15:N15" si="0">((K12-K13))</f>
        <v>0.65384615384616041</v>
      </c>
      <c r="L15" s="21">
        <f t="shared" si="0"/>
        <v>2.253409090909102</v>
      </c>
      <c r="M15" s="21">
        <f t="shared" si="0"/>
        <v>2.1057471264367962</v>
      </c>
      <c r="N15" s="21">
        <f t="shared" si="0"/>
        <v>1.6809523809523625</v>
      </c>
      <c r="O15" s="44"/>
      <c r="P15" s="41"/>
      <c r="Q15" s="41"/>
      <c r="R15" s="41"/>
      <c r="S15" s="41"/>
      <c r="T15" s="41"/>
    </row>
    <row r="16" spans="1:20" ht="51" customHeight="1" x14ac:dyDescent="0.3">
      <c r="B16" s="16"/>
      <c r="C16" s="16"/>
      <c r="D16" s="16"/>
      <c r="F16" s="46" t="str">
        <f>"% Gap - "&amp;F12&amp;" to England"</f>
        <v>% Gap - Babergh to England</v>
      </c>
      <c r="G16" s="47"/>
      <c r="H16" s="48"/>
      <c r="I16" s="21">
        <f>I12-I14</f>
        <v>-13</v>
      </c>
      <c r="J16" s="21">
        <f>J12-J14</f>
        <v>-8</v>
      </c>
      <c r="K16" s="21">
        <f t="shared" ref="K16:N16" si="1">K12-K14</f>
        <v>-4.9000000000000057</v>
      </c>
      <c r="L16" s="21">
        <f t="shared" si="1"/>
        <v>-2.7000000000000028</v>
      </c>
      <c r="M16" s="21">
        <f t="shared" si="1"/>
        <v>-2.5999999999999943</v>
      </c>
      <c r="N16" s="21">
        <f t="shared" si="1"/>
        <v>-2.7000000000000028</v>
      </c>
      <c r="O16" s="44"/>
      <c r="P16" s="41"/>
      <c r="Q16" s="41"/>
      <c r="R16" s="41"/>
      <c r="S16" s="41"/>
      <c r="T16" s="41"/>
    </row>
    <row r="17" spans="1:23" ht="51" customHeight="1" x14ac:dyDescent="0.3">
      <c r="B17" s="16"/>
      <c r="C17" s="16"/>
      <c r="D17" s="16"/>
      <c r="F17" s="46" t="s">
        <v>4</v>
      </c>
      <c r="G17" s="47"/>
      <c r="H17" s="48"/>
      <c r="I17" s="22">
        <f>(I13-I14)</f>
        <v>-10.538461538461533</v>
      </c>
      <c r="J17" s="23">
        <f>(J13-J14)</f>
        <v>-7.0329670329670364</v>
      </c>
      <c r="K17" s="23">
        <f t="shared" ref="K17:N17" si="2">(K13-K14)</f>
        <v>-5.5538461538461661</v>
      </c>
      <c r="L17" s="23">
        <f t="shared" si="2"/>
        <v>-4.9534090909091049</v>
      </c>
      <c r="M17" s="23">
        <f t="shared" si="2"/>
        <v>-4.7057471264367905</v>
      </c>
      <c r="N17" s="23">
        <f t="shared" si="2"/>
        <v>-4.3809523809523654</v>
      </c>
      <c r="O17" s="44"/>
      <c r="P17" s="41"/>
      <c r="Q17" s="41"/>
      <c r="R17" s="41"/>
      <c r="S17" s="41"/>
      <c r="T17" s="41"/>
    </row>
    <row r="18" spans="1:23" s="5" customFormat="1" ht="15" thickBot="1" x14ac:dyDescent="0.35">
      <c r="B18" s="24"/>
      <c r="C18" s="24"/>
      <c r="D18" s="24"/>
      <c r="F18" s="25"/>
      <c r="G18" s="25"/>
      <c r="H18" s="25"/>
      <c r="I18" s="26"/>
      <c r="J18" s="26"/>
      <c r="K18" s="26"/>
      <c r="L18" s="26"/>
      <c r="M18" s="26"/>
      <c r="N18" s="26"/>
    </row>
    <row r="19" spans="1:23" x14ac:dyDescent="0.3"/>
    <row r="20" spans="1:23" ht="31.8" thickBot="1" x14ac:dyDescent="0.35">
      <c r="A20" s="29" t="s">
        <v>1361</v>
      </c>
      <c r="B20" s="32" t="s">
        <v>1360</v>
      </c>
      <c r="C20" s="6"/>
      <c r="D20" s="6"/>
      <c r="F20" s="51" t="s">
        <v>1357</v>
      </c>
      <c r="G20" s="51"/>
      <c r="H20" s="52"/>
      <c r="I20" s="7">
        <v>2017</v>
      </c>
      <c r="J20" s="28">
        <v>2018</v>
      </c>
      <c r="K20" s="28">
        <v>2019</v>
      </c>
      <c r="L20" s="28">
        <v>2020</v>
      </c>
      <c r="M20" s="33">
        <v>2021</v>
      </c>
      <c r="N20" s="42"/>
      <c r="O20" s="51" t="s">
        <v>1356</v>
      </c>
      <c r="P20" s="51"/>
      <c r="Q20" s="52"/>
      <c r="R20" s="7">
        <v>2017</v>
      </c>
      <c r="S20" s="28">
        <v>2018</v>
      </c>
      <c r="T20" s="28">
        <v>2019</v>
      </c>
      <c r="U20" s="28">
        <v>2020</v>
      </c>
      <c r="V20" s="33">
        <v>2021</v>
      </c>
      <c r="W20" s="45"/>
    </row>
    <row r="21" spans="1:23" ht="51" customHeight="1" thickTop="1" x14ac:dyDescent="0.3">
      <c r="B21" s="9"/>
      <c r="C21" s="10"/>
      <c r="D21" s="10"/>
      <c r="F21" s="11" t="str">
        <f>B4&amp;" Gigabit availability"</f>
        <v>Babergh Gigabit availability</v>
      </c>
      <c r="G21" s="12"/>
      <c r="H21" s="13"/>
      <c r="I21" s="14"/>
      <c r="J21" s="15"/>
      <c r="K21" s="15"/>
      <c r="L21" s="15">
        <f>VLOOKUP(B4,Sheet2!AB9:AJ460,8,FALSE)</f>
        <v>8.3000000000000007</v>
      </c>
      <c r="M21" s="34">
        <f>VLOOKUP(B4,Sheet2!AB9:AK460,9,FALSE)</f>
        <v>11.7</v>
      </c>
      <c r="N21" s="43"/>
      <c r="O21" s="11" t="str">
        <f>B4&amp;" Full Fibre"</f>
        <v>Babergh Full Fibre</v>
      </c>
      <c r="P21" s="12"/>
      <c r="Q21" s="13"/>
      <c r="R21" s="14"/>
      <c r="S21" s="15">
        <f>VLOOKUP(B4,Sheet2!BB9:BJ460,6,FALSE)</f>
        <v>4.2</v>
      </c>
      <c r="T21" s="15">
        <f>VLOOKUP(B4,Sheet2!BB9:BJ460,7,FALSE)</f>
        <v>6.3</v>
      </c>
      <c r="U21" s="15">
        <f>VLOOKUP(B4,Sheet2!BB9:BJ460,8,FALSE)</f>
        <v>8.3000000000000007</v>
      </c>
      <c r="V21" s="34">
        <f>VLOOKUP(B4,Sheet2!BB9:BJ460,9,FALSE)</f>
        <v>11.7</v>
      </c>
      <c r="W21" s="45"/>
    </row>
    <row r="22" spans="1:23" ht="51" customHeight="1" x14ac:dyDescent="0.3">
      <c r="B22" s="16"/>
      <c r="C22" s="16"/>
      <c r="D22" s="16"/>
      <c r="F22" s="53" t="s">
        <v>1363</v>
      </c>
      <c r="G22" s="54"/>
      <c r="H22" s="55"/>
      <c r="I22" s="17"/>
      <c r="J22" s="18"/>
      <c r="K22" s="18"/>
      <c r="L22" s="18">
        <f>Sheet2!AI472</f>
        <v>12.611494252873564</v>
      </c>
      <c r="M22" s="35">
        <f>Sheet2!AJ472</f>
        <v>21.220238095238098</v>
      </c>
      <c r="N22" s="43"/>
      <c r="O22" s="53" t="s">
        <v>1365</v>
      </c>
      <c r="P22" s="54"/>
      <c r="Q22" s="55"/>
      <c r="R22" s="17"/>
      <c r="S22" s="18">
        <f>Sheet2!BG472</f>
        <v>5.2153846153846146</v>
      </c>
      <c r="T22" s="18">
        <f>Sheet2!BH472</f>
        <v>7.4386363636363635</v>
      </c>
      <c r="U22" s="18">
        <f>Sheet2!BI472</f>
        <v>12.252873563218394</v>
      </c>
      <c r="V22" s="18">
        <f>Sheet2!BJ472</f>
        <v>19.964285714285715</v>
      </c>
      <c r="W22" s="45"/>
    </row>
    <row r="23" spans="1:23" ht="51" customHeight="1" thickBot="1" x14ac:dyDescent="0.35">
      <c r="B23" s="16"/>
      <c r="C23" s="16"/>
      <c r="D23" s="16"/>
      <c r="F23" s="56" t="s">
        <v>1364</v>
      </c>
      <c r="G23" s="57"/>
      <c r="H23" s="58"/>
      <c r="I23" s="19">
        <f>Sheet2!AF8</f>
        <v>3</v>
      </c>
      <c r="J23" s="20">
        <f>Sheet2!AG8</f>
        <v>6</v>
      </c>
      <c r="K23" s="20">
        <f>Sheet2!AH8</f>
        <v>10</v>
      </c>
      <c r="L23" s="20">
        <f>Sheet2!AI8</f>
        <v>25</v>
      </c>
      <c r="M23" s="20">
        <f>Sheet2!AJ8</f>
        <v>46</v>
      </c>
      <c r="N23" s="43"/>
      <c r="O23" s="56" t="s">
        <v>1366</v>
      </c>
      <c r="P23" s="57"/>
      <c r="Q23" s="58"/>
      <c r="R23" s="19"/>
      <c r="S23" s="20">
        <f>Sheet2!BG8</f>
        <v>6</v>
      </c>
      <c r="T23" s="20">
        <f>Sheet2!BH8</f>
        <v>10</v>
      </c>
      <c r="U23" s="20">
        <f>Sheet2!BI8</f>
        <v>16</v>
      </c>
      <c r="V23" s="36">
        <f>Sheet2!BJ8</f>
        <v>27</v>
      </c>
      <c r="W23" s="45"/>
    </row>
    <row r="24" spans="1:23" ht="51" customHeight="1" thickTop="1" x14ac:dyDescent="0.3">
      <c r="B24" s="16"/>
      <c r="C24" s="16"/>
      <c r="D24" s="16"/>
      <c r="F24" s="59" t="str">
        <f>"% Gap - "&amp;F21&amp;" to Rural as a Region"</f>
        <v>% Gap - Babergh Gigabit availability to Rural as a Region</v>
      </c>
      <c r="G24" s="60"/>
      <c r="H24" s="61"/>
      <c r="I24" s="21"/>
      <c r="J24" s="21"/>
      <c r="K24" s="21"/>
      <c r="L24" s="21">
        <f>((L21-L22))</f>
        <v>-4.3114942528735636</v>
      </c>
      <c r="M24" s="37">
        <f>((M21-M22))</f>
        <v>-9.5202380952380992</v>
      </c>
      <c r="N24" s="44"/>
      <c r="O24" s="59" t="str">
        <f>"% Gap - "&amp;O21&amp;" to Rural as a Region"</f>
        <v>% Gap - Babergh Full Fibre to Rural as a Region</v>
      </c>
      <c r="P24" s="60"/>
      <c r="Q24" s="61"/>
      <c r="R24" s="21"/>
      <c r="S24" s="21">
        <f t="shared" ref="S24:T24" si="3">((S21-S22))</f>
        <v>-1.0153846153846144</v>
      </c>
      <c r="T24" s="21">
        <f t="shared" si="3"/>
        <v>-1.1386363636363637</v>
      </c>
      <c r="U24" s="21">
        <f>((U21-U22))</f>
        <v>-3.9528735632183931</v>
      </c>
      <c r="V24" s="37">
        <f>((V21-V22))</f>
        <v>-8.264285714285716</v>
      </c>
      <c r="W24" s="45"/>
    </row>
    <row r="25" spans="1:23" ht="51" customHeight="1" x14ac:dyDescent="0.3">
      <c r="B25" s="16"/>
      <c r="C25" s="16"/>
      <c r="D25" s="16"/>
      <c r="F25" s="46" t="str">
        <f>"% Gap - "&amp;F21&amp;" to England"</f>
        <v>% Gap - Babergh Gigabit availability to England</v>
      </c>
      <c r="G25" s="47"/>
      <c r="H25" s="48"/>
      <c r="I25" s="21"/>
      <c r="J25" s="21"/>
      <c r="K25" s="21"/>
      <c r="L25" s="21">
        <f>L21-L23</f>
        <v>-16.7</v>
      </c>
      <c r="M25" s="21">
        <f>M21-M23</f>
        <v>-34.299999999999997</v>
      </c>
      <c r="N25" s="44"/>
      <c r="O25" s="46" t="str">
        <f>"% Gap - "&amp;O21&amp;" to England"</f>
        <v>% Gap - Babergh Full Fibre to England</v>
      </c>
      <c r="P25" s="47"/>
      <c r="Q25" s="48"/>
      <c r="R25" s="21"/>
      <c r="S25" s="21">
        <f>S21-S23</f>
        <v>-1.7999999999999998</v>
      </c>
      <c r="T25" s="21">
        <f t="shared" ref="T25:V25" si="4">T21-T23</f>
        <v>-3.7</v>
      </c>
      <c r="U25" s="21">
        <f t="shared" si="4"/>
        <v>-7.6999999999999993</v>
      </c>
      <c r="V25" s="21">
        <f t="shared" si="4"/>
        <v>-15.3</v>
      </c>
      <c r="W25" s="45"/>
    </row>
    <row r="26" spans="1:23" ht="51" customHeight="1" x14ac:dyDescent="0.3">
      <c r="B26" s="16"/>
      <c r="C26" s="16"/>
      <c r="D26" s="16"/>
      <c r="F26" s="46" t="s">
        <v>4</v>
      </c>
      <c r="G26" s="47"/>
      <c r="H26" s="48"/>
      <c r="I26" s="22"/>
      <c r="J26" s="23"/>
      <c r="K26" s="23"/>
      <c r="L26" s="23">
        <f>((L22-L23))</f>
        <v>-12.388505747126436</v>
      </c>
      <c r="M26" s="38">
        <f>((M22-M23))</f>
        <v>-24.779761904761902</v>
      </c>
      <c r="N26" s="44"/>
      <c r="O26" s="46" t="s">
        <v>4</v>
      </c>
      <c r="P26" s="47"/>
      <c r="Q26" s="48"/>
      <c r="R26" s="22"/>
      <c r="S26" s="23">
        <f t="shared" ref="S26:T26" si="5">((S22-S23))</f>
        <v>-0.78461538461538538</v>
      </c>
      <c r="T26" s="23">
        <f t="shared" si="5"/>
        <v>-2.5613636363636365</v>
      </c>
      <c r="U26" s="23">
        <f>((U22-U23))</f>
        <v>-3.7471264367816062</v>
      </c>
      <c r="V26" s="38">
        <f>((V22-V23))</f>
        <v>-7.0357142857142847</v>
      </c>
      <c r="W26" s="45"/>
    </row>
    <row r="27" spans="1:23" s="5" customFormat="1" ht="15" thickBot="1" x14ac:dyDescent="0.35">
      <c r="B27" s="24"/>
      <c r="C27" s="24"/>
      <c r="D27" s="24"/>
      <c r="F27" s="25"/>
      <c r="G27" s="25"/>
      <c r="H27" s="25"/>
      <c r="I27" s="26"/>
      <c r="J27" s="26"/>
      <c r="K27" s="26"/>
      <c r="L27" s="26"/>
      <c r="M27" s="26"/>
      <c r="N27" s="26"/>
    </row>
    <row r="28" spans="1:23" x14ac:dyDescent="0.3"/>
    <row r="29" spans="1:23" ht="16.2" thickBot="1" x14ac:dyDescent="0.35">
      <c r="A29" s="29" t="s">
        <v>1367</v>
      </c>
      <c r="B29" s="32" t="s">
        <v>1360</v>
      </c>
      <c r="C29" s="6"/>
      <c r="D29" s="6"/>
      <c r="F29" s="51" t="s">
        <v>1358</v>
      </c>
      <c r="G29" s="51"/>
      <c r="H29" s="52"/>
      <c r="I29" s="7">
        <v>2017</v>
      </c>
      <c r="J29" s="28">
        <v>2018</v>
      </c>
      <c r="K29" s="28">
        <v>2019</v>
      </c>
      <c r="L29" s="28">
        <v>2020</v>
      </c>
      <c r="M29" s="33">
        <v>2021</v>
      </c>
      <c r="N29" s="42"/>
      <c r="O29" s="39"/>
      <c r="P29" s="39"/>
      <c r="Q29" s="39"/>
      <c r="R29" s="39"/>
      <c r="S29" s="39"/>
      <c r="T29" s="39"/>
    </row>
    <row r="30" spans="1:23" ht="51" customHeight="1" thickTop="1" x14ac:dyDescent="0.3">
      <c r="B30" s="9"/>
      <c r="C30" s="10"/>
      <c r="D30" s="10"/>
      <c r="F30" s="11" t="str">
        <f>B4</f>
        <v>Babergh</v>
      </c>
      <c r="G30" s="12"/>
      <c r="H30" s="13"/>
      <c r="I30" s="14">
        <f>VLOOKUP(F30,Sheet2!BL9:BT460,5,FALSE)</f>
        <v>25.97</v>
      </c>
      <c r="J30" s="15">
        <f>VLOOKUP($F30,Sheet2!$BL9:$BT460,6,FALSE)</f>
        <v>61</v>
      </c>
      <c r="K30" s="15">
        <f>VLOOKUP($F30,Sheet2!$BL9:$BT460,7,FALSE)</f>
        <v>67.03</v>
      </c>
      <c r="L30" s="15">
        <f>VLOOKUP($F30,Sheet2!$BL9:$BT460,8,FALSE)</f>
        <v>67.45</v>
      </c>
      <c r="M30" s="15">
        <f>VLOOKUP($F30,Sheet2!$BL9:$BT460,9,FALSE)</f>
        <v>67.77</v>
      </c>
      <c r="N30" s="43"/>
      <c r="O30" s="40"/>
      <c r="P30" s="40"/>
      <c r="Q30" s="40"/>
      <c r="R30" s="40"/>
      <c r="S30" s="40"/>
      <c r="T30" s="40"/>
    </row>
    <row r="31" spans="1:23" ht="51" customHeight="1" x14ac:dyDescent="0.3">
      <c r="B31" s="16"/>
      <c r="C31" s="16"/>
      <c r="D31" s="16"/>
      <c r="F31" s="53" t="s">
        <v>2</v>
      </c>
      <c r="G31" s="54"/>
      <c r="H31" s="55"/>
      <c r="I31" s="17">
        <f>Sheet2!BP472</f>
        <v>29.951428571428565</v>
      </c>
      <c r="J31" s="18">
        <f>Sheet2!BQ472</f>
        <v>58.982967032967032</v>
      </c>
      <c r="K31" s="18">
        <f>Sheet2!BR472</f>
        <v>61.890795454545476</v>
      </c>
      <c r="L31" s="18">
        <f>Sheet2!BS472</f>
        <v>63.204482758620699</v>
      </c>
      <c r="M31" s="18">
        <f>Sheet2!BT472</f>
        <v>64.16892857142858</v>
      </c>
      <c r="N31" s="43"/>
      <c r="O31" s="40"/>
      <c r="P31" s="40"/>
      <c r="Q31" s="40"/>
      <c r="R31" s="40"/>
      <c r="S31" s="40"/>
      <c r="T31" s="40"/>
    </row>
    <row r="32" spans="1:23" ht="51" customHeight="1" thickBot="1" x14ac:dyDescent="0.35">
      <c r="B32" s="16"/>
      <c r="C32" s="16"/>
      <c r="D32" s="16"/>
      <c r="F32" s="56" t="s">
        <v>3</v>
      </c>
      <c r="G32" s="57"/>
      <c r="H32" s="58"/>
      <c r="I32" s="19">
        <f>Sheet2!BP8</f>
        <v>60</v>
      </c>
      <c r="J32" s="20">
        <f>Sheet2!BQ8</f>
        <v>78</v>
      </c>
      <c r="K32" s="20">
        <f>Sheet2!BR8</f>
        <v>81</v>
      </c>
      <c r="L32" s="20">
        <f>Sheet2!BS8</f>
        <v>81</v>
      </c>
      <c r="M32" s="20">
        <f>Sheet2!BT8</f>
        <v>82</v>
      </c>
      <c r="N32" s="43"/>
      <c r="O32" s="40"/>
      <c r="P32" s="40"/>
      <c r="Q32" s="40"/>
      <c r="R32" s="40"/>
      <c r="S32" s="40"/>
      <c r="T32" s="40"/>
    </row>
    <row r="33" spans="2:20" ht="51" customHeight="1" thickTop="1" x14ac:dyDescent="0.3">
      <c r="B33" s="16"/>
      <c r="C33" s="16"/>
      <c r="D33" s="16"/>
      <c r="F33" s="59" t="str">
        <f>"% Gap - "&amp;F30&amp;" to Rural as a Region"</f>
        <v>% Gap - Babergh to Rural as a Region</v>
      </c>
      <c r="G33" s="60"/>
      <c r="H33" s="61"/>
      <c r="I33" s="21">
        <f>(I30-I31)</f>
        <v>-3.981428571428566</v>
      </c>
      <c r="J33" s="21">
        <f>(J30-J31)</f>
        <v>2.0170329670329679</v>
      </c>
      <c r="K33" s="21">
        <f t="shared" ref="K33:M33" si="6">(K30-K31)</f>
        <v>5.1392045454545254</v>
      </c>
      <c r="L33" s="21">
        <f t="shared" si="6"/>
        <v>4.2455172413793036</v>
      </c>
      <c r="M33" s="21">
        <f t="shared" si="6"/>
        <v>3.6010714285714158</v>
      </c>
      <c r="N33" s="44"/>
      <c r="O33" s="41"/>
      <c r="P33" s="41"/>
      <c r="Q33" s="41"/>
      <c r="R33" s="41"/>
      <c r="S33" s="41"/>
      <c r="T33" s="41"/>
    </row>
    <row r="34" spans="2:20" ht="51" customHeight="1" x14ac:dyDescent="0.3">
      <c r="B34" s="16"/>
      <c r="C34" s="16"/>
      <c r="D34" s="16"/>
      <c r="F34" s="46" t="str">
        <f>"% Gap - "&amp;F30&amp;" to England"</f>
        <v>% Gap - Babergh to England</v>
      </c>
      <c r="G34" s="47"/>
      <c r="H34" s="48"/>
      <c r="I34" s="21">
        <f>I30-I32</f>
        <v>-34.03</v>
      </c>
      <c r="J34" s="21">
        <f>J30-J32</f>
        <v>-17</v>
      </c>
      <c r="K34" s="21">
        <f t="shared" ref="K34:M34" si="7">K30-K32</f>
        <v>-13.969999999999999</v>
      </c>
      <c r="L34" s="21">
        <f t="shared" si="7"/>
        <v>-13.549999999999997</v>
      </c>
      <c r="M34" s="21">
        <f t="shared" si="7"/>
        <v>-14.230000000000004</v>
      </c>
      <c r="N34" s="44"/>
      <c r="O34" s="41"/>
      <c r="P34" s="41"/>
      <c r="Q34" s="41"/>
      <c r="R34" s="41"/>
      <c r="S34" s="41"/>
      <c r="T34" s="41"/>
    </row>
    <row r="35" spans="2:20" ht="51" customHeight="1" x14ac:dyDescent="0.3">
      <c r="B35" s="16"/>
      <c r="C35" s="16"/>
      <c r="D35" s="16"/>
      <c r="F35" s="46" t="s">
        <v>4</v>
      </c>
      <c r="G35" s="47"/>
      <c r="H35" s="48"/>
      <c r="I35" s="22">
        <f>(I31-I32)</f>
        <v>-30.048571428571435</v>
      </c>
      <c r="J35" s="23">
        <f>(J31-J32)</f>
        <v>-19.017032967032968</v>
      </c>
      <c r="K35" s="23">
        <f t="shared" ref="K35:M35" si="8">(K31-K32)</f>
        <v>-19.109204545454524</v>
      </c>
      <c r="L35" s="23">
        <f t="shared" si="8"/>
        <v>-17.795517241379301</v>
      </c>
      <c r="M35" s="23">
        <f t="shared" si="8"/>
        <v>-17.83107142857142</v>
      </c>
      <c r="N35" s="44"/>
      <c r="O35" s="41"/>
      <c r="P35" s="41"/>
      <c r="Q35" s="41"/>
      <c r="R35" s="41"/>
      <c r="S35" s="41"/>
      <c r="T35" s="41"/>
    </row>
    <row r="36" spans="2:20" s="5" customFormat="1" ht="15" thickBot="1" x14ac:dyDescent="0.35">
      <c r="B36" s="24"/>
      <c r="C36" s="24"/>
      <c r="D36" s="24"/>
      <c r="F36" s="25"/>
      <c r="G36" s="25"/>
      <c r="H36" s="25"/>
      <c r="I36" s="26"/>
      <c r="J36" s="26"/>
      <c r="K36" s="26"/>
      <c r="L36" s="26"/>
      <c r="M36" s="26"/>
      <c r="N36" s="26"/>
    </row>
  </sheetData>
  <sheetProtection algorithmName="SHA-512" hashValue="/z/D28j75Ty0lQ0Rv63ltSzE67745nA8Hq2bBEMmqUM32l5jZNRPWhcddderlRfoYxKAl0czDokz6ZMAMDPSbw==" saltValue="fSU/382s2hAwrxO/D/XkVw==" spinCount="100000" sheet="1" objects="1" scenarios="1"/>
  <protectedRanges>
    <protectedRange sqref="B4" name="Range1"/>
  </protectedRanges>
  <mergeCells count="25">
    <mergeCell ref="O20:Q20"/>
    <mergeCell ref="O22:Q22"/>
    <mergeCell ref="O23:Q23"/>
    <mergeCell ref="O24:Q24"/>
    <mergeCell ref="O26:Q26"/>
    <mergeCell ref="O25:Q25"/>
    <mergeCell ref="F29:H29"/>
    <mergeCell ref="F31:H31"/>
    <mergeCell ref="F32:H32"/>
    <mergeCell ref="F33:H33"/>
    <mergeCell ref="F35:H35"/>
    <mergeCell ref="F34:H34"/>
    <mergeCell ref="F20:H20"/>
    <mergeCell ref="F22:H22"/>
    <mergeCell ref="F23:H23"/>
    <mergeCell ref="F24:H24"/>
    <mergeCell ref="F26:H26"/>
    <mergeCell ref="F25:H25"/>
    <mergeCell ref="F17:H17"/>
    <mergeCell ref="A1:C2"/>
    <mergeCell ref="F11:H11"/>
    <mergeCell ref="F13:H13"/>
    <mergeCell ref="F14:H14"/>
    <mergeCell ref="F15:H15"/>
    <mergeCell ref="F16:H16"/>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296"/>
  <sheetViews>
    <sheetView topLeftCell="A64" workbookViewId="0">
      <selection activeCell="A74" activeCellId="9" sqref="A14 A16 A25 A31 A34 A41 A48 A50 A71 A74"/>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e">
        <f t="shared" si="0"/>
        <v>#N/A</v>
      </c>
      <c r="P3" s="27" t="s">
        <v>328</v>
      </c>
    </row>
    <row r="4" spans="1:16" x14ac:dyDescent="0.3">
      <c r="A4" t="s">
        <v>34</v>
      </c>
      <c r="M4" t="s">
        <v>322</v>
      </c>
      <c r="N4" t="e">
        <f t="shared" si="0"/>
        <v>#N/A</v>
      </c>
      <c r="P4" s="27" t="s">
        <v>331</v>
      </c>
    </row>
    <row r="5" spans="1:16" x14ac:dyDescent="0.3">
      <c r="A5" t="s">
        <v>38</v>
      </c>
      <c r="M5" t="s">
        <v>334</v>
      </c>
      <c r="N5" t="e">
        <f t="shared" si="0"/>
        <v>#N/A</v>
      </c>
      <c r="P5" s="27" t="s">
        <v>333</v>
      </c>
    </row>
    <row r="6" spans="1:16" x14ac:dyDescent="0.3">
      <c r="A6" t="s">
        <v>39</v>
      </c>
      <c r="M6" t="s">
        <v>323</v>
      </c>
      <c r="N6" t="e">
        <f t="shared" si="0"/>
        <v>#N/A</v>
      </c>
      <c r="P6" s="27" t="s">
        <v>334</v>
      </c>
    </row>
    <row r="7" spans="1:16" x14ac:dyDescent="0.3">
      <c r="A7" t="s">
        <v>64</v>
      </c>
      <c r="M7" t="s">
        <v>328</v>
      </c>
      <c r="N7" t="e">
        <f t="shared" si="0"/>
        <v>#N/A</v>
      </c>
      <c r="P7" s="27" t="s">
        <v>336</v>
      </c>
    </row>
    <row r="8" spans="1:16" x14ac:dyDescent="0.3">
      <c r="A8" t="s">
        <v>67</v>
      </c>
      <c r="M8" t="s">
        <v>336</v>
      </c>
      <c r="N8" t="e">
        <f t="shared" si="0"/>
        <v>#N/A</v>
      </c>
      <c r="P8" s="27" t="s">
        <v>337</v>
      </c>
    </row>
    <row r="9" spans="1:16" x14ac:dyDescent="0.3">
      <c r="A9" t="s">
        <v>71</v>
      </c>
      <c r="M9" t="s">
        <v>324</v>
      </c>
      <c r="N9" t="e">
        <f t="shared" si="0"/>
        <v>#N/A</v>
      </c>
      <c r="P9" s="27" t="s">
        <v>340</v>
      </c>
    </row>
    <row r="10" spans="1:16" x14ac:dyDescent="0.3">
      <c r="A10" t="s">
        <v>72</v>
      </c>
      <c r="M10" t="s">
        <v>329</v>
      </c>
      <c r="N10" t="e">
        <f t="shared" si="0"/>
        <v>#N/A</v>
      </c>
      <c r="P10" s="27" t="s">
        <v>341</v>
      </c>
    </row>
    <row r="11" spans="1:16" x14ac:dyDescent="0.3">
      <c r="A11" t="s">
        <v>73</v>
      </c>
      <c r="M11" t="s">
        <v>337</v>
      </c>
      <c r="N11" t="e">
        <f t="shared" si="0"/>
        <v>#N/A</v>
      </c>
    </row>
    <row r="12" spans="1:16" x14ac:dyDescent="0.3">
      <c r="A12" t="s">
        <v>74</v>
      </c>
      <c r="M12" t="s">
        <v>325</v>
      </c>
      <c r="N12" t="e">
        <f t="shared" si="0"/>
        <v>#N/A</v>
      </c>
    </row>
    <row r="13" spans="1:16" x14ac:dyDescent="0.3">
      <c r="A13" t="s">
        <v>76</v>
      </c>
      <c r="M13" t="s">
        <v>330</v>
      </c>
      <c r="N13" t="e">
        <f t="shared" si="0"/>
        <v>#N/A</v>
      </c>
    </row>
    <row r="14" spans="1:16" x14ac:dyDescent="0.3">
      <c r="A14" t="s">
        <v>83</v>
      </c>
      <c r="M14" t="s">
        <v>331</v>
      </c>
      <c r="N14" t="e">
        <f t="shared" si="0"/>
        <v>#N/A</v>
      </c>
    </row>
    <row r="15" spans="1:16" x14ac:dyDescent="0.3">
      <c r="A15" t="s">
        <v>89</v>
      </c>
      <c r="M15" t="s">
        <v>338</v>
      </c>
      <c r="N15" t="e">
        <f t="shared" si="0"/>
        <v>#N/A</v>
      </c>
    </row>
    <row r="16" spans="1:16" x14ac:dyDescent="0.3">
      <c r="A16" t="s">
        <v>90</v>
      </c>
      <c r="M16" t="s">
        <v>326</v>
      </c>
      <c r="N16" t="e">
        <f t="shared" si="0"/>
        <v>#N/A</v>
      </c>
    </row>
    <row r="17" spans="1:14" x14ac:dyDescent="0.3">
      <c r="A17" t="s">
        <v>93</v>
      </c>
      <c r="M17" t="s">
        <v>339</v>
      </c>
      <c r="N17" t="e">
        <f t="shared" si="0"/>
        <v>#N/A</v>
      </c>
    </row>
    <row r="18" spans="1:14" x14ac:dyDescent="0.3">
      <c r="A18" t="s">
        <v>94</v>
      </c>
      <c r="M18" t="s">
        <v>340</v>
      </c>
      <c r="N18" t="e">
        <f t="shared" si="0"/>
        <v>#N/A</v>
      </c>
    </row>
    <row r="19" spans="1:14" x14ac:dyDescent="0.3">
      <c r="A19" t="s">
        <v>96</v>
      </c>
      <c r="M19" t="s">
        <v>327</v>
      </c>
      <c r="N19" t="e">
        <f t="shared" si="0"/>
        <v>#N/A</v>
      </c>
    </row>
    <row r="20" spans="1:14" x14ac:dyDescent="0.3">
      <c r="A20" t="s">
        <v>99</v>
      </c>
      <c r="M20" t="s">
        <v>341</v>
      </c>
      <c r="N20" t="e">
        <f t="shared" si="0"/>
        <v>#N/A</v>
      </c>
    </row>
    <row r="21" spans="1:14" x14ac:dyDescent="0.3">
      <c r="A21" t="s">
        <v>109</v>
      </c>
      <c r="M21" t="s">
        <v>342</v>
      </c>
      <c r="N21" t="e">
        <f t="shared" si="0"/>
        <v>#N/A</v>
      </c>
    </row>
    <row r="22" spans="1:14" x14ac:dyDescent="0.3">
      <c r="A22" t="s">
        <v>121</v>
      </c>
      <c r="M22" t="s">
        <v>343</v>
      </c>
      <c r="N22" t="e">
        <f t="shared" si="0"/>
        <v>#N/A</v>
      </c>
    </row>
    <row r="23" spans="1:14" x14ac:dyDescent="0.3">
      <c r="A23" t="s">
        <v>123</v>
      </c>
      <c r="M23" t="s">
        <v>344</v>
      </c>
      <c r="N23" t="e">
        <f t="shared" si="0"/>
        <v>#N/A</v>
      </c>
    </row>
    <row r="24" spans="1:14" x14ac:dyDescent="0.3">
      <c r="A24" t="s">
        <v>126</v>
      </c>
      <c r="M24" t="s">
        <v>345</v>
      </c>
      <c r="N24" t="e">
        <f t="shared" si="0"/>
        <v>#N/A</v>
      </c>
    </row>
    <row r="25" spans="1:14" x14ac:dyDescent="0.3">
      <c r="A25" t="s">
        <v>133</v>
      </c>
      <c r="M25" t="s">
        <v>373</v>
      </c>
      <c r="N25" t="e">
        <f t="shared" si="0"/>
        <v>#N/A</v>
      </c>
    </row>
    <row r="26" spans="1:14" x14ac:dyDescent="0.3">
      <c r="A26" t="s">
        <v>143</v>
      </c>
      <c r="M26" t="s">
        <v>374</v>
      </c>
      <c r="N26" t="e">
        <f t="shared" si="0"/>
        <v>#N/A</v>
      </c>
    </row>
    <row r="27" spans="1:14" x14ac:dyDescent="0.3">
      <c r="A27" t="s">
        <v>147</v>
      </c>
      <c r="M27" t="s">
        <v>375</v>
      </c>
      <c r="N27" t="e">
        <f t="shared" si="0"/>
        <v>#N/A</v>
      </c>
    </row>
    <row r="28" spans="1:14" x14ac:dyDescent="0.3">
      <c r="A28" t="s">
        <v>156</v>
      </c>
      <c r="M28" t="s">
        <v>376</v>
      </c>
      <c r="N28" t="e">
        <f t="shared" si="0"/>
        <v>#N/A</v>
      </c>
    </row>
    <row r="29" spans="1:14" x14ac:dyDescent="0.3">
      <c r="A29" t="s">
        <v>158</v>
      </c>
      <c r="M29" t="s">
        <v>377</v>
      </c>
      <c r="N29" t="e">
        <f t="shared" si="0"/>
        <v>#N/A</v>
      </c>
    </row>
    <row r="30" spans="1:14" x14ac:dyDescent="0.3">
      <c r="A30" t="s">
        <v>164</v>
      </c>
      <c r="M30" t="s">
        <v>378</v>
      </c>
      <c r="N30" t="e">
        <f t="shared" si="0"/>
        <v>#N/A</v>
      </c>
    </row>
    <row r="31" spans="1:14" x14ac:dyDescent="0.3">
      <c r="A31" t="s">
        <v>168</v>
      </c>
    </row>
    <row r="32" spans="1:14" x14ac:dyDescent="0.3">
      <c r="A32" t="s">
        <v>169</v>
      </c>
    </row>
    <row r="33" spans="1:1" x14ac:dyDescent="0.3">
      <c r="A33" t="s">
        <v>171</v>
      </c>
    </row>
    <row r="34" spans="1:1" x14ac:dyDescent="0.3">
      <c r="A34" t="s">
        <v>172</v>
      </c>
    </row>
    <row r="35" spans="1:1" x14ac:dyDescent="0.3">
      <c r="A35" t="s">
        <v>177</v>
      </c>
    </row>
    <row r="36" spans="1:1" x14ac:dyDescent="0.3">
      <c r="A36" t="s">
        <v>182</v>
      </c>
    </row>
    <row r="37" spans="1:1" x14ac:dyDescent="0.3">
      <c r="A37" t="s">
        <v>186</v>
      </c>
    </row>
    <row r="38" spans="1:1" x14ac:dyDescent="0.3">
      <c r="A38" t="s">
        <v>187</v>
      </c>
    </row>
    <row r="39" spans="1:1" x14ac:dyDescent="0.3">
      <c r="A39" t="s">
        <v>188</v>
      </c>
    </row>
    <row r="40" spans="1:1" x14ac:dyDescent="0.3">
      <c r="A40" t="s">
        <v>190</v>
      </c>
    </row>
    <row r="41" spans="1:1" x14ac:dyDescent="0.3">
      <c r="A41" t="s">
        <v>193</v>
      </c>
    </row>
    <row r="42" spans="1:1" x14ac:dyDescent="0.3">
      <c r="A42" t="s">
        <v>194</v>
      </c>
    </row>
    <row r="43" spans="1:1" x14ac:dyDescent="0.3">
      <c r="A43" t="s">
        <v>211</v>
      </c>
    </row>
    <row r="44" spans="1:1" x14ac:dyDescent="0.3">
      <c r="A44" t="s">
        <v>213</v>
      </c>
    </row>
    <row r="45" spans="1:1" x14ac:dyDescent="0.3">
      <c r="A45" t="s">
        <v>217</v>
      </c>
    </row>
    <row r="46" spans="1:1" x14ac:dyDescent="0.3">
      <c r="A46" t="s">
        <v>219</v>
      </c>
    </row>
    <row r="47" spans="1:1" x14ac:dyDescent="0.3">
      <c r="A47" t="s">
        <v>223</v>
      </c>
    </row>
    <row r="48" spans="1:1" x14ac:dyDescent="0.3">
      <c r="A48" t="s">
        <v>224</v>
      </c>
    </row>
    <row r="49" spans="1:1" x14ac:dyDescent="0.3">
      <c r="A49" t="s">
        <v>227</v>
      </c>
    </row>
    <row r="50" spans="1:1" x14ac:dyDescent="0.3">
      <c r="A50" t="s">
        <v>228</v>
      </c>
    </row>
    <row r="51" spans="1:1" x14ac:dyDescent="0.3">
      <c r="A51" t="s">
        <v>230</v>
      </c>
    </row>
    <row r="52" spans="1:1" x14ac:dyDescent="0.3">
      <c r="A52" t="s">
        <v>233</v>
      </c>
    </row>
    <row r="53" spans="1:1" x14ac:dyDescent="0.3">
      <c r="A53" t="s">
        <v>236</v>
      </c>
    </row>
    <row r="54" spans="1:1" x14ac:dyDescent="0.3">
      <c r="A54" t="s">
        <v>237</v>
      </c>
    </row>
    <row r="55" spans="1:1" x14ac:dyDescent="0.3">
      <c r="A55" t="s">
        <v>240</v>
      </c>
    </row>
    <row r="56" spans="1:1" x14ac:dyDescent="0.3">
      <c r="A56" t="s">
        <v>241</v>
      </c>
    </row>
    <row r="57" spans="1:1" x14ac:dyDescent="0.3">
      <c r="A57" t="s">
        <v>242</v>
      </c>
    </row>
    <row r="58" spans="1:1" x14ac:dyDescent="0.3">
      <c r="A58" t="s">
        <v>243</v>
      </c>
    </row>
    <row r="59" spans="1:1" x14ac:dyDescent="0.3">
      <c r="A59" t="s">
        <v>244</v>
      </c>
    </row>
    <row r="60" spans="1:1" x14ac:dyDescent="0.3">
      <c r="A60" t="s">
        <v>245</v>
      </c>
    </row>
    <row r="61" spans="1:1" x14ac:dyDescent="0.3">
      <c r="A61" t="s">
        <v>247</v>
      </c>
    </row>
    <row r="62" spans="1:1" x14ac:dyDescent="0.3">
      <c r="A62" t="s">
        <v>256</v>
      </c>
    </row>
    <row r="63" spans="1:1" x14ac:dyDescent="0.3">
      <c r="A63" t="s">
        <v>262</v>
      </c>
    </row>
    <row r="64" spans="1:1" x14ac:dyDescent="0.3">
      <c r="A64" t="s">
        <v>263</v>
      </c>
    </row>
    <row r="65" spans="1:1" x14ac:dyDescent="0.3">
      <c r="A65" t="s">
        <v>272</v>
      </c>
    </row>
    <row r="66" spans="1:1" x14ac:dyDescent="0.3">
      <c r="A66" t="s">
        <v>276</v>
      </c>
    </row>
    <row r="67" spans="1:1" x14ac:dyDescent="0.3">
      <c r="A67" t="s">
        <v>282</v>
      </c>
    </row>
    <row r="68" spans="1:1" x14ac:dyDescent="0.3">
      <c r="A68" t="s">
        <v>286</v>
      </c>
    </row>
    <row r="69" spans="1:1" x14ac:dyDescent="0.3">
      <c r="A69" t="s">
        <v>287</v>
      </c>
    </row>
    <row r="70" spans="1:1" x14ac:dyDescent="0.3">
      <c r="A70" t="s">
        <v>296</v>
      </c>
    </row>
    <row r="71" spans="1:1" x14ac:dyDescent="0.3">
      <c r="A71" t="s">
        <v>299</v>
      </c>
    </row>
    <row r="72" spans="1:1" x14ac:dyDescent="0.3">
      <c r="A72" t="s">
        <v>301</v>
      </c>
    </row>
    <row r="73" spans="1:1" x14ac:dyDescent="0.3">
      <c r="A73" t="s">
        <v>302</v>
      </c>
    </row>
    <row r="74" spans="1:1" x14ac:dyDescent="0.3">
      <c r="A74" t="s">
        <v>303</v>
      </c>
    </row>
    <row r="75" spans="1:1" x14ac:dyDescent="0.3">
      <c r="A75" t="s">
        <v>304</v>
      </c>
    </row>
    <row r="76" spans="1:1" x14ac:dyDescent="0.3">
      <c r="A76" t="s">
        <v>316</v>
      </c>
    </row>
    <row r="77" spans="1:1" x14ac:dyDescent="0.3">
      <c r="A77" t="s">
        <v>379</v>
      </c>
    </row>
    <row r="78" spans="1:1" x14ac:dyDescent="0.3">
      <c r="A78" t="s">
        <v>379</v>
      </c>
    </row>
    <row r="79" spans="1:1" x14ac:dyDescent="0.3">
      <c r="A79" t="s">
        <v>379</v>
      </c>
    </row>
    <row r="80" spans="1:1" x14ac:dyDescent="0.3">
      <c r="A80" t="s">
        <v>379</v>
      </c>
    </row>
    <row r="81" spans="1:1" x14ac:dyDescent="0.3">
      <c r="A81" t="s">
        <v>379</v>
      </c>
    </row>
    <row r="82" spans="1:1" x14ac:dyDescent="0.3">
      <c r="A82" t="s">
        <v>379</v>
      </c>
    </row>
    <row r="83" spans="1:1" x14ac:dyDescent="0.3">
      <c r="A83" t="s">
        <v>379</v>
      </c>
    </row>
    <row r="84" spans="1:1" x14ac:dyDescent="0.3">
      <c r="A84" t="s">
        <v>379</v>
      </c>
    </row>
    <row r="85" spans="1:1" x14ac:dyDescent="0.3">
      <c r="A85" t="s">
        <v>379</v>
      </c>
    </row>
    <row r="86" spans="1:1" x14ac:dyDescent="0.3">
      <c r="A86" t="s">
        <v>379</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T2446"/>
  <sheetViews>
    <sheetView topLeftCell="BL1" zoomScaleNormal="100" workbookViewId="0">
      <selection activeCell="BN4" sqref="BN4"/>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77" width="20.6640625" customWidth="1"/>
    <col min="86" max="86" width="17.6640625" bestFit="1" customWidth="1"/>
  </cols>
  <sheetData>
    <row r="1" spans="1:98" x14ac:dyDescent="0.3">
      <c r="CI1">
        <v>4</v>
      </c>
      <c r="CJ1">
        <v>5</v>
      </c>
      <c r="CK1">
        <v>6</v>
      </c>
      <c r="CL1">
        <v>7</v>
      </c>
      <c r="CM1">
        <v>8</v>
      </c>
      <c r="CN1">
        <v>9</v>
      </c>
      <c r="CO1">
        <v>10</v>
      </c>
      <c r="CP1">
        <v>11</v>
      </c>
      <c r="CQ1">
        <v>12</v>
      </c>
      <c r="CR1">
        <v>13</v>
      </c>
      <c r="CS1">
        <v>14</v>
      </c>
      <c r="CT1">
        <v>15</v>
      </c>
    </row>
    <row r="3" spans="1:98" x14ac:dyDescent="0.3">
      <c r="E3" t="s">
        <v>1355</v>
      </c>
      <c r="AD3" t="s">
        <v>1357</v>
      </c>
      <c r="BD3" t="s">
        <v>1356</v>
      </c>
      <c r="BN3" t="s">
        <v>1358</v>
      </c>
    </row>
    <row r="4" spans="1:98" x14ac:dyDescent="0.3">
      <c r="A4" t="s">
        <v>1284</v>
      </c>
      <c r="B4" t="s">
        <v>1285</v>
      </c>
      <c r="E4" s="30">
        <v>2016</v>
      </c>
      <c r="F4" s="30">
        <v>2017</v>
      </c>
      <c r="G4" s="30">
        <v>2018</v>
      </c>
      <c r="H4" s="30">
        <v>2019</v>
      </c>
      <c r="I4" s="30">
        <v>2020</v>
      </c>
      <c r="J4" s="30">
        <v>2021</v>
      </c>
      <c r="K4" s="30"/>
      <c r="L4" s="30"/>
      <c r="M4" s="30"/>
      <c r="N4" s="30"/>
      <c r="O4" s="30"/>
      <c r="P4" s="30"/>
      <c r="CI4" s="30">
        <v>2016</v>
      </c>
      <c r="CJ4" s="30">
        <v>2017</v>
      </c>
      <c r="CK4" s="30">
        <v>2018</v>
      </c>
      <c r="CL4" s="30">
        <v>2019</v>
      </c>
      <c r="CM4" s="30">
        <v>2020</v>
      </c>
      <c r="CN4" s="30">
        <v>2021</v>
      </c>
      <c r="CO4" s="30"/>
      <c r="CP4" s="30"/>
      <c r="CQ4" s="30"/>
      <c r="CR4" s="30"/>
      <c r="CS4" s="30"/>
      <c r="CT4" s="30"/>
    </row>
    <row r="6" spans="1:98" x14ac:dyDescent="0.3">
      <c r="A6" t="s">
        <v>3</v>
      </c>
      <c r="B6" t="s">
        <v>3</v>
      </c>
      <c r="E6">
        <v>90</v>
      </c>
      <c r="F6">
        <v>92</v>
      </c>
      <c r="G6">
        <v>94</v>
      </c>
      <c r="H6">
        <v>95</v>
      </c>
      <c r="I6">
        <v>96</v>
      </c>
      <c r="J6">
        <v>96</v>
      </c>
      <c r="CH6" t="str">
        <f>Sheet1!B4</f>
        <v>Babergh</v>
      </c>
      <c r="CI6" s="31" t="e">
        <f>100000*VLOOKUP($CH6,$B$6:$P$472,CI$1,FALSE)/VLOOKUP($CH6,$BB$8:$BY$472,CI$1,FALSE)</f>
        <v>#DIV/0!</v>
      </c>
      <c r="CJ6" s="31" t="e">
        <f t="shared" ref="CJ6:CN6" si="0">100000*VLOOKUP($CH6,$B$6:$P$472,CJ$1,FALSE)/VLOOKUP($CH6,$BB$8:$BY$472,CJ$1,FALSE)</f>
        <v>#DIV/0!</v>
      </c>
      <c r="CK6" s="31">
        <f t="shared" si="0"/>
        <v>2121428.5714285714</v>
      </c>
      <c r="CL6" s="31">
        <f t="shared" si="0"/>
        <v>1465079.3650793652</v>
      </c>
      <c r="CM6" s="31">
        <f t="shared" si="0"/>
        <v>1125301.2048192769</v>
      </c>
      <c r="CN6" s="31">
        <f t="shared" si="0"/>
        <v>797435.8974358975</v>
      </c>
      <c r="CO6" s="31"/>
      <c r="CP6" s="31"/>
      <c r="CQ6" s="31"/>
      <c r="CR6" s="31"/>
      <c r="CS6" s="31"/>
      <c r="CT6" s="31"/>
    </row>
    <row r="7" spans="1:98" x14ac:dyDescent="0.3">
      <c r="AB7" t="s">
        <v>1326</v>
      </c>
      <c r="AE7">
        <v>2016</v>
      </c>
      <c r="AF7">
        <v>2017</v>
      </c>
      <c r="AG7">
        <v>2018</v>
      </c>
      <c r="AH7">
        <v>2019</v>
      </c>
      <c r="AI7">
        <v>2020</v>
      </c>
      <c r="AJ7">
        <v>2021</v>
      </c>
      <c r="BB7" t="s">
        <v>1326</v>
      </c>
      <c r="BE7">
        <v>2016</v>
      </c>
      <c r="BF7">
        <v>2017</v>
      </c>
      <c r="BG7">
        <v>2018</v>
      </c>
      <c r="BH7">
        <v>2019</v>
      </c>
      <c r="BI7">
        <v>2020</v>
      </c>
      <c r="BJ7">
        <v>2021</v>
      </c>
      <c r="BL7" t="s">
        <v>1326</v>
      </c>
      <c r="BO7">
        <v>2016</v>
      </c>
      <c r="BP7">
        <v>2017</v>
      </c>
      <c r="BQ7">
        <v>2018</v>
      </c>
      <c r="BR7">
        <v>2019</v>
      </c>
      <c r="BS7">
        <v>2020</v>
      </c>
      <c r="BT7">
        <v>2021</v>
      </c>
      <c r="CH7" t="s">
        <v>8</v>
      </c>
      <c r="CI7" s="31" t="e">
        <f t="shared" ref="CI7:CN8" si="1">100000*VLOOKUP($CH7,$B$6:$P$472,CI$1,FALSE)/VLOOKUP($CH7,$BB$8:$BY$472,CI$1,FALSE)</f>
        <v>#N/A</v>
      </c>
      <c r="CJ7" s="31" t="e">
        <f t="shared" si="1"/>
        <v>#N/A</v>
      </c>
      <c r="CK7" s="31" t="e">
        <f t="shared" si="1"/>
        <v>#N/A</v>
      </c>
      <c r="CL7" s="31" t="e">
        <f t="shared" si="1"/>
        <v>#N/A</v>
      </c>
      <c r="CM7" s="31" t="e">
        <f t="shared" si="1"/>
        <v>#N/A</v>
      </c>
      <c r="CN7" s="31" t="e">
        <f t="shared" si="1"/>
        <v>#N/A</v>
      </c>
      <c r="CO7" s="31"/>
      <c r="CP7" s="31"/>
      <c r="CQ7" s="31"/>
      <c r="CR7" s="31"/>
      <c r="CS7" s="31"/>
      <c r="CT7" s="31"/>
    </row>
    <row r="8" spans="1:98" x14ac:dyDescent="0.3">
      <c r="A8" t="s">
        <v>1325</v>
      </c>
      <c r="AB8" t="s">
        <v>3</v>
      </c>
      <c r="AF8">
        <v>3</v>
      </c>
      <c r="AG8">
        <v>6</v>
      </c>
      <c r="AH8">
        <v>10</v>
      </c>
      <c r="AI8">
        <v>25</v>
      </c>
      <c r="AJ8">
        <v>46</v>
      </c>
      <c r="BB8" t="s">
        <v>3</v>
      </c>
      <c r="BG8">
        <v>6</v>
      </c>
      <c r="BH8">
        <v>10</v>
      </c>
      <c r="BI8">
        <v>16</v>
      </c>
      <c r="BJ8">
        <v>27</v>
      </c>
      <c r="BL8" t="s">
        <v>3</v>
      </c>
      <c r="BO8">
        <v>42</v>
      </c>
      <c r="BP8">
        <v>60</v>
      </c>
      <c r="BQ8">
        <v>78</v>
      </c>
      <c r="BR8">
        <v>81</v>
      </c>
      <c r="BS8">
        <v>81</v>
      </c>
      <c r="BT8">
        <v>82</v>
      </c>
      <c r="CH8" t="s">
        <v>3</v>
      </c>
      <c r="CI8" s="31" t="e">
        <f t="shared" si="1"/>
        <v>#DIV/0!</v>
      </c>
      <c r="CJ8" s="31" t="e">
        <f t="shared" si="1"/>
        <v>#DIV/0!</v>
      </c>
      <c r="CK8" s="31">
        <f t="shared" si="1"/>
        <v>1566666.6666666667</v>
      </c>
      <c r="CL8" s="31">
        <f t="shared" si="1"/>
        <v>950000</v>
      </c>
      <c r="CM8" s="31">
        <f t="shared" si="1"/>
        <v>600000</v>
      </c>
      <c r="CN8" s="31">
        <f t="shared" si="1"/>
        <v>355555.55555555556</v>
      </c>
      <c r="CO8" s="31"/>
      <c r="CP8" s="31"/>
      <c r="CQ8" s="31"/>
      <c r="CR8" s="31"/>
      <c r="CS8" s="31"/>
      <c r="CT8" s="31"/>
    </row>
    <row r="9" spans="1:98" x14ac:dyDescent="0.3">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I9">
        <v>2.2000000000000002</v>
      </c>
      <c r="AJ9">
        <v>3.7</v>
      </c>
      <c r="BB9" t="s">
        <v>54</v>
      </c>
      <c r="BC9" t="str">
        <f>IFERROR(VLOOKUP(BB9,'class and classification'!$A$1:$B$338,2,FALSE),VLOOKUP(BB9,'class and classification'!$A$340:$B$378,2,FALSE))</f>
        <v>Predominantly Urban</v>
      </c>
      <c r="BD9" t="str">
        <f>IFERROR(VLOOKUP(BB9,'class and classification'!$A$1:$C$338,3,FALSE),VLOOKUP(BB9,'class and classification'!$A$340:$C$378,3,FALSE))</f>
        <v>L</v>
      </c>
      <c r="BG9">
        <v>9.1</v>
      </c>
      <c r="BH9">
        <v>10.5</v>
      </c>
      <c r="BI9">
        <v>28.2</v>
      </c>
      <c r="BJ9">
        <v>59.9</v>
      </c>
      <c r="BL9" t="s">
        <v>54</v>
      </c>
      <c r="BM9" t="str">
        <f>IFERROR(VLOOKUP(BL9,'class and classification'!$A$1:$B$338,2,FALSE),VLOOKUP(BL9,'class and classification'!$A$340:$B$378,2,FALSE))</f>
        <v>Predominantly Urban</v>
      </c>
      <c r="BN9" t="str">
        <f>IFERROR(VLOOKUP(BL9,'class and classification'!$A$1:$C$338,3,FALSE),VLOOKUP(BL9,'class and classification'!$A$340:$C$378,3,FALSE))</f>
        <v>L</v>
      </c>
      <c r="BP9">
        <v>91.14</v>
      </c>
      <c r="BQ9">
        <v>99.4</v>
      </c>
      <c r="BR9">
        <v>98.83</v>
      </c>
      <c r="BS9">
        <v>98.15</v>
      </c>
      <c r="BT9">
        <v>98.2</v>
      </c>
    </row>
    <row r="10" spans="1:98"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84</v>
      </c>
      <c r="F10">
        <v>86</v>
      </c>
      <c r="G10">
        <v>89.6</v>
      </c>
      <c r="H10">
        <v>90</v>
      </c>
      <c r="I10">
        <v>90.9</v>
      </c>
      <c r="J10">
        <v>94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I10">
        <v>15.3</v>
      </c>
      <c r="AJ10">
        <v>37.6</v>
      </c>
      <c r="BB10" t="s">
        <v>69</v>
      </c>
      <c r="BC10" t="str">
        <f>IFERROR(VLOOKUP(BB10,'class and classification'!$A$1:$B$338,2,FALSE),VLOOKUP(BB10,'class and classification'!$A$340:$B$378,2,FALSE))</f>
        <v>Predominantly Urban</v>
      </c>
      <c r="BD10" t="str">
        <f>IFERROR(VLOOKUP(BB10,'class and classification'!$A$1:$C$338,3,FALSE),VLOOKUP(BB10,'class and classification'!$A$340:$C$378,3,FALSE))</f>
        <v>L</v>
      </c>
      <c r="BG10">
        <v>25.1</v>
      </c>
      <c r="BH10">
        <v>20.6</v>
      </c>
      <c r="BI10">
        <v>45.7</v>
      </c>
      <c r="BJ10">
        <v>46.3</v>
      </c>
      <c r="BL10" t="s">
        <v>69</v>
      </c>
      <c r="BM10" t="str">
        <f>IFERROR(VLOOKUP(BL10,'class and classification'!$A$1:$B$338,2,FALSE),VLOOKUP(BL10,'class and classification'!$A$340:$B$378,2,FALSE))</f>
        <v>Predominantly Urban</v>
      </c>
      <c r="BN10" t="str">
        <f>IFERROR(VLOOKUP(BL10,'class and classification'!$A$1:$C$338,3,FALSE),VLOOKUP(BL10,'class and classification'!$A$340:$C$378,3,FALSE))</f>
        <v>L</v>
      </c>
      <c r="BP10">
        <v>95.41</v>
      </c>
      <c r="BQ10">
        <v>100</v>
      </c>
      <c r="BR10">
        <v>100</v>
      </c>
      <c r="BS10">
        <v>99.65</v>
      </c>
      <c r="BT10">
        <v>100</v>
      </c>
    </row>
    <row r="11" spans="1:98"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87</v>
      </c>
      <c r="F11">
        <v>91</v>
      </c>
      <c r="G11">
        <v>95.5</v>
      </c>
      <c r="H11">
        <v>96.1</v>
      </c>
      <c r="I11">
        <v>96.9</v>
      </c>
      <c r="J11">
        <v>96.8</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I11">
        <v>3.1</v>
      </c>
      <c r="AJ11">
        <v>6</v>
      </c>
      <c r="BB11" t="s">
        <v>119</v>
      </c>
      <c r="BC11" t="str">
        <f>IFERROR(VLOOKUP(BB11,'class and classification'!$A$1:$B$338,2,FALSE),VLOOKUP(BB11,'class and classification'!$A$340:$B$378,2,FALSE))</f>
        <v>Predominantly Urban</v>
      </c>
      <c r="BD11" t="str">
        <f>IFERROR(VLOOKUP(BB11,'class and classification'!$A$1:$C$338,3,FALSE),VLOOKUP(BB11,'class and classification'!$A$340:$C$378,3,FALSE))</f>
        <v>L</v>
      </c>
      <c r="BG11">
        <v>11</v>
      </c>
      <c r="BH11">
        <v>10.199999999999999</v>
      </c>
      <c r="BI11">
        <v>18.899999999999999</v>
      </c>
      <c r="BJ11">
        <v>29.3</v>
      </c>
      <c r="BL11" t="s">
        <v>119</v>
      </c>
      <c r="BM11" t="str">
        <f>IFERROR(VLOOKUP(BL11,'class and classification'!$A$1:$B$338,2,FALSE),VLOOKUP(BL11,'class and classification'!$A$340:$B$378,2,FALSE))</f>
        <v>Predominantly Urban</v>
      </c>
      <c r="BN11" t="str">
        <f>IFERROR(VLOOKUP(BL11,'class and classification'!$A$1:$C$338,3,FALSE),VLOOKUP(BL11,'class and classification'!$A$340:$C$378,3,FALSE))</f>
        <v>L</v>
      </c>
      <c r="BP11">
        <v>94.88</v>
      </c>
      <c r="BQ11">
        <v>99.67</v>
      </c>
      <c r="BR11">
        <v>100</v>
      </c>
      <c r="BS11">
        <v>99.27</v>
      </c>
      <c r="BT11">
        <v>98.52</v>
      </c>
    </row>
    <row r="12" spans="1:98"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94</v>
      </c>
      <c r="F12">
        <v>97</v>
      </c>
      <c r="G12">
        <v>97.8</v>
      </c>
      <c r="H12">
        <v>97.4</v>
      </c>
      <c r="I12">
        <v>97.6</v>
      </c>
      <c r="J12">
        <v>97.2</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I12">
        <v>2.2000000000000002</v>
      </c>
      <c r="AJ12">
        <v>6.5</v>
      </c>
      <c r="BB12" t="s">
        <v>122</v>
      </c>
      <c r="BC12" t="str">
        <f>IFERROR(VLOOKUP(BB12,'class and classification'!$A$1:$B$338,2,FALSE),VLOOKUP(BB12,'class and classification'!$A$340:$B$378,2,FALSE))</f>
        <v>Predominantly Urban</v>
      </c>
      <c r="BD12" t="str">
        <f>IFERROR(VLOOKUP(BB12,'class and classification'!$A$1:$C$338,3,FALSE),VLOOKUP(BB12,'class and classification'!$A$340:$C$378,3,FALSE))</f>
        <v>L</v>
      </c>
      <c r="BG12">
        <v>25.9</v>
      </c>
      <c r="BH12">
        <v>16</v>
      </c>
      <c r="BI12">
        <v>23.5</v>
      </c>
      <c r="BJ12">
        <v>37.5</v>
      </c>
      <c r="BL12" t="s">
        <v>122</v>
      </c>
      <c r="BM12" t="str">
        <f>IFERROR(VLOOKUP(BL12,'class and classification'!$A$1:$B$338,2,FALSE),VLOOKUP(BL12,'class and classification'!$A$340:$B$378,2,FALSE))</f>
        <v>Predominantly Urban</v>
      </c>
      <c r="BN12" t="str">
        <f>IFERROR(VLOOKUP(BL12,'class and classification'!$A$1:$C$338,3,FALSE),VLOOKUP(BL12,'class and classification'!$A$340:$C$378,3,FALSE))</f>
        <v>L</v>
      </c>
      <c r="BP12">
        <v>98.06</v>
      </c>
      <c r="BQ12">
        <v>100</v>
      </c>
      <c r="BR12">
        <v>100</v>
      </c>
      <c r="BS12">
        <v>99.65</v>
      </c>
      <c r="BT12">
        <v>99.65</v>
      </c>
    </row>
    <row r="13" spans="1:98"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98</v>
      </c>
      <c r="F13">
        <v>98</v>
      </c>
      <c r="G13">
        <v>99.3</v>
      </c>
      <c r="H13">
        <v>98.9</v>
      </c>
      <c r="I13">
        <v>98.9</v>
      </c>
      <c r="J13">
        <v>98.4</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I13">
        <v>5.7</v>
      </c>
      <c r="AJ13">
        <v>10.199999999999999</v>
      </c>
      <c r="BB13" t="s">
        <v>124</v>
      </c>
      <c r="BC13" t="str">
        <f>IFERROR(VLOOKUP(BB13,'class and classification'!$A$1:$B$338,2,FALSE),VLOOKUP(BB13,'class and classification'!$A$340:$B$378,2,FALSE))</f>
        <v>Predominantly Urban</v>
      </c>
      <c r="BD13" t="str">
        <f>IFERROR(VLOOKUP(BB13,'class and classification'!$A$1:$C$338,3,FALSE),VLOOKUP(BB13,'class and classification'!$A$340:$C$378,3,FALSE))</f>
        <v>L</v>
      </c>
      <c r="BG13">
        <v>3.5</v>
      </c>
      <c r="BH13">
        <v>2.2000000000000002</v>
      </c>
      <c r="BI13">
        <v>2.8</v>
      </c>
      <c r="BJ13">
        <v>4.9000000000000004</v>
      </c>
      <c r="BL13" t="s">
        <v>124</v>
      </c>
      <c r="BM13" t="str">
        <f>IFERROR(VLOOKUP(BL13,'class and classification'!$A$1:$B$338,2,FALSE),VLOOKUP(BL13,'class and classification'!$A$340:$B$378,2,FALSE))</f>
        <v>Predominantly Urban</v>
      </c>
      <c r="BN13" t="str">
        <f>IFERROR(VLOOKUP(BL13,'class and classification'!$A$1:$C$338,3,FALSE),VLOOKUP(BL13,'class and classification'!$A$340:$C$378,3,FALSE))</f>
        <v>L</v>
      </c>
      <c r="BP13">
        <v>93.24</v>
      </c>
      <c r="BQ13">
        <v>98.86</v>
      </c>
      <c r="BR13">
        <v>97.46</v>
      </c>
      <c r="BS13">
        <v>93.57</v>
      </c>
      <c r="BT13">
        <v>95.44</v>
      </c>
    </row>
    <row r="14" spans="1:98"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99</v>
      </c>
      <c r="F14">
        <v>99</v>
      </c>
      <c r="G14">
        <v>99.800000000000011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I14">
        <v>1.1000000000000001</v>
      </c>
      <c r="AJ14">
        <v>2.8</v>
      </c>
      <c r="BB14" t="s">
        <v>145</v>
      </c>
      <c r="BC14" t="str">
        <f>IFERROR(VLOOKUP(BB14,'class and classification'!$A$1:$B$338,2,FALSE),VLOOKUP(BB14,'class and classification'!$A$340:$B$378,2,FALSE))</f>
        <v>Predominantly Urban</v>
      </c>
      <c r="BD14" t="str">
        <f>IFERROR(VLOOKUP(BB14,'class and classification'!$A$1:$C$338,3,FALSE),VLOOKUP(BB14,'class and classification'!$A$340:$C$378,3,FALSE))</f>
        <v>L</v>
      </c>
      <c r="BG14">
        <v>8.3000000000000007</v>
      </c>
      <c r="BH14">
        <v>8.1</v>
      </c>
      <c r="BI14">
        <v>16.100000000000001</v>
      </c>
      <c r="BJ14">
        <v>30.6</v>
      </c>
      <c r="BL14" t="s">
        <v>145</v>
      </c>
      <c r="BM14" t="str">
        <f>IFERROR(VLOOKUP(BL14,'class and classification'!$A$1:$B$338,2,FALSE),VLOOKUP(BL14,'class and classification'!$A$340:$B$378,2,FALSE))</f>
        <v>Predominantly Urban</v>
      </c>
      <c r="BN14" t="str">
        <f>IFERROR(VLOOKUP(BL14,'class and classification'!$A$1:$C$338,3,FALSE),VLOOKUP(BL14,'class and classification'!$A$340:$C$378,3,FALSE))</f>
        <v>L</v>
      </c>
      <c r="BP14">
        <v>98.01</v>
      </c>
      <c r="BQ14">
        <v>100</v>
      </c>
      <c r="BR14">
        <v>97.61</v>
      </c>
      <c r="BS14">
        <v>98.28</v>
      </c>
      <c r="BT14">
        <v>97.56</v>
      </c>
    </row>
    <row r="15" spans="1:98"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H15">
        <v>98.600000000000009</v>
      </c>
      <c r="I15">
        <v>98.2</v>
      </c>
      <c r="J15">
        <v>97.9</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I15">
        <v>4.5999999999999996</v>
      </c>
      <c r="AJ15">
        <v>7.5</v>
      </c>
      <c r="BB15" t="s">
        <v>146</v>
      </c>
      <c r="BC15" t="str">
        <f>IFERROR(VLOOKUP(BB15,'class and classification'!$A$1:$B$338,2,FALSE),VLOOKUP(BB15,'class and classification'!$A$340:$B$378,2,FALSE))</f>
        <v>Predominantly Urban</v>
      </c>
      <c r="BD15" t="str">
        <f>IFERROR(VLOOKUP(BB15,'class and classification'!$A$1:$C$338,3,FALSE),VLOOKUP(BB15,'class and classification'!$A$340:$C$378,3,FALSE))</f>
        <v>L</v>
      </c>
      <c r="BG15">
        <v>7.4</v>
      </c>
      <c r="BH15">
        <v>5</v>
      </c>
      <c r="BI15">
        <v>15.6</v>
      </c>
      <c r="BJ15">
        <v>35.4</v>
      </c>
      <c r="BL15" t="s">
        <v>146</v>
      </c>
      <c r="BM15" t="str">
        <f>IFERROR(VLOOKUP(BL15,'class and classification'!$A$1:$B$338,2,FALSE),VLOOKUP(BL15,'class and classification'!$A$340:$B$378,2,FALSE))</f>
        <v>Predominantly Urban</v>
      </c>
      <c r="BN15" t="str">
        <f>IFERROR(VLOOKUP(BL15,'class and classification'!$A$1:$C$338,3,FALSE),VLOOKUP(BL15,'class and classification'!$A$340:$C$378,3,FALSE))</f>
        <v>L</v>
      </c>
      <c r="BP15">
        <v>97.82</v>
      </c>
      <c r="BQ15">
        <v>100</v>
      </c>
      <c r="BR15">
        <v>100</v>
      </c>
      <c r="BS15">
        <v>100</v>
      </c>
      <c r="BT15">
        <v>99.93</v>
      </c>
    </row>
    <row r="16" spans="1:98"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94</v>
      </c>
      <c r="F16">
        <v>93</v>
      </c>
      <c r="G16">
        <v>95.6</v>
      </c>
      <c r="H16">
        <v>95.3</v>
      </c>
      <c r="I16">
        <v>96.1</v>
      </c>
      <c r="J16">
        <v>96.2</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I16">
        <v>4.0999999999999996</v>
      </c>
      <c r="AJ16">
        <v>6.2</v>
      </c>
      <c r="BB16" t="s">
        <v>152</v>
      </c>
      <c r="BC16" t="str">
        <f>IFERROR(VLOOKUP(BB16,'class and classification'!$A$1:$B$338,2,FALSE),VLOOKUP(BB16,'class and classification'!$A$340:$B$378,2,FALSE))</f>
        <v>Predominantly Urban</v>
      </c>
      <c r="BD16" t="str">
        <f>IFERROR(VLOOKUP(BB16,'class and classification'!$A$1:$C$338,3,FALSE),VLOOKUP(BB16,'class and classification'!$A$340:$C$378,3,FALSE))</f>
        <v>L</v>
      </c>
      <c r="BG16">
        <v>12.3</v>
      </c>
      <c r="BH16">
        <v>8.6</v>
      </c>
      <c r="BI16">
        <v>11.1</v>
      </c>
      <c r="BJ16">
        <v>29.9</v>
      </c>
      <c r="BL16" t="s">
        <v>152</v>
      </c>
      <c r="BM16" t="str">
        <f>IFERROR(VLOOKUP(BL16,'class and classification'!$A$1:$B$338,2,FALSE),VLOOKUP(BL16,'class and classification'!$A$340:$B$378,2,FALSE))</f>
        <v>Predominantly Urban</v>
      </c>
      <c r="BN16" t="str">
        <f>IFERROR(VLOOKUP(BL16,'class and classification'!$A$1:$C$338,3,FALSE),VLOOKUP(BL16,'class and classification'!$A$340:$C$378,3,FALSE))</f>
        <v>L</v>
      </c>
      <c r="BP16">
        <v>94.37</v>
      </c>
      <c r="BQ16">
        <v>99.84</v>
      </c>
      <c r="BR16">
        <v>99.9</v>
      </c>
      <c r="BS16">
        <v>99.58</v>
      </c>
      <c r="BT16">
        <v>99.42</v>
      </c>
    </row>
    <row r="17" spans="2:72"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96</v>
      </c>
      <c r="F17">
        <v>97</v>
      </c>
      <c r="G17">
        <v>98.699999999999989</v>
      </c>
      <c r="H17">
        <v>97.5</v>
      </c>
      <c r="I17">
        <v>97.7</v>
      </c>
      <c r="J17">
        <v>97</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I17">
        <v>18.899999999999999</v>
      </c>
      <c r="AJ17">
        <v>35.9</v>
      </c>
      <c r="BB17" t="s">
        <v>157</v>
      </c>
      <c r="BC17" t="str">
        <f>IFERROR(VLOOKUP(BB17,'class and classification'!$A$1:$B$338,2,FALSE),VLOOKUP(BB17,'class and classification'!$A$340:$B$378,2,FALSE))</f>
        <v>Predominantly Urban</v>
      </c>
      <c r="BD17" t="str">
        <f>IFERROR(VLOOKUP(BB17,'class and classification'!$A$1:$C$338,3,FALSE),VLOOKUP(BB17,'class and classification'!$A$340:$C$378,3,FALSE))</f>
        <v>L</v>
      </c>
      <c r="BG17">
        <v>13</v>
      </c>
      <c r="BH17">
        <v>13.7</v>
      </c>
      <c r="BI17">
        <v>14</v>
      </c>
      <c r="BJ17">
        <v>20.5</v>
      </c>
      <c r="BL17" t="s">
        <v>157</v>
      </c>
      <c r="BM17" t="str">
        <f>IFERROR(VLOOKUP(BL17,'class and classification'!$A$1:$B$338,2,FALSE),VLOOKUP(BL17,'class and classification'!$A$340:$B$378,2,FALSE))</f>
        <v>Predominantly Urban</v>
      </c>
      <c r="BN17" t="str">
        <f>IFERROR(VLOOKUP(BL17,'class and classification'!$A$1:$C$338,3,FALSE),VLOOKUP(BL17,'class and classification'!$A$340:$C$378,3,FALSE))</f>
        <v>L</v>
      </c>
      <c r="BP17">
        <v>85.37</v>
      </c>
      <c r="BQ17">
        <v>98.72</v>
      </c>
      <c r="BR17">
        <v>99.57</v>
      </c>
      <c r="BS17">
        <v>97.99</v>
      </c>
      <c r="BT17">
        <v>98.15</v>
      </c>
    </row>
    <row r="18" spans="2:72"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93</v>
      </c>
      <c r="F18">
        <v>94</v>
      </c>
      <c r="G18">
        <v>96.7</v>
      </c>
      <c r="H18">
        <v>95.3</v>
      </c>
      <c r="I18">
        <v>95.7</v>
      </c>
      <c r="J18">
        <v>95.6</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I18">
        <v>3.9</v>
      </c>
      <c r="AJ18">
        <v>37</v>
      </c>
      <c r="BB18" t="s">
        <v>181</v>
      </c>
      <c r="BC18" t="str">
        <f>IFERROR(VLOOKUP(BB18,'class and classification'!$A$1:$B$338,2,FALSE),VLOOKUP(BB18,'class and classification'!$A$340:$B$378,2,FALSE))</f>
        <v>Predominantly Urban</v>
      </c>
      <c r="BD18" t="str">
        <f>IFERROR(VLOOKUP(BB18,'class and classification'!$A$1:$C$338,3,FALSE),VLOOKUP(BB18,'class and classification'!$A$340:$C$378,3,FALSE))</f>
        <v>L</v>
      </c>
      <c r="BG18">
        <v>16.5</v>
      </c>
      <c r="BH18">
        <v>16.899999999999999</v>
      </c>
      <c r="BI18">
        <v>18.399999999999999</v>
      </c>
      <c r="BJ18">
        <v>58.7</v>
      </c>
      <c r="BL18" t="s">
        <v>181</v>
      </c>
      <c r="BM18" t="str">
        <f>IFERROR(VLOOKUP(BL18,'class and classification'!$A$1:$B$338,2,FALSE),VLOOKUP(BL18,'class and classification'!$A$340:$B$378,2,FALSE))</f>
        <v>Predominantly Urban</v>
      </c>
      <c r="BN18" t="str">
        <f>IFERROR(VLOOKUP(BL18,'class and classification'!$A$1:$C$338,3,FALSE),VLOOKUP(BL18,'class and classification'!$A$340:$C$378,3,FALSE))</f>
        <v>L</v>
      </c>
      <c r="BP18">
        <v>96.22</v>
      </c>
      <c r="BQ18">
        <v>98.79</v>
      </c>
      <c r="BR18">
        <v>97.06</v>
      </c>
      <c r="BS18">
        <v>96.73</v>
      </c>
      <c r="BT18">
        <v>99.19</v>
      </c>
    </row>
    <row r="19" spans="2:72"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I19">
        <v>93.9</v>
      </c>
      <c r="J19">
        <v>94.4</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I19">
        <v>1</v>
      </c>
      <c r="AJ19">
        <v>76.3</v>
      </c>
      <c r="BB19" t="s">
        <v>252</v>
      </c>
      <c r="BC19" t="str">
        <f>IFERROR(VLOOKUP(BB19,'class and classification'!$A$1:$B$338,2,FALSE),VLOOKUP(BB19,'class and classification'!$A$340:$B$378,2,FALSE))</f>
        <v>Predominantly Urban</v>
      </c>
      <c r="BD19" t="str">
        <f>IFERROR(VLOOKUP(BB19,'class and classification'!$A$1:$C$338,3,FALSE),VLOOKUP(BB19,'class and classification'!$A$340:$C$378,3,FALSE))</f>
        <v>L</v>
      </c>
      <c r="BG19">
        <v>45.5</v>
      </c>
      <c r="BH19">
        <v>31.7</v>
      </c>
      <c r="BI19">
        <v>43.3</v>
      </c>
      <c r="BJ19">
        <v>53.8</v>
      </c>
      <c r="BL19" t="s">
        <v>252</v>
      </c>
      <c r="BM19" t="str">
        <f>IFERROR(VLOOKUP(BL19,'class and classification'!$A$1:$B$338,2,FALSE),VLOOKUP(BL19,'class and classification'!$A$340:$B$378,2,FALSE))</f>
        <v>Predominantly Urban</v>
      </c>
      <c r="BN19" t="str">
        <f>IFERROR(VLOOKUP(BL19,'class and classification'!$A$1:$C$338,3,FALSE),VLOOKUP(BL19,'class and classification'!$A$340:$C$378,3,FALSE))</f>
        <v>L</v>
      </c>
      <c r="BP19">
        <v>95.32</v>
      </c>
      <c r="BQ19">
        <v>99.01</v>
      </c>
      <c r="BR19">
        <v>99.83</v>
      </c>
      <c r="BS19">
        <v>96.78</v>
      </c>
      <c r="BT19">
        <v>97.45</v>
      </c>
    </row>
    <row r="20" spans="2:72"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88</v>
      </c>
      <c r="F20">
        <v>92</v>
      </c>
      <c r="G20">
        <v>94.699999999999989</v>
      </c>
      <c r="H20">
        <v>95.9</v>
      </c>
      <c r="I20">
        <v>96.7</v>
      </c>
      <c r="J20">
        <v>93.9</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I20">
        <v>6.9</v>
      </c>
      <c r="AJ20">
        <v>60.4</v>
      </c>
      <c r="BB20" t="s">
        <v>283</v>
      </c>
      <c r="BC20" t="str">
        <f>IFERROR(VLOOKUP(BB20,'class and classification'!$A$1:$B$338,2,FALSE),VLOOKUP(BB20,'class and classification'!$A$340:$B$378,2,FALSE))</f>
        <v>Predominantly Urban</v>
      </c>
      <c r="BD20" t="str">
        <f>IFERROR(VLOOKUP(BB20,'class and classification'!$A$1:$C$338,3,FALSE),VLOOKUP(BB20,'class and classification'!$A$340:$C$378,3,FALSE))</f>
        <v>L</v>
      </c>
      <c r="BG20">
        <v>34.5</v>
      </c>
      <c r="BH20">
        <v>32.299999999999997</v>
      </c>
      <c r="BI20">
        <v>44.3</v>
      </c>
      <c r="BJ20">
        <v>59.1</v>
      </c>
      <c r="BL20" t="s">
        <v>283</v>
      </c>
      <c r="BM20" t="str">
        <f>IFERROR(VLOOKUP(BL20,'class and classification'!$A$1:$B$338,2,FALSE),VLOOKUP(BL20,'class and classification'!$A$340:$B$378,2,FALSE))</f>
        <v>Predominantly Urban</v>
      </c>
      <c r="BN20" t="str">
        <f>IFERROR(VLOOKUP(BL20,'class and classification'!$A$1:$C$338,3,FALSE),VLOOKUP(BL20,'class and classification'!$A$340:$C$378,3,FALSE))</f>
        <v>L</v>
      </c>
      <c r="BP20">
        <v>97.76</v>
      </c>
      <c r="BQ20">
        <v>99.58</v>
      </c>
      <c r="BR20">
        <v>99.79</v>
      </c>
      <c r="BS20">
        <v>99.62</v>
      </c>
      <c r="BT20">
        <v>99.59</v>
      </c>
    </row>
    <row r="21" spans="2:72"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88</v>
      </c>
      <c r="F21">
        <v>90</v>
      </c>
      <c r="G21">
        <v>91.300000000000011</v>
      </c>
      <c r="H21">
        <v>92.3</v>
      </c>
      <c r="I21">
        <v>93.4</v>
      </c>
      <c r="J21">
        <v>94</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I21">
        <v>9.6</v>
      </c>
      <c r="AJ21">
        <v>11.8</v>
      </c>
      <c r="BB21" t="s">
        <v>291</v>
      </c>
      <c r="BC21" t="str">
        <f>IFERROR(VLOOKUP(BB21,'class and classification'!$A$1:$B$338,2,FALSE),VLOOKUP(BB21,'class and classification'!$A$340:$B$378,2,FALSE))</f>
        <v>Predominantly Urban</v>
      </c>
      <c r="BD21" t="str">
        <f>IFERROR(VLOOKUP(BB21,'class and classification'!$A$1:$C$338,3,FALSE),VLOOKUP(BB21,'class and classification'!$A$340:$C$378,3,FALSE))</f>
        <v>L</v>
      </c>
      <c r="BG21">
        <v>22.1</v>
      </c>
      <c r="BH21">
        <v>19.899999999999999</v>
      </c>
      <c r="BI21">
        <v>33.4</v>
      </c>
      <c r="BJ21">
        <v>43.3</v>
      </c>
      <c r="BL21" t="s">
        <v>291</v>
      </c>
      <c r="BM21" t="str">
        <f>IFERROR(VLOOKUP(BL21,'class and classification'!$A$1:$B$338,2,FALSE),VLOOKUP(BL21,'class and classification'!$A$340:$B$378,2,FALSE))</f>
        <v>Predominantly Urban</v>
      </c>
      <c r="BN21" t="str">
        <f>IFERROR(VLOOKUP(BL21,'class and classification'!$A$1:$C$338,3,FALSE),VLOOKUP(BL21,'class and classification'!$A$340:$C$378,3,FALSE))</f>
        <v>L</v>
      </c>
      <c r="BP21">
        <v>91.9</v>
      </c>
      <c r="BQ21">
        <v>99.7</v>
      </c>
      <c r="BR21">
        <v>99.67</v>
      </c>
      <c r="BS21">
        <v>98.6</v>
      </c>
      <c r="BT21">
        <v>97.79</v>
      </c>
    </row>
    <row r="22" spans="2:72"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87</v>
      </c>
      <c r="F22">
        <v>91</v>
      </c>
      <c r="G22">
        <v>93.300000000000011</v>
      </c>
      <c r="H22">
        <v>94.3</v>
      </c>
      <c r="I22">
        <v>95</v>
      </c>
      <c r="J22">
        <v>95.2</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I22">
        <v>0.5</v>
      </c>
      <c r="AJ22">
        <v>0.9</v>
      </c>
      <c r="BB22" t="s">
        <v>305</v>
      </c>
      <c r="BC22" t="str">
        <f>IFERROR(VLOOKUP(BB22,'class and classification'!$A$1:$B$338,2,FALSE),VLOOKUP(BB22,'class and classification'!$A$340:$B$378,2,FALSE))</f>
        <v>Predominantly Urban</v>
      </c>
      <c r="BD22" t="str">
        <f>IFERROR(VLOOKUP(BB22,'class and classification'!$A$1:$C$338,3,FALSE),VLOOKUP(BB22,'class and classification'!$A$340:$C$378,3,FALSE))</f>
        <v>L</v>
      </c>
      <c r="BG22">
        <v>22.9</v>
      </c>
      <c r="BH22">
        <v>31.8</v>
      </c>
      <c r="BI22">
        <v>56.1</v>
      </c>
      <c r="BJ22">
        <v>65.099999999999994</v>
      </c>
      <c r="BL22" t="s">
        <v>305</v>
      </c>
      <c r="BM22" t="str">
        <f>IFERROR(VLOOKUP(BL22,'class and classification'!$A$1:$B$338,2,FALSE),VLOOKUP(BL22,'class and classification'!$A$340:$B$378,2,FALSE))</f>
        <v>Predominantly Urban</v>
      </c>
      <c r="BN22" t="str">
        <f>IFERROR(VLOOKUP(BL22,'class and classification'!$A$1:$C$338,3,FALSE),VLOOKUP(BL22,'class and classification'!$A$340:$C$378,3,FALSE))</f>
        <v>L</v>
      </c>
      <c r="BP22">
        <v>98.98</v>
      </c>
      <c r="BQ22">
        <v>100</v>
      </c>
      <c r="BR22">
        <v>99.99</v>
      </c>
      <c r="BS22">
        <v>99.9</v>
      </c>
      <c r="BT22">
        <v>99.4</v>
      </c>
    </row>
    <row r="23" spans="2:72"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56</v>
      </c>
      <c r="F23">
        <v>85</v>
      </c>
      <c r="G23">
        <v>89.300000000000011</v>
      </c>
      <c r="H23">
        <v>90.2</v>
      </c>
      <c r="I23">
        <v>88.2</v>
      </c>
      <c r="J23">
        <v>86.9</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I23">
        <v>17.2</v>
      </c>
      <c r="AJ23">
        <v>26</v>
      </c>
      <c r="BB23" t="s">
        <v>15</v>
      </c>
      <c r="BC23" t="str">
        <f>IFERROR(VLOOKUP(BB23,'class and classification'!$A$1:$B$338,2,FALSE),VLOOKUP(BB23,'class and classification'!$A$340:$B$378,2,FALSE))</f>
        <v>Predominantly Urban</v>
      </c>
      <c r="BD23" t="str">
        <f>IFERROR(VLOOKUP(BB23,'class and classification'!$A$1:$C$338,3,FALSE),VLOOKUP(BB23,'class and classification'!$A$340:$C$378,3,FALSE))</f>
        <v>L</v>
      </c>
      <c r="BG23">
        <v>5.5</v>
      </c>
      <c r="BH23">
        <v>46.3</v>
      </c>
      <c r="BI23">
        <v>51.8</v>
      </c>
      <c r="BJ23">
        <v>52</v>
      </c>
      <c r="BL23" t="s">
        <v>15</v>
      </c>
      <c r="BM23" t="str">
        <f>IFERROR(VLOOKUP(BL23,'class and classification'!$A$1:$B$338,2,FALSE),VLOOKUP(BL23,'class and classification'!$A$340:$B$378,2,FALSE))</f>
        <v>Predominantly Urban</v>
      </c>
      <c r="BN23" t="str">
        <f>IFERROR(VLOOKUP(BL23,'class and classification'!$A$1:$C$338,3,FALSE),VLOOKUP(BL23,'class and classification'!$A$340:$C$378,3,FALSE))</f>
        <v>L</v>
      </c>
      <c r="BP23">
        <v>88.72</v>
      </c>
      <c r="BQ23">
        <v>93.47</v>
      </c>
      <c r="BR23">
        <v>97.57</v>
      </c>
      <c r="BS23">
        <v>94.8</v>
      </c>
      <c r="BT23">
        <v>98.43</v>
      </c>
    </row>
    <row r="24" spans="2:72"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91</v>
      </c>
      <c r="F24">
        <v>92</v>
      </c>
      <c r="G24">
        <v>92.5</v>
      </c>
      <c r="H24">
        <v>92.9</v>
      </c>
      <c r="I24">
        <v>93.7</v>
      </c>
      <c r="J24">
        <v>94.4</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I24">
        <v>19.8</v>
      </c>
      <c r="AJ24">
        <v>31.8</v>
      </c>
      <c r="BB24" t="s">
        <v>17</v>
      </c>
      <c r="BC24" t="str">
        <f>IFERROR(VLOOKUP(BB24,'class and classification'!$A$1:$B$338,2,FALSE),VLOOKUP(BB24,'class and classification'!$A$340:$B$378,2,FALSE))</f>
        <v>Predominantly Urban</v>
      </c>
      <c r="BD24" t="str">
        <f>IFERROR(VLOOKUP(BB24,'class and classification'!$A$1:$C$338,3,FALSE),VLOOKUP(BB24,'class and classification'!$A$340:$C$378,3,FALSE))</f>
        <v>L</v>
      </c>
      <c r="BG24">
        <v>10.5</v>
      </c>
      <c r="BH24">
        <v>18</v>
      </c>
      <c r="BI24">
        <v>21.1</v>
      </c>
      <c r="BJ24">
        <v>23.2</v>
      </c>
      <c r="BL24" t="s">
        <v>17</v>
      </c>
      <c r="BM24" t="str">
        <f>IFERROR(VLOOKUP(BL24,'class and classification'!$A$1:$B$338,2,FALSE),VLOOKUP(BL24,'class and classification'!$A$340:$B$378,2,FALSE))</f>
        <v>Predominantly Urban</v>
      </c>
      <c r="BN24" t="str">
        <f>IFERROR(VLOOKUP(BL24,'class and classification'!$A$1:$C$338,3,FALSE),VLOOKUP(BL24,'class and classification'!$A$340:$C$378,3,FALSE))</f>
        <v>L</v>
      </c>
      <c r="BP24">
        <v>83.35</v>
      </c>
      <c r="BQ24">
        <v>93.14</v>
      </c>
      <c r="BR24">
        <v>93.93</v>
      </c>
      <c r="BS24">
        <v>92.49</v>
      </c>
      <c r="BT24">
        <v>92.78</v>
      </c>
    </row>
    <row r="25" spans="2:72"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92</v>
      </c>
      <c r="F25">
        <v>92</v>
      </c>
      <c r="G25">
        <v>94.2</v>
      </c>
      <c r="H25">
        <v>93.3</v>
      </c>
      <c r="I25">
        <v>94.2</v>
      </c>
      <c r="J25">
        <v>95.1</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I25">
        <v>2.9</v>
      </c>
      <c r="AJ25">
        <v>5.5</v>
      </c>
      <c r="BB25" t="s">
        <v>27</v>
      </c>
      <c r="BC25" t="str">
        <f>IFERROR(VLOOKUP(BB25,'class and classification'!$A$1:$B$338,2,FALSE),VLOOKUP(BB25,'class and classification'!$A$340:$B$378,2,FALSE))</f>
        <v>Predominantly Urban</v>
      </c>
      <c r="BD25" t="str">
        <f>IFERROR(VLOOKUP(BB25,'class and classification'!$A$1:$C$338,3,FALSE),VLOOKUP(BB25,'class and classification'!$A$340:$C$378,3,FALSE))</f>
        <v>L</v>
      </c>
      <c r="BG25">
        <v>2.4</v>
      </c>
      <c r="BH25">
        <v>11.8</v>
      </c>
      <c r="BI25">
        <v>27</v>
      </c>
      <c r="BJ25">
        <v>45</v>
      </c>
      <c r="BL25" t="s">
        <v>27</v>
      </c>
      <c r="BM25" t="str">
        <f>IFERROR(VLOOKUP(BL25,'class and classification'!$A$1:$B$338,2,FALSE),VLOOKUP(BL25,'class and classification'!$A$340:$B$378,2,FALSE))</f>
        <v>Predominantly Urban</v>
      </c>
      <c r="BN25" t="str">
        <f>IFERROR(VLOOKUP(BL25,'class and classification'!$A$1:$C$338,3,FALSE),VLOOKUP(BL25,'class and classification'!$A$340:$C$378,3,FALSE))</f>
        <v>L</v>
      </c>
      <c r="BP25">
        <v>70.02</v>
      </c>
      <c r="BQ25">
        <v>89.84</v>
      </c>
      <c r="BR25">
        <v>94.48</v>
      </c>
      <c r="BS25">
        <v>88.63</v>
      </c>
      <c r="BT25">
        <v>88.81</v>
      </c>
    </row>
    <row r="26" spans="2:72"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95</v>
      </c>
      <c r="F26">
        <v>97</v>
      </c>
      <c r="G26">
        <v>99.2</v>
      </c>
      <c r="H26">
        <v>99.1</v>
      </c>
      <c r="I26">
        <v>98.8</v>
      </c>
      <c r="J26">
        <v>98.6</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I26">
        <v>63.2</v>
      </c>
      <c r="AJ26">
        <v>76.7</v>
      </c>
      <c r="BB26" t="s">
        <v>40</v>
      </c>
      <c r="BC26" t="str">
        <f>IFERROR(VLOOKUP(BB26,'class and classification'!$A$1:$B$338,2,FALSE),VLOOKUP(BB26,'class and classification'!$A$340:$B$378,2,FALSE))</f>
        <v>Predominantly Urban</v>
      </c>
      <c r="BD26" t="str">
        <f>IFERROR(VLOOKUP(BB26,'class and classification'!$A$1:$C$338,3,FALSE),VLOOKUP(BB26,'class and classification'!$A$340:$C$378,3,FALSE))</f>
        <v>L</v>
      </c>
      <c r="BG26">
        <v>16.3</v>
      </c>
      <c r="BH26">
        <v>13.5</v>
      </c>
      <c r="BI26">
        <v>25.5</v>
      </c>
      <c r="BJ26">
        <v>39.1</v>
      </c>
      <c r="BL26" t="s">
        <v>40</v>
      </c>
      <c r="BM26" t="str">
        <f>IFERROR(VLOOKUP(BL26,'class and classification'!$A$1:$B$338,2,FALSE),VLOOKUP(BL26,'class and classification'!$A$340:$B$378,2,FALSE))</f>
        <v>Predominantly Urban</v>
      </c>
      <c r="BN26" t="str">
        <f>IFERROR(VLOOKUP(BL26,'class and classification'!$A$1:$C$338,3,FALSE),VLOOKUP(BL26,'class and classification'!$A$340:$C$378,3,FALSE))</f>
        <v>L</v>
      </c>
      <c r="BP26">
        <v>92.42</v>
      </c>
      <c r="BQ26">
        <v>97.88</v>
      </c>
      <c r="BR26">
        <v>99.38</v>
      </c>
      <c r="BS26">
        <v>98.58</v>
      </c>
      <c r="BT26">
        <v>99.14</v>
      </c>
    </row>
    <row r="27" spans="2:72"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H27">
        <v>90.9</v>
      </c>
      <c r="I27">
        <v>92.2</v>
      </c>
      <c r="J27">
        <v>92.8</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BB27" t="s">
        <v>45</v>
      </c>
      <c r="BC27" t="str">
        <f>IFERROR(VLOOKUP(BB27,'class and classification'!$A$1:$B$338,2,FALSE),VLOOKUP(BB27,'class and classification'!$A$340:$B$378,2,FALSE))</f>
        <v>Predominantly Urban</v>
      </c>
      <c r="BD27" t="str">
        <f>IFERROR(VLOOKUP(BB27,'class and classification'!$A$1:$C$338,3,FALSE),VLOOKUP(BB27,'class and classification'!$A$340:$C$378,3,FALSE))</f>
        <v>L</v>
      </c>
      <c r="BG27">
        <v>0.6</v>
      </c>
      <c r="BH27">
        <v>0.8</v>
      </c>
      <c r="BI27">
        <v>3.2</v>
      </c>
      <c r="BJ27">
        <v>21.4</v>
      </c>
      <c r="BL27" t="s">
        <v>45</v>
      </c>
      <c r="BM27" t="str">
        <f>IFERROR(VLOOKUP(BL27,'class and classification'!$A$1:$B$338,2,FALSE),VLOOKUP(BL27,'class and classification'!$A$340:$B$378,2,FALSE))</f>
        <v>Predominantly Urban</v>
      </c>
      <c r="BN27" t="str">
        <f>IFERROR(VLOOKUP(BL27,'class and classification'!$A$1:$C$338,3,FALSE),VLOOKUP(BL27,'class and classification'!$A$340:$C$378,3,FALSE))</f>
        <v>L</v>
      </c>
      <c r="BP27">
        <v>76.209999999999994</v>
      </c>
      <c r="BQ27">
        <v>87.32</v>
      </c>
      <c r="BR27">
        <v>89.22</v>
      </c>
      <c r="BS27">
        <v>85.88</v>
      </c>
      <c r="BT27">
        <v>84.27</v>
      </c>
    </row>
    <row r="28" spans="2:72"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50</v>
      </c>
      <c r="F28">
        <v>85</v>
      </c>
      <c r="G28">
        <v>89.8</v>
      </c>
      <c r="H28">
        <v>93.9</v>
      </c>
      <c r="I28">
        <v>95.4</v>
      </c>
      <c r="J28">
        <v>95.9</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I28">
        <v>82</v>
      </c>
      <c r="AJ28">
        <v>85.3</v>
      </c>
      <c r="BB28" t="s">
        <v>78</v>
      </c>
      <c r="BC28" t="str">
        <f>IFERROR(VLOOKUP(BB28,'class and classification'!$A$1:$B$338,2,FALSE),VLOOKUP(BB28,'class and classification'!$A$340:$B$378,2,FALSE))</f>
        <v>Predominantly Urban</v>
      </c>
      <c r="BD28" t="str">
        <f>IFERROR(VLOOKUP(BB28,'class and classification'!$A$1:$C$338,3,FALSE),VLOOKUP(BB28,'class and classification'!$A$340:$C$378,3,FALSE))</f>
        <v>L</v>
      </c>
      <c r="BG28">
        <v>6.6</v>
      </c>
      <c r="BH28">
        <v>15</v>
      </c>
      <c r="BI28">
        <v>19.8</v>
      </c>
      <c r="BJ28">
        <v>28</v>
      </c>
      <c r="BL28" t="s">
        <v>78</v>
      </c>
      <c r="BM28" t="str">
        <f>IFERROR(VLOOKUP(BL28,'class and classification'!$A$1:$B$338,2,FALSE),VLOOKUP(BL28,'class and classification'!$A$340:$B$378,2,FALSE))</f>
        <v>Predominantly Urban</v>
      </c>
      <c r="BN28" t="str">
        <f>IFERROR(VLOOKUP(BL28,'class and classification'!$A$1:$C$338,3,FALSE),VLOOKUP(BL28,'class and classification'!$A$340:$C$378,3,FALSE))</f>
        <v>L</v>
      </c>
      <c r="BP28">
        <v>84.33</v>
      </c>
      <c r="BQ28">
        <v>93.13</v>
      </c>
      <c r="BR28">
        <v>95.55</v>
      </c>
      <c r="BS28">
        <v>93.44</v>
      </c>
      <c r="BT28">
        <v>93.66</v>
      </c>
    </row>
    <row r="29" spans="2:72"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96</v>
      </c>
      <c r="F29">
        <v>97</v>
      </c>
      <c r="G29">
        <v>98.199999999999989</v>
      </c>
      <c r="H29">
        <v>97.6</v>
      </c>
      <c r="I29">
        <v>97.6</v>
      </c>
      <c r="J29">
        <v>96.8</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I29">
        <v>49.9</v>
      </c>
      <c r="AJ29">
        <v>69.8</v>
      </c>
      <c r="BB29" t="s">
        <v>88</v>
      </c>
      <c r="BC29" t="str">
        <f>IFERROR(VLOOKUP(BB29,'class and classification'!$A$1:$B$338,2,FALSE),VLOOKUP(BB29,'class and classification'!$A$340:$B$378,2,FALSE))</f>
        <v>Predominantly Urban</v>
      </c>
      <c r="BD29" t="str">
        <f>IFERROR(VLOOKUP(BB29,'class and classification'!$A$1:$C$338,3,FALSE),VLOOKUP(BB29,'class and classification'!$A$340:$C$378,3,FALSE))</f>
        <v>L</v>
      </c>
      <c r="BG29">
        <v>7.6</v>
      </c>
      <c r="BH29">
        <v>11.2</v>
      </c>
      <c r="BI29">
        <v>15.8</v>
      </c>
      <c r="BJ29">
        <v>16.100000000000001</v>
      </c>
      <c r="BL29" t="s">
        <v>88</v>
      </c>
      <c r="BM29" t="str">
        <f>IFERROR(VLOOKUP(BL29,'class and classification'!$A$1:$B$338,2,FALSE),VLOOKUP(BL29,'class and classification'!$A$340:$B$378,2,FALSE))</f>
        <v>Predominantly Urban</v>
      </c>
      <c r="BN29" t="str">
        <f>IFERROR(VLOOKUP(BL29,'class and classification'!$A$1:$C$338,3,FALSE),VLOOKUP(BL29,'class and classification'!$A$340:$C$378,3,FALSE))</f>
        <v>L</v>
      </c>
      <c r="BP29">
        <v>86.94</v>
      </c>
      <c r="BQ29">
        <v>94.18</v>
      </c>
      <c r="BR29">
        <v>93.81</v>
      </c>
      <c r="BS29">
        <v>96.16</v>
      </c>
      <c r="BT29">
        <v>96.77</v>
      </c>
    </row>
    <row r="30" spans="2:72"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95</v>
      </c>
      <c r="F30">
        <v>95</v>
      </c>
      <c r="G30">
        <v>97.6</v>
      </c>
      <c r="H30">
        <v>96</v>
      </c>
      <c r="I30">
        <v>96.1</v>
      </c>
      <c r="J30">
        <v>95.7</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I30">
        <v>59.6</v>
      </c>
      <c r="AJ30">
        <v>70.5</v>
      </c>
      <c r="BB30" t="s">
        <v>101</v>
      </c>
      <c r="BC30" t="str">
        <f>IFERROR(VLOOKUP(BB30,'class and classification'!$A$1:$B$338,2,FALSE),VLOOKUP(BB30,'class and classification'!$A$340:$B$378,2,FALSE))</f>
        <v>Predominantly Urban</v>
      </c>
      <c r="BD30" t="str">
        <f>IFERROR(VLOOKUP(BB30,'class and classification'!$A$1:$C$338,3,FALSE),VLOOKUP(BB30,'class and classification'!$A$340:$C$378,3,FALSE))</f>
        <v>L</v>
      </c>
      <c r="BG30">
        <v>2.6</v>
      </c>
      <c r="BH30">
        <v>2.1</v>
      </c>
      <c r="BI30">
        <v>2.9</v>
      </c>
      <c r="BJ30">
        <v>3.6</v>
      </c>
      <c r="BL30" t="s">
        <v>101</v>
      </c>
      <c r="BM30" t="str">
        <f>IFERROR(VLOOKUP(BL30,'class and classification'!$A$1:$B$338,2,FALSE),VLOOKUP(BL30,'class and classification'!$A$340:$B$378,2,FALSE))</f>
        <v>Predominantly Urban</v>
      </c>
      <c r="BN30" t="str">
        <f>IFERROR(VLOOKUP(BL30,'class and classification'!$A$1:$C$338,3,FALSE),VLOOKUP(BL30,'class and classification'!$A$340:$C$378,3,FALSE))</f>
        <v>L</v>
      </c>
      <c r="BP30">
        <v>88.18</v>
      </c>
      <c r="BQ30">
        <v>96.3</v>
      </c>
      <c r="BR30">
        <v>95.16</v>
      </c>
      <c r="BS30">
        <v>94.29</v>
      </c>
      <c r="BT30">
        <v>96.35</v>
      </c>
    </row>
    <row r="31" spans="2:72"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67</v>
      </c>
      <c r="F31">
        <v>82</v>
      </c>
      <c r="G31">
        <v>83.100000000000009</v>
      </c>
      <c r="H31">
        <v>85.3</v>
      </c>
      <c r="I31">
        <v>87.1</v>
      </c>
      <c r="J31">
        <v>88.7</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I31">
        <v>14.4</v>
      </c>
      <c r="AJ31">
        <v>21.4</v>
      </c>
      <c r="BB31" t="s">
        <v>117</v>
      </c>
      <c r="BC31" t="str">
        <f>IFERROR(VLOOKUP(BB31,'class and classification'!$A$1:$B$338,2,FALSE),VLOOKUP(BB31,'class and classification'!$A$340:$B$378,2,FALSE))</f>
        <v>Predominantly Urban</v>
      </c>
      <c r="BD31" t="str">
        <f>IFERROR(VLOOKUP(BB31,'class and classification'!$A$1:$C$338,3,FALSE),VLOOKUP(BB31,'class and classification'!$A$340:$C$378,3,FALSE))</f>
        <v>L</v>
      </c>
      <c r="BG31">
        <v>10.9</v>
      </c>
      <c r="BH31">
        <v>11.9</v>
      </c>
      <c r="BI31">
        <v>19.899999999999999</v>
      </c>
      <c r="BJ31">
        <v>23.6</v>
      </c>
      <c r="BL31" t="s">
        <v>117</v>
      </c>
      <c r="BM31" t="str">
        <f>IFERROR(VLOOKUP(BL31,'class and classification'!$A$1:$B$338,2,FALSE),VLOOKUP(BL31,'class and classification'!$A$340:$B$378,2,FALSE))</f>
        <v>Predominantly Urban</v>
      </c>
      <c r="BN31" t="str">
        <f>IFERROR(VLOOKUP(BL31,'class and classification'!$A$1:$C$338,3,FALSE),VLOOKUP(BL31,'class and classification'!$A$340:$C$378,3,FALSE))</f>
        <v>L</v>
      </c>
      <c r="BP31">
        <v>81.96</v>
      </c>
      <c r="BQ31">
        <v>95.73</v>
      </c>
      <c r="BR31">
        <v>95.69</v>
      </c>
      <c r="BS31">
        <v>88.86</v>
      </c>
      <c r="BT31">
        <v>93.65</v>
      </c>
    </row>
    <row r="32" spans="2:72"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92</v>
      </c>
      <c r="F32">
        <v>93</v>
      </c>
      <c r="G32">
        <v>94.399999999999991</v>
      </c>
      <c r="H32">
        <v>93.9</v>
      </c>
      <c r="I32">
        <v>93.8</v>
      </c>
      <c r="J32">
        <v>93</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I32">
        <v>10.4</v>
      </c>
      <c r="AJ32">
        <v>11.4</v>
      </c>
      <c r="BB32" t="s">
        <v>127</v>
      </c>
      <c r="BC32" t="str">
        <f>IFERROR(VLOOKUP(BB32,'class and classification'!$A$1:$B$338,2,FALSE),VLOOKUP(BB32,'class and classification'!$A$340:$B$378,2,FALSE))</f>
        <v>Predominantly Urban</v>
      </c>
      <c r="BD32" t="str">
        <f>IFERROR(VLOOKUP(BB32,'class and classification'!$A$1:$C$338,3,FALSE),VLOOKUP(BB32,'class and classification'!$A$340:$C$378,3,FALSE))</f>
        <v>L</v>
      </c>
      <c r="BG32">
        <v>3.3</v>
      </c>
      <c r="BH32">
        <v>10.6</v>
      </c>
      <c r="BI32">
        <v>15</v>
      </c>
      <c r="BJ32">
        <v>15.7</v>
      </c>
      <c r="BL32" t="s">
        <v>127</v>
      </c>
      <c r="BM32" t="str">
        <f>IFERROR(VLOOKUP(BL32,'class and classification'!$A$1:$B$338,2,FALSE),VLOOKUP(BL32,'class and classification'!$A$340:$B$378,2,FALSE))</f>
        <v>Predominantly Urban</v>
      </c>
      <c r="BN32" t="str">
        <f>IFERROR(VLOOKUP(BL32,'class and classification'!$A$1:$C$338,3,FALSE),VLOOKUP(BL32,'class and classification'!$A$340:$C$378,3,FALSE))</f>
        <v>L</v>
      </c>
      <c r="BP32">
        <v>86.51</v>
      </c>
      <c r="BQ32">
        <v>95.85</v>
      </c>
      <c r="BR32">
        <v>99.14</v>
      </c>
      <c r="BS32">
        <v>98.63</v>
      </c>
      <c r="BT32">
        <v>98.84</v>
      </c>
    </row>
    <row r="33" spans="2:72"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92</v>
      </c>
      <c r="F33">
        <v>93</v>
      </c>
      <c r="G33">
        <v>95.2</v>
      </c>
      <c r="H33">
        <v>94.3</v>
      </c>
      <c r="I33">
        <v>94.2</v>
      </c>
      <c r="J33">
        <v>96.4</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I33">
        <v>81.7</v>
      </c>
      <c r="AJ33">
        <v>82.9</v>
      </c>
      <c r="BB33" t="s">
        <v>132</v>
      </c>
      <c r="BC33" t="str">
        <f>IFERROR(VLOOKUP(BB33,'class and classification'!$A$1:$B$338,2,FALSE),VLOOKUP(BB33,'class and classification'!$A$340:$B$378,2,FALSE))</f>
        <v>Predominantly Urban</v>
      </c>
      <c r="BD33" t="str">
        <f>IFERROR(VLOOKUP(BB33,'class and classification'!$A$1:$C$338,3,FALSE),VLOOKUP(BB33,'class and classification'!$A$340:$C$378,3,FALSE))</f>
        <v>L</v>
      </c>
      <c r="BG33">
        <v>2.9</v>
      </c>
      <c r="BH33">
        <v>3</v>
      </c>
      <c r="BI33">
        <v>4.5</v>
      </c>
      <c r="BJ33">
        <v>5</v>
      </c>
      <c r="BL33" t="s">
        <v>132</v>
      </c>
      <c r="BM33" t="str">
        <f>IFERROR(VLOOKUP(BL33,'class and classification'!$A$1:$B$338,2,FALSE),VLOOKUP(BL33,'class and classification'!$A$340:$B$378,2,FALSE))</f>
        <v>Predominantly Urban</v>
      </c>
      <c r="BN33" t="str">
        <f>IFERROR(VLOOKUP(BL33,'class and classification'!$A$1:$C$338,3,FALSE),VLOOKUP(BL33,'class and classification'!$A$340:$C$378,3,FALSE))</f>
        <v>L</v>
      </c>
      <c r="BP33">
        <v>83.43</v>
      </c>
      <c r="BQ33">
        <v>89.61</v>
      </c>
      <c r="BR33">
        <v>92.95</v>
      </c>
      <c r="BS33">
        <v>90.67</v>
      </c>
      <c r="BT33">
        <v>94.49</v>
      </c>
    </row>
    <row r="34" spans="2:72"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1</v>
      </c>
      <c r="F34">
        <v>46</v>
      </c>
      <c r="G34">
        <v>80.2</v>
      </c>
      <c r="H34">
        <v>98.1</v>
      </c>
      <c r="I34">
        <v>98.4</v>
      </c>
      <c r="J34">
        <v>98.5</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I34">
        <v>28.4</v>
      </c>
      <c r="AJ34">
        <v>36</v>
      </c>
      <c r="BB34" t="s">
        <v>136</v>
      </c>
      <c r="BC34" t="str">
        <f>IFERROR(VLOOKUP(BB34,'class and classification'!$A$1:$B$338,2,FALSE),VLOOKUP(BB34,'class and classification'!$A$340:$B$378,2,FALSE))</f>
        <v>Predominantly Urban</v>
      </c>
      <c r="BD34" t="str">
        <f>IFERROR(VLOOKUP(BB34,'class and classification'!$A$1:$C$338,3,FALSE),VLOOKUP(BB34,'class and classification'!$A$340:$C$378,3,FALSE))</f>
        <v>L</v>
      </c>
      <c r="BG34">
        <v>3.4</v>
      </c>
      <c r="BH34">
        <v>4.9000000000000004</v>
      </c>
      <c r="BI34">
        <v>5.5</v>
      </c>
      <c r="BJ34">
        <v>25.5</v>
      </c>
      <c r="BL34" t="s">
        <v>136</v>
      </c>
      <c r="BM34" t="str">
        <f>IFERROR(VLOOKUP(BL34,'class and classification'!$A$1:$B$338,2,FALSE),VLOOKUP(BL34,'class and classification'!$A$340:$B$378,2,FALSE))</f>
        <v>Predominantly Urban</v>
      </c>
      <c r="BN34" t="str">
        <f>IFERROR(VLOOKUP(BL34,'class and classification'!$A$1:$C$338,3,FALSE),VLOOKUP(BL34,'class and classification'!$A$340:$C$378,3,FALSE))</f>
        <v>L</v>
      </c>
      <c r="BP34">
        <v>87.22</v>
      </c>
      <c r="BQ34">
        <v>92.28</v>
      </c>
      <c r="BR34">
        <v>94.29</v>
      </c>
      <c r="BS34">
        <v>94.05</v>
      </c>
      <c r="BT34">
        <v>91.23</v>
      </c>
    </row>
    <row r="35" spans="2:72"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93</v>
      </c>
      <c r="F35">
        <v>94</v>
      </c>
      <c r="G35">
        <v>98.7</v>
      </c>
      <c r="H35">
        <v>99.1</v>
      </c>
      <c r="I35">
        <v>99</v>
      </c>
      <c r="J35">
        <v>98.9</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I35">
        <v>16.7</v>
      </c>
      <c r="AJ35">
        <v>45.8</v>
      </c>
      <c r="BB35" t="s">
        <v>139</v>
      </c>
      <c r="BC35" t="str">
        <f>IFERROR(VLOOKUP(BB35,'class and classification'!$A$1:$B$338,2,FALSE),VLOOKUP(BB35,'class and classification'!$A$340:$B$378,2,FALSE))</f>
        <v>Predominantly Urban</v>
      </c>
      <c r="BD35" t="str">
        <f>IFERROR(VLOOKUP(BB35,'class and classification'!$A$1:$C$338,3,FALSE),VLOOKUP(BB35,'class and classification'!$A$340:$C$378,3,FALSE))</f>
        <v>L</v>
      </c>
      <c r="BG35">
        <v>7.3</v>
      </c>
      <c r="BH35">
        <v>9.6999999999999993</v>
      </c>
      <c r="BI35">
        <v>11.4</v>
      </c>
      <c r="BJ35">
        <v>11.3</v>
      </c>
      <c r="BL35" t="s">
        <v>139</v>
      </c>
      <c r="BM35" t="str">
        <f>IFERROR(VLOOKUP(BL35,'class and classification'!$A$1:$B$338,2,FALSE),VLOOKUP(BL35,'class and classification'!$A$340:$B$378,2,FALSE))</f>
        <v>Predominantly Urban</v>
      </c>
      <c r="BN35" t="str">
        <f>IFERROR(VLOOKUP(BL35,'class and classification'!$A$1:$C$338,3,FALSE),VLOOKUP(BL35,'class and classification'!$A$340:$C$378,3,FALSE))</f>
        <v>L</v>
      </c>
      <c r="BP35">
        <v>88.17</v>
      </c>
      <c r="BQ35">
        <v>93.7</v>
      </c>
      <c r="BR35">
        <v>94.06</v>
      </c>
      <c r="BS35">
        <v>95.78</v>
      </c>
      <c r="BT35">
        <v>96.95</v>
      </c>
    </row>
    <row r="36" spans="2:72"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98</v>
      </c>
      <c r="F36">
        <v>97</v>
      </c>
      <c r="G36">
        <v>99.6</v>
      </c>
      <c r="H36">
        <v>99.3</v>
      </c>
      <c r="I36">
        <v>99.4</v>
      </c>
      <c r="J36">
        <v>98.9</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I36">
        <v>62.9</v>
      </c>
      <c r="AJ36">
        <v>63.7</v>
      </c>
      <c r="BB36" t="s">
        <v>149</v>
      </c>
      <c r="BC36" t="str">
        <f>IFERROR(VLOOKUP(BB36,'class and classification'!$A$1:$B$338,2,FALSE),VLOOKUP(BB36,'class and classification'!$A$340:$B$378,2,FALSE))</f>
        <v>Predominantly Urban</v>
      </c>
      <c r="BD36" t="str">
        <f>IFERROR(VLOOKUP(BB36,'class and classification'!$A$1:$C$338,3,FALSE),VLOOKUP(BB36,'class and classification'!$A$340:$C$378,3,FALSE))</f>
        <v>L</v>
      </c>
      <c r="BG36">
        <v>2.2000000000000002</v>
      </c>
      <c r="BH36">
        <v>2</v>
      </c>
      <c r="BI36">
        <v>3.7</v>
      </c>
      <c r="BJ36">
        <v>4</v>
      </c>
      <c r="BL36" t="s">
        <v>149</v>
      </c>
      <c r="BM36" t="str">
        <f>IFERROR(VLOOKUP(BL36,'class and classification'!$A$1:$B$338,2,FALSE),VLOOKUP(BL36,'class and classification'!$A$340:$B$378,2,FALSE))</f>
        <v>Predominantly Urban</v>
      </c>
      <c r="BN36" t="str">
        <f>IFERROR(VLOOKUP(BL36,'class and classification'!$A$1:$C$338,3,FALSE),VLOOKUP(BL36,'class and classification'!$A$340:$C$378,3,FALSE))</f>
        <v>L</v>
      </c>
      <c r="BP36">
        <v>74.77</v>
      </c>
      <c r="BQ36">
        <v>89.67</v>
      </c>
      <c r="BR36">
        <v>97.51</v>
      </c>
      <c r="BS36">
        <v>92.66</v>
      </c>
      <c r="BT36">
        <v>94.11</v>
      </c>
    </row>
    <row r="37" spans="2:72"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95</v>
      </c>
      <c r="F37">
        <v>96</v>
      </c>
      <c r="G37">
        <v>96.800000000000011</v>
      </c>
      <c r="H37">
        <v>97.3</v>
      </c>
      <c r="I37">
        <v>97.3</v>
      </c>
      <c r="J37">
        <v>97.2</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I37">
        <v>11</v>
      </c>
      <c r="AJ37">
        <v>85.7</v>
      </c>
      <c r="BB37" t="s">
        <v>170</v>
      </c>
      <c r="BC37" t="str">
        <f>IFERROR(VLOOKUP(BB37,'class and classification'!$A$1:$B$338,2,FALSE),VLOOKUP(BB37,'class and classification'!$A$340:$B$378,2,FALSE))</f>
        <v>Predominantly Urban</v>
      </c>
      <c r="BD37" t="str">
        <f>IFERROR(VLOOKUP(BB37,'class and classification'!$A$1:$C$338,3,FALSE),VLOOKUP(BB37,'class and classification'!$A$340:$C$378,3,FALSE))</f>
        <v>L</v>
      </c>
      <c r="BG37">
        <v>2.2000000000000002</v>
      </c>
      <c r="BH37">
        <v>8.6</v>
      </c>
      <c r="BI37">
        <v>29.1</v>
      </c>
      <c r="BJ37">
        <v>37</v>
      </c>
      <c r="BL37" t="s">
        <v>170</v>
      </c>
      <c r="BM37" t="str">
        <f>IFERROR(VLOOKUP(BL37,'class and classification'!$A$1:$B$338,2,FALSE),VLOOKUP(BL37,'class and classification'!$A$340:$B$378,2,FALSE))</f>
        <v>Predominantly Urban</v>
      </c>
      <c r="BN37" t="str">
        <f>IFERROR(VLOOKUP(BL37,'class and classification'!$A$1:$C$338,3,FALSE),VLOOKUP(BL37,'class and classification'!$A$340:$C$378,3,FALSE))</f>
        <v>L</v>
      </c>
      <c r="BP37">
        <v>88.37</v>
      </c>
      <c r="BQ37">
        <v>96.16</v>
      </c>
      <c r="BR37">
        <v>98.67</v>
      </c>
      <c r="BS37">
        <v>96.53</v>
      </c>
      <c r="BT37">
        <v>96.78</v>
      </c>
    </row>
    <row r="38" spans="2:72"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94</v>
      </c>
      <c r="F38">
        <v>94</v>
      </c>
      <c r="G38">
        <v>97.7</v>
      </c>
      <c r="H38">
        <v>96.3</v>
      </c>
      <c r="I38">
        <v>96.9</v>
      </c>
      <c r="J38">
        <v>97.3</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BB38" t="s">
        <v>207</v>
      </c>
      <c r="BC38" t="str">
        <f>IFERROR(VLOOKUP(BB38,'class and classification'!$A$1:$B$338,2,FALSE),VLOOKUP(BB38,'class and classification'!$A$340:$B$378,2,FALSE))</f>
        <v>Predominantly Urban</v>
      </c>
      <c r="BD38" t="str">
        <f>IFERROR(VLOOKUP(BB38,'class and classification'!$A$1:$C$338,3,FALSE),VLOOKUP(BB38,'class and classification'!$A$340:$C$378,3,FALSE))</f>
        <v>L</v>
      </c>
      <c r="BG38">
        <v>8.5</v>
      </c>
      <c r="BH38">
        <v>9</v>
      </c>
      <c r="BI38">
        <v>27.3</v>
      </c>
      <c r="BJ38">
        <v>34.200000000000003</v>
      </c>
      <c r="BL38" t="s">
        <v>207</v>
      </c>
      <c r="BM38" t="str">
        <f>IFERROR(VLOOKUP(BL38,'class and classification'!$A$1:$B$338,2,FALSE),VLOOKUP(BL38,'class and classification'!$A$340:$B$378,2,FALSE))</f>
        <v>Predominantly Urban</v>
      </c>
      <c r="BN38" t="str">
        <f>IFERROR(VLOOKUP(BL38,'class and classification'!$A$1:$C$338,3,FALSE),VLOOKUP(BL38,'class and classification'!$A$340:$C$378,3,FALSE))</f>
        <v>L</v>
      </c>
      <c r="BP38">
        <v>92.28</v>
      </c>
      <c r="BQ38">
        <v>96.8</v>
      </c>
      <c r="BR38">
        <v>96.1</v>
      </c>
      <c r="BS38">
        <v>93.37</v>
      </c>
      <c r="BT38">
        <v>91.6</v>
      </c>
    </row>
    <row r="39" spans="2:72"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83</v>
      </c>
      <c r="F39">
        <v>94</v>
      </c>
      <c r="G39">
        <v>96.3</v>
      </c>
      <c r="H39">
        <v>96.8</v>
      </c>
      <c r="I39">
        <v>97.9</v>
      </c>
      <c r="J39">
        <v>98</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I39">
        <v>77.5</v>
      </c>
      <c r="AJ39">
        <v>80.099999999999994</v>
      </c>
      <c r="BB39" t="s">
        <v>212</v>
      </c>
      <c r="BC39" t="str">
        <f>IFERROR(VLOOKUP(BB39,'class and classification'!$A$1:$B$338,2,FALSE),VLOOKUP(BB39,'class and classification'!$A$340:$B$378,2,FALSE))</f>
        <v>Predominantly Urban</v>
      </c>
      <c r="BD39" t="str">
        <f>IFERROR(VLOOKUP(BB39,'class and classification'!$A$1:$C$338,3,FALSE),VLOOKUP(BB39,'class and classification'!$A$340:$C$378,3,FALSE))</f>
        <v>L</v>
      </c>
      <c r="BG39">
        <v>6.5</v>
      </c>
      <c r="BH39">
        <v>13.2</v>
      </c>
      <c r="BI39">
        <v>15.7</v>
      </c>
      <c r="BJ39">
        <v>29.4</v>
      </c>
      <c r="BL39" t="s">
        <v>212</v>
      </c>
      <c r="BM39" t="str">
        <f>IFERROR(VLOOKUP(BL39,'class and classification'!$A$1:$B$338,2,FALSE),VLOOKUP(BL39,'class and classification'!$A$340:$B$378,2,FALSE))</f>
        <v>Predominantly Urban</v>
      </c>
      <c r="BN39" t="str">
        <f>IFERROR(VLOOKUP(BL39,'class and classification'!$A$1:$C$338,3,FALSE),VLOOKUP(BL39,'class and classification'!$A$340:$C$378,3,FALSE))</f>
        <v>L</v>
      </c>
      <c r="BP39">
        <v>83.51</v>
      </c>
      <c r="BQ39">
        <v>92.9</v>
      </c>
      <c r="BR39">
        <v>97.02</v>
      </c>
      <c r="BS39">
        <v>93.67</v>
      </c>
      <c r="BT39">
        <v>94.13</v>
      </c>
    </row>
    <row r="40" spans="2:72"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97</v>
      </c>
      <c r="F40">
        <v>97</v>
      </c>
      <c r="G40">
        <v>98.2</v>
      </c>
      <c r="H40">
        <v>97</v>
      </c>
      <c r="I40">
        <v>96.9</v>
      </c>
      <c r="J40">
        <v>96.7</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I40">
        <v>76</v>
      </c>
      <c r="AJ40">
        <v>78.599999999999994</v>
      </c>
      <c r="BB40" t="s">
        <v>266</v>
      </c>
      <c r="BC40" t="str">
        <f>IFERROR(VLOOKUP(BB40,'class and classification'!$A$1:$B$338,2,FALSE),VLOOKUP(BB40,'class and classification'!$A$340:$B$378,2,FALSE))</f>
        <v>Predominantly Urban</v>
      </c>
      <c r="BD40" t="str">
        <f>IFERROR(VLOOKUP(BB40,'class and classification'!$A$1:$C$338,3,FALSE),VLOOKUP(BB40,'class and classification'!$A$340:$C$378,3,FALSE))</f>
        <v>L</v>
      </c>
      <c r="BG40">
        <v>1.6</v>
      </c>
      <c r="BH40">
        <v>1.9</v>
      </c>
      <c r="BI40">
        <v>6.2</v>
      </c>
      <c r="BJ40">
        <v>8.4</v>
      </c>
      <c r="BL40" t="s">
        <v>266</v>
      </c>
      <c r="BM40" t="str">
        <f>IFERROR(VLOOKUP(BL40,'class and classification'!$A$1:$B$338,2,FALSE),VLOOKUP(BL40,'class and classification'!$A$340:$B$378,2,FALSE))</f>
        <v>Predominantly Urban</v>
      </c>
      <c r="BN40" t="str">
        <f>IFERROR(VLOOKUP(BL40,'class and classification'!$A$1:$C$338,3,FALSE),VLOOKUP(BL40,'class and classification'!$A$340:$C$378,3,FALSE))</f>
        <v>L</v>
      </c>
      <c r="BP40">
        <v>85.89</v>
      </c>
      <c r="BQ40">
        <v>94.31</v>
      </c>
      <c r="BR40">
        <v>97.15</v>
      </c>
      <c r="BS40">
        <v>97.57</v>
      </c>
      <c r="BT40">
        <v>98.38</v>
      </c>
    </row>
    <row r="41" spans="2:72"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86</v>
      </c>
      <c r="F41">
        <v>90</v>
      </c>
      <c r="G41">
        <v>93</v>
      </c>
      <c r="H41">
        <v>93.300000000000011</v>
      </c>
      <c r="I41">
        <v>94</v>
      </c>
      <c r="J41">
        <v>93.5</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I41">
        <v>60.5</v>
      </c>
      <c r="AJ41">
        <v>64.400000000000006</v>
      </c>
      <c r="BB41" t="s">
        <v>290</v>
      </c>
      <c r="BC41" t="str">
        <f>IFERROR(VLOOKUP(BB41,'class and classification'!$A$1:$B$338,2,FALSE),VLOOKUP(BB41,'class and classification'!$A$340:$B$378,2,FALSE))</f>
        <v>Predominantly Urban</v>
      </c>
      <c r="BD41" t="str">
        <f>IFERROR(VLOOKUP(BB41,'class and classification'!$A$1:$C$338,3,FALSE),VLOOKUP(BB41,'class and classification'!$A$340:$C$378,3,FALSE))</f>
        <v>L</v>
      </c>
      <c r="BG41">
        <v>21.2</v>
      </c>
      <c r="BH41">
        <v>20</v>
      </c>
      <c r="BI41">
        <v>18</v>
      </c>
      <c r="BJ41">
        <v>20.100000000000001</v>
      </c>
      <c r="BL41" t="s">
        <v>290</v>
      </c>
      <c r="BM41" t="str">
        <f>IFERROR(VLOOKUP(BL41,'class and classification'!$A$1:$B$338,2,FALSE),VLOOKUP(BL41,'class and classification'!$A$340:$B$378,2,FALSE))</f>
        <v>Predominantly Urban</v>
      </c>
      <c r="BN41" t="str">
        <f>IFERROR(VLOOKUP(BL41,'class and classification'!$A$1:$C$338,3,FALSE),VLOOKUP(BL41,'class and classification'!$A$340:$C$378,3,FALSE))</f>
        <v>L</v>
      </c>
      <c r="BP41">
        <v>87.83</v>
      </c>
      <c r="BQ41">
        <v>92.6</v>
      </c>
      <c r="BR41">
        <v>90.23</v>
      </c>
      <c r="BS41">
        <v>88.65</v>
      </c>
      <c r="BT41">
        <v>89.68</v>
      </c>
    </row>
    <row r="42" spans="2:72"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83</v>
      </c>
      <c r="F42">
        <v>87</v>
      </c>
      <c r="G42">
        <v>90.5</v>
      </c>
      <c r="H42">
        <v>90.1</v>
      </c>
      <c r="I42">
        <v>90.9</v>
      </c>
      <c r="J42">
        <v>92.9</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I42">
        <v>80.599999999999994</v>
      </c>
      <c r="AJ42">
        <v>83.6</v>
      </c>
      <c r="BB42" t="s">
        <v>111</v>
      </c>
      <c r="BC42" t="str">
        <f>IFERROR(VLOOKUP(BB42,'class and classification'!$A$1:$B$338,2,FALSE),VLOOKUP(BB42,'class and classification'!$A$340:$B$378,2,FALSE))</f>
        <v>Predominantly Urban</v>
      </c>
      <c r="BD42" t="str">
        <f>IFERROR(VLOOKUP(BB42,'class and classification'!$A$1:$C$338,3,FALSE),VLOOKUP(BB42,'class and classification'!$A$340:$C$378,3,FALSE))</f>
        <v>MD</v>
      </c>
      <c r="BG42">
        <v>1.5</v>
      </c>
      <c r="BH42">
        <v>3.4</v>
      </c>
      <c r="BI42">
        <v>4.0999999999999996</v>
      </c>
      <c r="BJ42">
        <v>6.1</v>
      </c>
      <c r="BL42" t="s">
        <v>111</v>
      </c>
      <c r="BM42" t="str">
        <f>IFERROR(VLOOKUP(BL42,'class and classification'!$A$1:$B$338,2,FALSE),VLOOKUP(BL42,'class and classification'!$A$340:$B$378,2,FALSE))</f>
        <v>Predominantly Urban</v>
      </c>
      <c r="BN42" t="str">
        <f>IFERROR(VLOOKUP(BL42,'class and classification'!$A$1:$C$338,3,FALSE),VLOOKUP(BL42,'class and classification'!$A$340:$C$378,3,FALSE))</f>
        <v>MD</v>
      </c>
      <c r="BO42">
        <v>83.740000000000009</v>
      </c>
      <c r="BP42">
        <v>72.48</v>
      </c>
      <c r="BQ42">
        <v>85.81</v>
      </c>
      <c r="BR42">
        <v>89.94</v>
      </c>
      <c r="BS42">
        <v>88.37</v>
      </c>
      <c r="BT42">
        <v>93.66</v>
      </c>
    </row>
    <row r="43" spans="2:72"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86</v>
      </c>
      <c r="F43">
        <v>89</v>
      </c>
      <c r="G43">
        <v>91.2</v>
      </c>
      <c r="H43">
        <v>92.1</v>
      </c>
      <c r="I43">
        <v>92.9</v>
      </c>
      <c r="J43">
        <v>92.8</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I43">
        <v>41.2</v>
      </c>
      <c r="AJ43">
        <v>63.8</v>
      </c>
      <c r="BB43" t="s">
        <v>179</v>
      </c>
      <c r="BC43" t="str">
        <f>IFERROR(VLOOKUP(BB43,'class and classification'!$A$1:$B$338,2,FALSE),VLOOKUP(BB43,'class and classification'!$A$340:$B$378,2,FALSE))</f>
        <v>Predominantly Urban</v>
      </c>
      <c r="BD43" t="str">
        <f>IFERROR(VLOOKUP(BB43,'class and classification'!$A$1:$C$338,3,FALSE),VLOOKUP(BB43,'class and classification'!$A$340:$C$378,3,FALSE))</f>
        <v>MD</v>
      </c>
      <c r="BG43">
        <v>6.9</v>
      </c>
      <c r="BH43">
        <v>4.9000000000000004</v>
      </c>
      <c r="BI43">
        <v>18.899999999999999</v>
      </c>
      <c r="BJ43">
        <v>35.9</v>
      </c>
      <c r="BL43" t="s">
        <v>179</v>
      </c>
      <c r="BM43" t="str">
        <f>IFERROR(VLOOKUP(BL43,'class and classification'!$A$1:$B$338,2,FALSE),VLOOKUP(BL43,'class and classification'!$A$340:$B$378,2,FALSE))</f>
        <v>Predominantly Urban</v>
      </c>
      <c r="BN43" t="str">
        <f>IFERROR(VLOOKUP(BL43,'class and classification'!$A$1:$C$338,3,FALSE),VLOOKUP(BL43,'class and classification'!$A$340:$C$378,3,FALSE))</f>
        <v>MD</v>
      </c>
      <c r="BO43">
        <v>97.72</v>
      </c>
      <c r="BP43">
        <v>86.99</v>
      </c>
      <c r="BQ43">
        <v>90.6</v>
      </c>
      <c r="BR43">
        <v>94.22</v>
      </c>
      <c r="BS43">
        <v>96.39</v>
      </c>
      <c r="BT43">
        <v>97.06</v>
      </c>
    </row>
    <row r="44" spans="2:72"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94</v>
      </c>
      <c r="F44">
        <v>96</v>
      </c>
      <c r="G44">
        <v>98.1</v>
      </c>
      <c r="H44">
        <v>97.1</v>
      </c>
      <c r="I44">
        <v>97.9</v>
      </c>
      <c r="J44">
        <v>98</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I44">
        <v>48.4</v>
      </c>
      <c r="AJ44">
        <v>68.400000000000006</v>
      </c>
      <c r="BB44" t="s">
        <v>191</v>
      </c>
      <c r="BC44" t="str">
        <f>IFERROR(VLOOKUP(BB44,'class and classification'!$A$1:$B$338,2,FALSE),VLOOKUP(BB44,'class and classification'!$A$340:$B$378,2,FALSE))</f>
        <v>Predominantly Urban</v>
      </c>
      <c r="BD44" t="str">
        <f>IFERROR(VLOOKUP(BB44,'class and classification'!$A$1:$C$338,3,FALSE),VLOOKUP(BB44,'class and classification'!$A$340:$C$378,3,FALSE))</f>
        <v>MD</v>
      </c>
      <c r="BG44">
        <v>0.5</v>
      </c>
      <c r="BH44">
        <v>0.8</v>
      </c>
      <c r="BI44">
        <v>3.9</v>
      </c>
      <c r="BJ44">
        <v>37</v>
      </c>
      <c r="BL44" t="s">
        <v>191</v>
      </c>
      <c r="BM44" t="str">
        <f>IFERROR(VLOOKUP(BL44,'class and classification'!$A$1:$B$338,2,FALSE),VLOOKUP(BL44,'class and classification'!$A$340:$B$378,2,FALSE))</f>
        <v>Predominantly Urban</v>
      </c>
      <c r="BN44" t="str">
        <f>IFERROR(VLOOKUP(BL44,'class and classification'!$A$1:$C$338,3,FALSE),VLOOKUP(BL44,'class and classification'!$A$340:$C$378,3,FALSE))</f>
        <v>MD</v>
      </c>
      <c r="BO44">
        <v>95.37</v>
      </c>
      <c r="BP44">
        <v>71.650000000000006</v>
      </c>
      <c r="BQ44">
        <v>89.24</v>
      </c>
      <c r="BR44">
        <v>94.22</v>
      </c>
      <c r="BS44">
        <v>93.39</v>
      </c>
      <c r="BT44">
        <v>93.58</v>
      </c>
    </row>
    <row r="45" spans="2:72"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94</v>
      </c>
      <c r="F45">
        <v>97</v>
      </c>
      <c r="G45">
        <v>97.6</v>
      </c>
      <c r="H45">
        <v>97.4</v>
      </c>
      <c r="I45">
        <v>97.7</v>
      </c>
      <c r="J45">
        <v>98.6</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I45">
        <v>97.5</v>
      </c>
      <c r="AJ45">
        <v>97.6</v>
      </c>
      <c r="BB45" t="s">
        <v>249</v>
      </c>
      <c r="BC45" t="str">
        <f>IFERROR(VLOOKUP(BB45,'class and classification'!$A$1:$B$338,2,FALSE),VLOOKUP(BB45,'class and classification'!$A$340:$B$378,2,FALSE))</f>
        <v>Predominantly Urban</v>
      </c>
      <c r="BD45" t="str">
        <f>IFERROR(VLOOKUP(BB45,'class and classification'!$A$1:$C$338,3,FALSE),VLOOKUP(BB45,'class and classification'!$A$340:$C$378,3,FALSE))</f>
        <v>MD</v>
      </c>
      <c r="BG45">
        <v>0.3</v>
      </c>
      <c r="BH45">
        <v>0.5</v>
      </c>
      <c r="BI45">
        <v>1</v>
      </c>
      <c r="BJ45">
        <v>1.7</v>
      </c>
      <c r="BL45" t="s">
        <v>249</v>
      </c>
      <c r="BM45" t="str">
        <f>IFERROR(VLOOKUP(BL45,'class and classification'!$A$1:$B$338,2,FALSE),VLOOKUP(BL45,'class and classification'!$A$340:$B$378,2,FALSE))</f>
        <v>Predominantly Urban</v>
      </c>
      <c r="BN45" t="str">
        <f>IFERROR(VLOOKUP(BL45,'class and classification'!$A$1:$C$338,3,FALSE),VLOOKUP(BL45,'class and classification'!$A$340:$C$378,3,FALSE))</f>
        <v>MD</v>
      </c>
      <c r="BO45">
        <v>95.99</v>
      </c>
      <c r="BP45">
        <v>66.12</v>
      </c>
      <c r="BQ45">
        <v>77.010000000000005</v>
      </c>
      <c r="BR45">
        <v>78.489999999999995</v>
      </c>
      <c r="BS45">
        <v>79.510000000000005</v>
      </c>
      <c r="BT45">
        <v>85.44</v>
      </c>
    </row>
    <row r="46" spans="2:72"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96</v>
      </c>
      <c r="F46">
        <v>96</v>
      </c>
      <c r="G46">
        <v>98.399999999999991</v>
      </c>
      <c r="H46">
        <v>96.8</v>
      </c>
      <c r="I46">
        <v>96.6</v>
      </c>
      <c r="J46">
        <v>96.7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I46">
        <v>0.7</v>
      </c>
      <c r="AJ46">
        <v>1.6</v>
      </c>
      <c r="BB46" t="s">
        <v>264</v>
      </c>
      <c r="BC46" t="str">
        <f>IFERROR(VLOOKUP(BB46,'class and classification'!$A$1:$B$338,2,FALSE),VLOOKUP(BB46,'class and classification'!$A$340:$B$378,2,FALSE))</f>
        <v>Predominantly Urban</v>
      </c>
      <c r="BD46" t="str">
        <f>IFERROR(VLOOKUP(BB46,'class and classification'!$A$1:$C$338,3,FALSE),VLOOKUP(BB46,'class and classification'!$A$340:$C$378,3,FALSE))</f>
        <v>MD</v>
      </c>
      <c r="BG46">
        <v>0.4</v>
      </c>
      <c r="BH46">
        <v>4.8</v>
      </c>
      <c r="BI46">
        <v>6.9</v>
      </c>
      <c r="BJ46">
        <v>11.4</v>
      </c>
      <c r="BL46" t="s">
        <v>264</v>
      </c>
      <c r="BM46" t="str">
        <f>IFERROR(VLOOKUP(BL46,'class and classification'!$A$1:$B$338,2,FALSE),VLOOKUP(BL46,'class and classification'!$A$340:$B$378,2,FALSE))</f>
        <v>Predominantly Urban</v>
      </c>
      <c r="BN46" t="str">
        <f>IFERROR(VLOOKUP(BL46,'class and classification'!$A$1:$C$338,3,FALSE),VLOOKUP(BL46,'class and classification'!$A$340:$C$378,3,FALSE))</f>
        <v>MD</v>
      </c>
      <c r="BO46">
        <v>96.34</v>
      </c>
      <c r="BP46">
        <v>79.010000000000005</v>
      </c>
      <c r="BQ46">
        <v>85.08</v>
      </c>
      <c r="BR46">
        <v>90.44</v>
      </c>
      <c r="BS46">
        <v>89.55</v>
      </c>
      <c r="BT46">
        <v>89.57</v>
      </c>
    </row>
    <row r="47" spans="2:72"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97</v>
      </c>
      <c r="F47">
        <v>98</v>
      </c>
      <c r="G47">
        <v>98.899999999999991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I47">
        <v>5.8</v>
      </c>
      <c r="AJ47">
        <v>49.4</v>
      </c>
      <c r="BB47" t="s">
        <v>33</v>
      </c>
      <c r="BC47" t="str">
        <f>IFERROR(VLOOKUP(BB47,'class and classification'!$A$1:$B$338,2,FALSE),VLOOKUP(BB47,'class and classification'!$A$340:$B$378,2,FALSE))</f>
        <v>Predominantly Urban</v>
      </c>
      <c r="BD47" t="str">
        <f>IFERROR(VLOOKUP(BB47,'class and classification'!$A$1:$C$338,3,FALSE),VLOOKUP(BB47,'class and classification'!$A$340:$C$378,3,FALSE))</f>
        <v>MD</v>
      </c>
      <c r="BG47">
        <v>0.7</v>
      </c>
      <c r="BH47">
        <v>0.8</v>
      </c>
      <c r="BI47">
        <v>1.2</v>
      </c>
      <c r="BJ47">
        <v>13.1</v>
      </c>
      <c r="BL47" t="s">
        <v>33</v>
      </c>
      <c r="BM47" t="str">
        <f>IFERROR(VLOOKUP(BL47,'class and classification'!$A$1:$B$338,2,FALSE),VLOOKUP(BL47,'class and classification'!$A$340:$B$378,2,FALSE))</f>
        <v>Predominantly Urban</v>
      </c>
      <c r="BN47" t="str">
        <f>IFERROR(VLOOKUP(BL47,'class and classification'!$A$1:$C$338,3,FALSE),VLOOKUP(BL47,'class and classification'!$A$340:$C$378,3,FALSE))</f>
        <v>MD</v>
      </c>
      <c r="BO47">
        <v>91.86</v>
      </c>
      <c r="BP47">
        <v>67.53</v>
      </c>
      <c r="BQ47">
        <v>84.89</v>
      </c>
      <c r="BR47">
        <v>90.14</v>
      </c>
      <c r="BS47">
        <v>88.99</v>
      </c>
      <c r="BT47">
        <v>89.38</v>
      </c>
    </row>
    <row r="48" spans="2:72"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96</v>
      </c>
      <c r="F48">
        <v>96</v>
      </c>
      <c r="G48">
        <v>97.3</v>
      </c>
      <c r="H48">
        <v>96.3</v>
      </c>
      <c r="I48">
        <v>97.6</v>
      </c>
      <c r="J48">
        <v>97.2</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I48">
        <v>54.8</v>
      </c>
      <c r="AJ48">
        <v>72</v>
      </c>
      <c r="BB48" t="s">
        <v>51</v>
      </c>
      <c r="BC48" t="str">
        <f>IFERROR(VLOOKUP(BB48,'class and classification'!$A$1:$B$338,2,FALSE),VLOOKUP(BB48,'class and classification'!$A$340:$B$378,2,FALSE))</f>
        <v>Predominantly Urban</v>
      </c>
      <c r="BD48" t="str">
        <f>IFERROR(VLOOKUP(BB48,'class and classification'!$A$1:$C$338,3,FALSE),VLOOKUP(BB48,'class and classification'!$A$340:$C$378,3,FALSE))</f>
        <v>MD</v>
      </c>
      <c r="BG48">
        <v>3</v>
      </c>
      <c r="BH48">
        <v>9.5</v>
      </c>
      <c r="BI48">
        <v>23.7</v>
      </c>
      <c r="BJ48">
        <v>59.9</v>
      </c>
      <c r="BL48" t="s">
        <v>51</v>
      </c>
      <c r="BM48" t="str">
        <f>IFERROR(VLOOKUP(BL48,'class and classification'!$A$1:$B$338,2,FALSE),VLOOKUP(BL48,'class and classification'!$A$340:$B$378,2,FALSE))</f>
        <v>Predominantly Urban</v>
      </c>
      <c r="BN48" t="str">
        <f>IFERROR(VLOOKUP(BL48,'class and classification'!$A$1:$C$338,3,FALSE),VLOOKUP(BL48,'class and classification'!$A$340:$C$378,3,FALSE))</f>
        <v>MD</v>
      </c>
      <c r="BO48">
        <v>91.600000000000009</v>
      </c>
      <c r="BP48">
        <v>62.47</v>
      </c>
      <c r="BQ48">
        <v>80.489999999999995</v>
      </c>
      <c r="BR48">
        <v>76.23</v>
      </c>
      <c r="BS48">
        <v>75.77</v>
      </c>
      <c r="BT48">
        <v>79.14</v>
      </c>
    </row>
    <row r="49" spans="2:72"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96</v>
      </c>
      <c r="F49">
        <v>97</v>
      </c>
      <c r="G49">
        <v>97.7</v>
      </c>
      <c r="H49">
        <v>98.4</v>
      </c>
      <c r="I49">
        <v>98.6</v>
      </c>
      <c r="J49">
        <v>97.4</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BB49" t="s">
        <v>165</v>
      </c>
      <c r="BC49" t="str">
        <f>IFERROR(VLOOKUP(BB49,'class and classification'!$A$1:$B$338,2,FALSE),VLOOKUP(BB49,'class and classification'!$A$340:$B$378,2,FALSE))</f>
        <v>Predominantly Urban</v>
      </c>
      <c r="BD49" t="str">
        <f>IFERROR(VLOOKUP(BB49,'class and classification'!$A$1:$C$338,3,FALSE),VLOOKUP(BB49,'class and classification'!$A$340:$C$378,3,FALSE))</f>
        <v>MD</v>
      </c>
      <c r="BG49">
        <v>6.5</v>
      </c>
      <c r="BH49">
        <v>13.6</v>
      </c>
      <c r="BI49">
        <v>24.3</v>
      </c>
      <c r="BJ49">
        <v>30.9</v>
      </c>
      <c r="BL49" t="s">
        <v>165</v>
      </c>
      <c r="BM49" t="str">
        <f>IFERROR(VLOOKUP(BL49,'class and classification'!$A$1:$B$338,2,FALSE),VLOOKUP(BL49,'class and classification'!$A$340:$B$378,2,FALSE))</f>
        <v>Predominantly Urban</v>
      </c>
      <c r="BN49" t="str">
        <f>IFERROR(VLOOKUP(BL49,'class and classification'!$A$1:$C$338,3,FALSE),VLOOKUP(BL49,'class and classification'!$A$340:$C$378,3,FALSE))</f>
        <v>MD</v>
      </c>
      <c r="BO49">
        <v>97.5</v>
      </c>
      <c r="BP49">
        <v>82.54</v>
      </c>
      <c r="BQ49">
        <v>92.83</v>
      </c>
      <c r="BR49">
        <v>91.18</v>
      </c>
      <c r="BS49">
        <v>92.41</v>
      </c>
      <c r="BT49">
        <v>93.56</v>
      </c>
    </row>
    <row r="50" spans="2:72"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93</v>
      </c>
      <c r="F50">
        <v>93</v>
      </c>
      <c r="G50">
        <v>97.1</v>
      </c>
      <c r="H50">
        <v>96.2</v>
      </c>
      <c r="I50">
        <v>96.6</v>
      </c>
      <c r="J50">
        <v>96.8</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I50">
        <v>22.2</v>
      </c>
      <c r="AJ50">
        <v>24.7</v>
      </c>
      <c r="BB50" t="s">
        <v>199</v>
      </c>
      <c r="BC50" t="str">
        <f>IFERROR(VLOOKUP(BB50,'class and classification'!$A$1:$B$338,2,FALSE),VLOOKUP(BB50,'class and classification'!$A$340:$B$378,2,FALSE))</f>
        <v>Predominantly Urban</v>
      </c>
      <c r="BD50" t="str">
        <f>IFERROR(VLOOKUP(BB50,'class and classification'!$A$1:$C$338,3,FALSE),VLOOKUP(BB50,'class and classification'!$A$340:$C$378,3,FALSE))</f>
        <v>MD</v>
      </c>
      <c r="BG50">
        <v>0.1</v>
      </c>
      <c r="BH50">
        <v>8.3000000000000007</v>
      </c>
      <c r="BI50">
        <v>14.2</v>
      </c>
      <c r="BJ50">
        <v>21.3</v>
      </c>
      <c r="BL50" t="s">
        <v>199</v>
      </c>
      <c r="BM50" t="str">
        <f>IFERROR(VLOOKUP(BL50,'class and classification'!$A$1:$B$338,2,FALSE),VLOOKUP(BL50,'class and classification'!$A$340:$B$378,2,FALSE))</f>
        <v>Predominantly Urban</v>
      </c>
      <c r="BN50" t="str">
        <f>IFERROR(VLOOKUP(BL50,'class and classification'!$A$1:$C$338,3,FALSE),VLOOKUP(BL50,'class and classification'!$A$340:$C$378,3,FALSE))</f>
        <v>MD</v>
      </c>
      <c r="BO50">
        <v>62.1</v>
      </c>
      <c r="BP50">
        <v>79.03</v>
      </c>
      <c r="BQ50">
        <v>91.2</v>
      </c>
      <c r="BR50">
        <v>95.17</v>
      </c>
      <c r="BS50">
        <v>93.94</v>
      </c>
      <c r="BT50">
        <v>94.74</v>
      </c>
    </row>
    <row r="51" spans="2:72"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79</v>
      </c>
      <c r="F51">
        <v>90</v>
      </c>
      <c r="G51">
        <v>90.5</v>
      </c>
      <c r="H51">
        <v>91.4</v>
      </c>
      <c r="I51">
        <v>91.6</v>
      </c>
      <c r="J51">
        <v>90.6</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I51">
        <v>25.2</v>
      </c>
      <c r="AJ51">
        <v>49.3</v>
      </c>
      <c r="BB51" t="s">
        <v>214</v>
      </c>
      <c r="BC51" t="str">
        <f>IFERROR(VLOOKUP(BB51,'class and classification'!$A$1:$B$338,2,FALSE),VLOOKUP(BB51,'class and classification'!$A$340:$B$378,2,FALSE))</f>
        <v>Predominantly Urban</v>
      </c>
      <c r="BD51" t="str">
        <f>IFERROR(VLOOKUP(BB51,'class and classification'!$A$1:$C$338,3,FALSE),VLOOKUP(BB51,'class and classification'!$A$340:$C$378,3,FALSE))</f>
        <v>MD</v>
      </c>
      <c r="BG51">
        <v>7.1</v>
      </c>
      <c r="BH51">
        <v>8.6</v>
      </c>
      <c r="BI51">
        <v>10.4</v>
      </c>
      <c r="BJ51">
        <v>11.4</v>
      </c>
      <c r="BL51" t="s">
        <v>214</v>
      </c>
      <c r="BM51" t="str">
        <f>IFERROR(VLOOKUP(BL51,'class and classification'!$A$1:$B$338,2,FALSE),VLOOKUP(BL51,'class and classification'!$A$340:$B$378,2,FALSE))</f>
        <v>Predominantly Urban</v>
      </c>
      <c r="BN51" t="str">
        <f>IFERROR(VLOOKUP(BL51,'class and classification'!$A$1:$C$338,3,FALSE),VLOOKUP(BL51,'class and classification'!$A$340:$C$378,3,FALSE))</f>
        <v>MD</v>
      </c>
      <c r="BO51">
        <v>75.460000000000008</v>
      </c>
      <c r="BP51">
        <v>70.36</v>
      </c>
      <c r="BQ51">
        <v>81.599999999999994</v>
      </c>
      <c r="BR51">
        <v>84.08</v>
      </c>
      <c r="BS51">
        <v>85.39</v>
      </c>
      <c r="BT51">
        <v>84.5</v>
      </c>
    </row>
    <row r="52" spans="2:72"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72</v>
      </c>
      <c r="F52">
        <v>79</v>
      </c>
      <c r="G52">
        <v>83.7</v>
      </c>
      <c r="H52">
        <v>85.7</v>
      </c>
      <c r="I52">
        <v>86.6</v>
      </c>
      <c r="J52">
        <v>85.8</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I52">
        <v>9.3000000000000007</v>
      </c>
      <c r="AJ52">
        <v>20.5</v>
      </c>
      <c r="BB52" t="s">
        <v>225</v>
      </c>
      <c r="BC52" t="str">
        <f>IFERROR(VLOOKUP(BB52,'class and classification'!$A$1:$B$338,2,FALSE),VLOOKUP(BB52,'class and classification'!$A$340:$B$378,2,FALSE))</f>
        <v>Predominantly Urban</v>
      </c>
      <c r="BD52" t="str">
        <f>IFERROR(VLOOKUP(BB52,'class and classification'!$A$1:$C$338,3,FALSE),VLOOKUP(BB52,'class and classification'!$A$340:$C$378,3,FALSE))</f>
        <v>MD</v>
      </c>
      <c r="BG52">
        <v>9.6</v>
      </c>
      <c r="BH52">
        <v>46.9</v>
      </c>
      <c r="BI52">
        <v>56.5</v>
      </c>
      <c r="BJ52">
        <v>58.2</v>
      </c>
      <c r="BL52" t="s">
        <v>225</v>
      </c>
      <c r="BM52" t="str">
        <f>IFERROR(VLOOKUP(BL52,'class and classification'!$A$1:$B$338,2,FALSE),VLOOKUP(BL52,'class and classification'!$A$340:$B$378,2,FALSE))</f>
        <v>Predominantly Urban</v>
      </c>
      <c r="BN52" t="str">
        <f>IFERROR(VLOOKUP(BL52,'class and classification'!$A$1:$C$338,3,FALSE),VLOOKUP(BL52,'class and classification'!$A$340:$C$378,3,FALSE))</f>
        <v>MD</v>
      </c>
      <c r="BO52">
        <v>90.78</v>
      </c>
      <c r="BP52">
        <v>78.7</v>
      </c>
      <c r="BQ52">
        <v>92.15</v>
      </c>
      <c r="BR52">
        <v>87.03</v>
      </c>
      <c r="BS52">
        <v>83.4</v>
      </c>
      <c r="BT52">
        <v>86.32</v>
      </c>
    </row>
    <row r="53" spans="2:72"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95</v>
      </c>
      <c r="F53">
        <v>96</v>
      </c>
      <c r="G53">
        <v>98.7</v>
      </c>
      <c r="H53">
        <v>98.7</v>
      </c>
      <c r="I53">
        <v>98.7</v>
      </c>
      <c r="J53">
        <v>98.5</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I53">
        <v>4.5</v>
      </c>
      <c r="AJ53">
        <v>21.1</v>
      </c>
      <c r="BB53" t="s">
        <v>259</v>
      </c>
      <c r="BC53" t="str">
        <f>IFERROR(VLOOKUP(BB53,'class and classification'!$A$1:$B$338,2,FALSE),VLOOKUP(BB53,'class and classification'!$A$340:$B$378,2,FALSE))</f>
        <v>Predominantly Urban</v>
      </c>
      <c r="BD53" t="str">
        <f>IFERROR(VLOOKUP(BB53,'class and classification'!$A$1:$C$338,3,FALSE),VLOOKUP(BB53,'class and classification'!$A$340:$C$378,3,FALSE))</f>
        <v>MD</v>
      </c>
      <c r="BG53">
        <v>0.2</v>
      </c>
      <c r="BH53">
        <v>0.7</v>
      </c>
      <c r="BI53">
        <v>2.6</v>
      </c>
      <c r="BJ53">
        <v>10.9</v>
      </c>
      <c r="BL53" t="s">
        <v>259</v>
      </c>
      <c r="BM53" t="str">
        <f>IFERROR(VLOOKUP(BL53,'class and classification'!$A$1:$B$338,2,FALSE),VLOOKUP(BL53,'class and classification'!$A$340:$B$378,2,FALSE))</f>
        <v>Predominantly Urban</v>
      </c>
      <c r="BN53" t="str">
        <f>IFERROR(VLOOKUP(BL53,'class and classification'!$A$1:$C$338,3,FALSE),VLOOKUP(BL53,'class and classification'!$A$340:$C$378,3,FALSE))</f>
        <v>MD</v>
      </c>
      <c r="BO53">
        <v>88.35</v>
      </c>
      <c r="BP53">
        <v>73.19</v>
      </c>
      <c r="BQ53">
        <v>83.44</v>
      </c>
      <c r="BR53">
        <v>78.900000000000006</v>
      </c>
      <c r="BS53">
        <v>76.8</v>
      </c>
      <c r="BT53">
        <v>78.61</v>
      </c>
    </row>
    <row r="54" spans="2:72"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91</v>
      </c>
      <c r="F54">
        <v>94</v>
      </c>
      <c r="G54">
        <v>96.5</v>
      </c>
      <c r="H54">
        <v>97.3</v>
      </c>
      <c r="I54">
        <v>98.1</v>
      </c>
      <c r="J54">
        <v>98</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I54">
        <v>76.900000000000006</v>
      </c>
      <c r="AJ54">
        <v>76.8</v>
      </c>
      <c r="BB54" t="s">
        <v>269</v>
      </c>
      <c r="BC54" t="str">
        <f>IFERROR(VLOOKUP(BB54,'class and classification'!$A$1:$B$338,2,FALSE),VLOOKUP(BB54,'class and classification'!$A$340:$B$378,2,FALSE))</f>
        <v>Predominantly Urban</v>
      </c>
      <c r="BD54" t="str">
        <f>IFERROR(VLOOKUP(BB54,'class and classification'!$A$1:$C$338,3,FALSE),VLOOKUP(BB54,'class and classification'!$A$340:$C$378,3,FALSE))</f>
        <v>MD</v>
      </c>
      <c r="BG54">
        <v>0.7</v>
      </c>
      <c r="BH54">
        <v>11.5</v>
      </c>
      <c r="BI54">
        <v>16.7</v>
      </c>
      <c r="BJ54">
        <v>19.899999999999999</v>
      </c>
      <c r="BL54" t="s">
        <v>269</v>
      </c>
      <c r="BM54" t="str">
        <f>IFERROR(VLOOKUP(BL54,'class and classification'!$A$1:$B$338,2,FALSE),VLOOKUP(BL54,'class and classification'!$A$340:$B$378,2,FALSE))</f>
        <v>Predominantly Urban</v>
      </c>
      <c r="BN54" t="str">
        <f>IFERROR(VLOOKUP(BL54,'class and classification'!$A$1:$C$338,3,FALSE),VLOOKUP(BL54,'class and classification'!$A$340:$C$378,3,FALSE))</f>
        <v>MD</v>
      </c>
      <c r="BO54">
        <v>81.540000000000006</v>
      </c>
      <c r="BP54">
        <v>73.09</v>
      </c>
      <c r="BQ54">
        <v>87.41</v>
      </c>
      <c r="BR54">
        <v>90.99</v>
      </c>
      <c r="BS54">
        <v>90.38</v>
      </c>
      <c r="BT54">
        <v>91.28</v>
      </c>
    </row>
    <row r="55" spans="2:72"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94</v>
      </c>
      <c r="F55">
        <v>94</v>
      </c>
      <c r="G55">
        <v>97</v>
      </c>
      <c r="H55">
        <v>95.2</v>
      </c>
      <c r="I55">
        <v>96.3</v>
      </c>
      <c r="J55">
        <v>97.5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I55">
        <v>10.6</v>
      </c>
      <c r="AJ55">
        <v>14.3</v>
      </c>
      <c r="BB55" t="s">
        <v>284</v>
      </c>
      <c r="BC55" t="str">
        <f>IFERROR(VLOOKUP(BB55,'class and classification'!$A$1:$B$338,2,FALSE),VLOOKUP(BB55,'class and classification'!$A$340:$B$378,2,FALSE))</f>
        <v>Predominantly Urban</v>
      </c>
      <c r="BD55" t="str">
        <f>IFERROR(VLOOKUP(BB55,'class and classification'!$A$1:$C$338,3,FALSE),VLOOKUP(BB55,'class and classification'!$A$340:$C$378,3,FALSE))</f>
        <v>MD</v>
      </c>
      <c r="BG55">
        <v>2</v>
      </c>
      <c r="BH55">
        <v>2.1</v>
      </c>
      <c r="BI55">
        <v>2.4</v>
      </c>
      <c r="BJ55">
        <v>3.5</v>
      </c>
      <c r="BL55" t="s">
        <v>284</v>
      </c>
      <c r="BM55" t="str">
        <f>IFERROR(VLOOKUP(BL55,'class and classification'!$A$1:$B$338,2,FALSE),VLOOKUP(BL55,'class and classification'!$A$340:$B$378,2,FALSE))</f>
        <v>Predominantly Urban</v>
      </c>
      <c r="BN55" t="str">
        <f>IFERROR(VLOOKUP(BL55,'class and classification'!$A$1:$C$338,3,FALSE),VLOOKUP(BL55,'class and classification'!$A$340:$C$378,3,FALSE))</f>
        <v>MD</v>
      </c>
      <c r="BO55">
        <v>90.18</v>
      </c>
      <c r="BP55">
        <v>75.540000000000006</v>
      </c>
      <c r="BQ55">
        <v>82.73</v>
      </c>
      <c r="BR55">
        <v>86.95</v>
      </c>
      <c r="BS55">
        <v>89.87</v>
      </c>
      <c r="BT55">
        <v>89.53</v>
      </c>
    </row>
    <row r="56" spans="2:72"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95</v>
      </c>
      <c r="F56">
        <v>95</v>
      </c>
      <c r="G56">
        <v>95.7</v>
      </c>
      <c r="H56">
        <v>95.199999999999989</v>
      </c>
      <c r="I56">
        <v>96.9</v>
      </c>
      <c r="J56">
        <v>97.9</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I56">
        <v>22.4</v>
      </c>
      <c r="AJ56">
        <v>38.299999999999997</v>
      </c>
      <c r="BB56" t="s">
        <v>306</v>
      </c>
      <c r="BC56" t="str">
        <f>IFERROR(VLOOKUP(BB56,'class and classification'!$A$1:$B$338,2,FALSE),VLOOKUP(BB56,'class and classification'!$A$340:$B$378,2,FALSE))</f>
        <v>Predominantly Urban</v>
      </c>
      <c r="BD56" t="str">
        <f>IFERROR(VLOOKUP(BB56,'class and classification'!$A$1:$C$338,3,FALSE),VLOOKUP(BB56,'class and classification'!$A$340:$C$378,3,FALSE))</f>
        <v>MD</v>
      </c>
      <c r="BG56">
        <v>0.4</v>
      </c>
      <c r="BH56">
        <v>0.9</v>
      </c>
      <c r="BI56">
        <v>3.6</v>
      </c>
      <c r="BJ56">
        <v>6</v>
      </c>
      <c r="BL56" t="s">
        <v>306</v>
      </c>
      <c r="BM56" t="str">
        <f>IFERROR(VLOOKUP(BL56,'class and classification'!$A$1:$B$338,2,FALSE),VLOOKUP(BL56,'class and classification'!$A$340:$B$378,2,FALSE))</f>
        <v>Predominantly Urban</v>
      </c>
      <c r="BN56" t="str">
        <f>IFERROR(VLOOKUP(BL56,'class and classification'!$A$1:$C$338,3,FALSE),VLOOKUP(BL56,'class and classification'!$A$340:$C$378,3,FALSE))</f>
        <v>MD</v>
      </c>
      <c r="BO56">
        <v>87.63</v>
      </c>
      <c r="BP56">
        <v>54.44</v>
      </c>
      <c r="BQ56">
        <v>67.959999999999994</v>
      </c>
      <c r="BR56">
        <v>80.03</v>
      </c>
      <c r="BS56">
        <v>77.34</v>
      </c>
      <c r="BT56">
        <v>84.63</v>
      </c>
    </row>
    <row r="57" spans="2:72"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92</v>
      </c>
      <c r="F57">
        <v>94</v>
      </c>
      <c r="G57">
        <v>96.1</v>
      </c>
      <c r="H57">
        <v>95.1</v>
      </c>
      <c r="I57">
        <v>95.9</v>
      </c>
      <c r="J57">
        <v>95.9</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I57">
        <v>80.900000000000006</v>
      </c>
      <c r="AJ57">
        <v>84</v>
      </c>
      <c r="BB57" t="s">
        <v>151</v>
      </c>
      <c r="BC57" t="str">
        <f>IFERROR(VLOOKUP(BB57,'class and classification'!$A$1:$B$338,2,FALSE),VLOOKUP(BB57,'class and classification'!$A$340:$B$378,2,FALSE))</f>
        <v>Predominantly Urban</v>
      </c>
      <c r="BD57" t="str">
        <f>IFERROR(VLOOKUP(BB57,'class and classification'!$A$1:$C$338,3,FALSE),VLOOKUP(BB57,'class and classification'!$A$340:$C$378,3,FALSE))</f>
        <v>MD</v>
      </c>
      <c r="BG57">
        <v>5.5</v>
      </c>
      <c r="BH57">
        <v>3.9</v>
      </c>
      <c r="BI57">
        <v>10</v>
      </c>
      <c r="BJ57">
        <v>23</v>
      </c>
      <c r="BL57" t="s">
        <v>151</v>
      </c>
      <c r="BM57" t="str">
        <f>IFERROR(VLOOKUP(BL57,'class and classification'!$A$1:$B$338,2,FALSE),VLOOKUP(BL57,'class and classification'!$A$340:$B$378,2,FALSE))</f>
        <v>Predominantly Urban</v>
      </c>
      <c r="BN57" t="str">
        <f>IFERROR(VLOOKUP(BL57,'class and classification'!$A$1:$C$338,3,FALSE),VLOOKUP(BL57,'class and classification'!$A$340:$C$378,3,FALSE))</f>
        <v>MD</v>
      </c>
      <c r="BO57">
        <v>88.87</v>
      </c>
      <c r="BP57">
        <v>61.46</v>
      </c>
      <c r="BQ57">
        <v>83.56</v>
      </c>
      <c r="BR57">
        <v>91.35</v>
      </c>
      <c r="BS57">
        <v>93.7</v>
      </c>
      <c r="BT57">
        <v>94.73</v>
      </c>
    </row>
    <row r="58" spans="2:72"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98</v>
      </c>
      <c r="F58">
        <v>98</v>
      </c>
      <c r="G58">
        <v>98.6</v>
      </c>
      <c r="H58">
        <v>97.5</v>
      </c>
      <c r="I58">
        <v>97.7</v>
      </c>
      <c r="J58">
        <v>97.7</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I58">
        <v>20.399999999999999</v>
      </c>
      <c r="AJ58">
        <v>26.1</v>
      </c>
      <c r="BB58" t="s">
        <v>160</v>
      </c>
      <c r="BC58" t="str">
        <f>IFERROR(VLOOKUP(BB58,'class and classification'!$A$1:$B$338,2,FALSE),VLOOKUP(BB58,'class and classification'!$A$340:$B$378,2,FALSE))</f>
        <v>Predominantly Urban</v>
      </c>
      <c r="BD58" t="str">
        <f>IFERROR(VLOOKUP(BB58,'class and classification'!$A$1:$C$338,3,FALSE),VLOOKUP(BB58,'class and classification'!$A$340:$C$378,3,FALSE))</f>
        <v>MD</v>
      </c>
      <c r="BG58">
        <v>3.8</v>
      </c>
      <c r="BH58">
        <v>25.1</v>
      </c>
      <c r="BI58">
        <v>31.4</v>
      </c>
      <c r="BJ58">
        <v>38.299999999999997</v>
      </c>
      <c r="BL58" t="s">
        <v>160</v>
      </c>
      <c r="BM58" t="str">
        <f>IFERROR(VLOOKUP(BL58,'class and classification'!$A$1:$B$338,2,FALSE),VLOOKUP(BL58,'class and classification'!$A$340:$B$378,2,FALSE))</f>
        <v>Predominantly Urban</v>
      </c>
      <c r="BN58" t="str">
        <f>IFERROR(VLOOKUP(BL58,'class and classification'!$A$1:$C$338,3,FALSE),VLOOKUP(BL58,'class and classification'!$A$340:$C$378,3,FALSE))</f>
        <v>MD</v>
      </c>
      <c r="BO58">
        <v>99.22999999999999</v>
      </c>
      <c r="BP58">
        <v>82.66</v>
      </c>
      <c r="BQ58">
        <v>91.7</v>
      </c>
      <c r="BR58">
        <v>91.49</v>
      </c>
      <c r="BS58">
        <v>91.98</v>
      </c>
      <c r="BT58">
        <v>92.69</v>
      </c>
    </row>
    <row r="59" spans="2:72"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82</v>
      </c>
      <c r="F59">
        <v>88</v>
      </c>
      <c r="G59">
        <v>91.2</v>
      </c>
      <c r="H59">
        <v>91.8</v>
      </c>
      <c r="I59">
        <v>92.6</v>
      </c>
      <c r="J59">
        <v>93</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I59">
        <v>9.6</v>
      </c>
      <c r="AJ59">
        <v>46.9</v>
      </c>
      <c r="BB59" t="s">
        <v>229</v>
      </c>
      <c r="BC59" t="str">
        <f>IFERROR(VLOOKUP(BB59,'class and classification'!$A$1:$B$338,2,FALSE),VLOOKUP(BB59,'class and classification'!$A$340:$B$378,2,FALSE))</f>
        <v>Predominantly Urban</v>
      </c>
      <c r="BD59" t="str">
        <f>IFERROR(VLOOKUP(BB59,'class and classification'!$A$1:$C$338,3,FALSE),VLOOKUP(BB59,'class and classification'!$A$340:$C$378,3,FALSE))</f>
        <v>MD</v>
      </c>
      <c r="BG59">
        <v>0.1</v>
      </c>
      <c r="BH59">
        <v>2.1</v>
      </c>
      <c r="BI59">
        <v>26.4</v>
      </c>
      <c r="BJ59">
        <v>39.700000000000003</v>
      </c>
      <c r="BL59" t="s">
        <v>229</v>
      </c>
      <c r="BM59" t="str">
        <f>IFERROR(VLOOKUP(BL59,'class and classification'!$A$1:$B$338,2,FALSE),VLOOKUP(BL59,'class and classification'!$A$340:$B$378,2,FALSE))</f>
        <v>Predominantly Urban</v>
      </c>
      <c r="BN59" t="str">
        <f>IFERROR(VLOOKUP(BL59,'class and classification'!$A$1:$C$338,3,FALSE),VLOOKUP(BL59,'class and classification'!$A$340:$C$378,3,FALSE))</f>
        <v>MD</v>
      </c>
      <c r="BO59">
        <v>85.13</v>
      </c>
      <c r="BP59">
        <v>64.48</v>
      </c>
      <c r="BQ59">
        <v>70.33</v>
      </c>
      <c r="BR59">
        <v>71.8</v>
      </c>
      <c r="BS59">
        <v>71.72</v>
      </c>
      <c r="BT59">
        <v>74.319999999999993</v>
      </c>
    </row>
    <row r="60" spans="2:72"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87</v>
      </c>
      <c r="F60">
        <v>93</v>
      </c>
      <c r="G60">
        <v>97.7</v>
      </c>
      <c r="H60">
        <v>97.6</v>
      </c>
      <c r="I60">
        <v>97.6</v>
      </c>
      <c r="J60">
        <v>97.5</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I60">
        <v>7.5</v>
      </c>
      <c r="AJ60">
        <v>24.1</v>
      </c>
      <c r="BB60" t="s">
        <v>255</v>
      </c>
      <c r="BC60" t="str">
        <f>IFERROR(VLOOKUP(BB60,'class and classification'!$A$1:$B$338,2,FALSE),VLOOKUP(BB60,'class and classification'!$A$340:$B$378,2,FALSE))</f>
        <v>Predominantly Urban</v>
      </c>
      <c r="BD60" t="str">
        <f>IFERROR(VLOOKUP(BB60,'class and classification'!$A$1:$C$338,3,FALSE),VLOOKUP(BB60,'class and classification'!$A$340:$C$378,3,FALSE))</f>
        <v>MD</v>
      </c>
      <c r="BG60">
        <v>0.9</v>
      </c>
      <c r="BH60">
        <v>1.4</v>
      </c>
      <c r="BI60">
        <v>4.7</v>
      </c>
      <c r="BJ60">
        <v>6.8</v>
      </c>
      <c r="BL60" t="s">
        <v>255</v>
      </c>
      <c r="BM60" t="str">
        <f>IFERROR(VLOOKUP(BL60,'class and classification'!$A$1:$B$338,2,FALSE),VLOOKUP(BL60,'class and classification'!$A$340:$B$378,2,FALSE))</f>
        <v>Predominantly Urban</v>
      </c>
      <c r="BN60" t="str">
        <f>IFERROR(VLOOKUP(BL60,'class and classification'!$A$1:$C$338,3,FALSE),VLOOKUP(BL60,'class and classification'!$A$340:$C$378,3,FALSE))</f>
        <v>MD</v>
      </c>
      <c r="BO60">
        <v>66.33</v>
      </c>
      <c r="BP60">
        <v>39.909999999999997</v>
      </c>
      <c r="BQ60">
        <v>65.489999999999995</v>
      </c>
      <c r="BR60">
        <v>71.58</v>
      </c>
      <c r="BS60">
        <v>80.13</v>
      </c>
      <c r="BT60">
        <v>74.45</v>
      </c>
    </row>
    <row r="61" spans="2:72"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92</v>
      </c>
      <c r="F61">
        <v>93</v>
      </c>
      <c r="G61">
        <v>94.8</v>
      </c>
      <c r="H61">
        <v>95.2</v>
      </c>
      <c r="I61">
        <v>95.8</v>
      </c>
      <c r="J61">
        <v>95.6</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I61">
        <v>21</v>
      </c>
      <c r="AJ61">
        <v>32.799999999999997</v>
      </c>
      <c r="BB61" t="s">
        <v>310</v>
      </c>
      <c r="BC61" t="str">
        <f>IFERROR(VLOOKUP(BB61,'class and classification'!$A$1:$B$338,2,FALSE),VLOOKUP(BB61,'class and classification'!$A$340:$B$378,2,FALSE))</f>
        <v>Predominantly Urban</v>
      </c>
      <c r="BD61" t="str">
        <f>IFERROR(VLOOKUP(BB61,'class and classification'!$A$1:$C$338,3,FALSE),VLOOKUP(BB61,'class and classification'!$A$340:$C$378,3,FALSE))</f>
        <v>MD</v>
      </c>
      <c r="BG61">
        <v>0.7</v>
      </c>
      <c r="BH61">
        <v>16.399999999999999</v>
      </c>
      <c r="BI61">
        <v>41.2</v>
      </c>
      <c r="BJ61">
        <v>63.8</v>
      </c>
      <c r="BL61" t="s">
        <v>310</v>
      </c>
      <c r="BM61" t="str">
        <f>IFERROR(VLOOKUP(BL61,'class and classification'!$A$1:$B$338,2,FALSE),VLOOKUP(BL61,'class and classification'!$A$340:$B$378,2,FALSE))</f>
        <v>Predominantly Urban</v>
      </c>
      <c r="BN61" t="str">
        <f>IFERROR(VLOOKUP(BL61,'class and classification'!$A$1:$C$338,3,FALSE),VLOOKUP(BL61,'class and classification'!$A$340:$C$378,3,FALSE))</f>
        <v>MD</v>
      </c>
      <c r="BO61">
        <v>89.89</v>
      </c>
      <c r="BP61">
        <v>71.06</v>
      </c>
      <c r="BQ61">
        <v>79.72</v>
      </c>
      <c r="BR61">
        <v>80.53</v>
      </c>
      <c r="BS61">
        <v>80.959999999999994</v>
      </c>
      <c r="BT61">
        <v>80.34</v>
      </c>
    </row>
    <row r="62" spans="2:72"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89</v>
      </c>
      <c r="F62">
        <v>90</v>
      </c>
      <c r="G62">
        <v>93.800000000000011</v>
      </c>
      <c r="H62">
        <v>93.4</v>
      </c>
      <c r="I62">
        <v>93.9</v>
      </c>
      <c r="J62">
        <v>94.5</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I62">
        <v>12.1</v>
      </c>
      <c r="AJ62">
        <v>14.4</v>
      </c>
      <c r="BB62" t="s">
        <v>18</v>
      </c>
      <c r="BC62" t="str">
        <f>IFERROR(VLOOKUP(BB62,'class and classification'!$A$1:$B$338,2,FALSE),VLOOKUP(BB62,'class and classification'!$A$340:$B$378,2,FALSE))</f>
        <v>Predominantly Urban</v>
      </c>
      <c r="BD62" t="str">
        <f>IFERROR(VLOOKUP(BB62,'class and classification'!$A$1:$C$338,3,FALSE),VLOOKUP(BB62,'class and classification'!$A$340:$C$378,3,FALSE))</f>
        <v>MD</v>
      </c>
      <c r="BG62">
        <v>0.8</v>
      </c>
      <c r="BH62">
        <v>14.3</v>
      </c>
      <c r="BI62">
        <v>22.2</v>
      </c>
      <c r="BJ62">
        <v>24.7</v>
      </c>
      <c r="BL62" t="s">
        <v>18</v>
      </c>
      <c r="BM62" t="str">
        <f>IFERROR(VLOOKUP(BL62,'class and classification'!$A$1:$B$338,2,FALSE),VLOOKUP(BL62,'class and classification'!$A$340:$B$378,2,FALSE))</f>
        <v>Predominantly Urban</v>
      </c>
      <c r="BN62" t="str">
        <f>IFERROR(VLOOKUP(BL62,'class and classification'!$A$1:$C$338,3,FALSE),VLOOKUP(BL62,'class and classification'!$A$340:$C$378,3,FALSE))</f>
        <v>MD</v>
      </c>
      <c r="BO62">
        <v>67.84</v>
      </c>
      <c r="BP62">
        <v>61.78</v>
      </c>
      <c r="BQ62">
        <v>79.540000000000006</v>
      </c>
      <c r="BR62">
        <v>78.5</v>
      </c>
      <c r="BS62">
        <v>77.12</v>
      </c>
      <c r="BT62">
        <v>79.349999999999994</v>
      </c>
    </row>
    <row r="63" spans="2:72"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95</v>
      </c>
      <c r="F63">
        <v>96</v>
      </c>
      <c r="G63">
        <v>97.1</v>
      </c>
      <c r="H63">
        <v>97</v>
      </c>
      <c r="I63">
        <v>96.9</v>
      </c>
      <c r="J63">
        <v>97.1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BB63" t="s">
        <v>84</v>
      </c>
      <c r="BC63" t="str">
        <f>IFERROR(VLOOKUP(BB63,'class and classification'!$A$1:$B$338,2,FALSE),VLOOKUP(BB63,'class and classification'!$A$340:$B$378,2,FALSE))</f>
        <v>Predominantly Urban</v>
      </c>
      <c r="BD63" t="str">
        <f>IFERROR(VLOOKUP(BB63,'class and classification'!$A$1:$C$338,3,FALSE),VLOOKUP(BB63,'class and classification'!$A$340:$C$378,3,FALSE))</f>
        <v>MD</v>
      </c>
      <c r="BG63">
        <v>6.6</v>
      </c>
      <c r="BH63">
        <v>7.6</v>
      </c>
      <c r="BI63">
        <v>25.2</v>
      </c>
      <c r="BJ63">
        <v>49.3</v>
      </c>
      <c r="BL63" t="s">
        <v>84</v>
      </c>
      <c r="BM63" t="str">
        <f>IFERROR(VLOOKUP(BL63,'class and classification'!$A$1:$B$338,2,FALSE),VLOOKUP(BL63,'class and classification'!$A$340:$B$378,2,FALSE))</f>
        <v>Predominantly Urban</v>
      </c>
      <c r="BN63" t="str">
        <f>IFERROR(VLOOKUP(BL63,'class and classification'!$A$1:$C$338,3,FALSE),VLOOKUP(BL63,'class and classification'!$A$340:$C$378,3,FALSE))</f>
        <v>MD</v>
      </c>
      <c r="BO63">
        <v>78.069999999999993</v>
      </c>
      <c r="BP63">
        <v>61.11</v>
      </c>
      <c r="BQ63">
        <v>74.989999999999995</v>
      </c>
      <c r="BR63">
        <v>77.27</v>
      </c>
      <c r="BS63">
        <v>79.47</v>
      </c>
      <c r="BT63">
        <v>79.41</v>
      </c>
    </row>
    <row r="64" spans="2:72"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76</v>
      </c>
      <c r="F64">
        <v>96</v>
      </c>
      <c r="G64">
        <v>93.5</v>
      </c>
      <c r="H64">
        <v>95.5</v>
      </c>
      <c r="I64">
        <v>97.5</v>
      </c>
      <c r="J64">
        <v>97.2</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BB64" t="s">
        <v>218</v>
      </c>
      <c r="BC64" t="str">
        <f>IFERROR(VLOOKUP(BB64,'class and classification'!$A$1:$B$338,2,FALSE),VLOOKUP(BB64,'class and classification'!$A$340:$B$378,2,FALSE))</f>
        <v>Predominantly Urban</v>
      </c>
      <c r="BD64" t="str">
        <f>IFERROR(VLOOKUP(BB64,'class and classification'!$A$1:$C$338,3,FALSE),VLOOKUP(BB64,'class and classification'!$A$340:$C$378,3,FALSE))</f>
        <v>MD</v>
      </c>
      <c r="BG64">
        <v>5.4</v>
      </c>
      <c r="BH64">
        <v>8.1999999999999993</v>
      </c>
      <c r="BI64">
        <v>9.3000000000000007</v>
      </c>
      <c r="BJ64">
        <v>20.5</v>
      </c>
      <c r="BL64" t="s">
        <v>218</v>
      </c>
      <c r="BM64" t="str">
        <f>IFERROR(VLOOKUP(BL64,'class and classification'!$A$1:$B$338,2,FALSE),VLOOKUP(BL64,'class and classification'!$A$340:$B$378,2,FALSE))</f>
        <v>Predominantly Urban</v>
      </c>
      <c r="BN64" t="str">
        <f>IFERROR(VLOOKUP(BL64,'class and classification'!$A$1:$C$338,3,FALSE),VLOOKUP(BL64,'class and classification'!$A$340:$C$378,3,FALSE))</f>
        <v>MD</v>
      </c>
      <c r="BO64">
        <v>80.010000000000005</v>
      </c>
      <c r="BP64">
        <v>57.24</v>
      </c>
      <c r="BQ64">
        <v>67.739999999999995</v>
      </c>
      <c r="BR64">
        <v>74.33</v>
      </c>
      <c r="BS64">
        <v>78.430000000000007</v>
      </c>
      <c r="BT64">
        <v>81.42</v>
      </c>
    </row>
    <row r="65" spans="2:72"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84</v>
      </c>
      <c r="F65">
        <v>88</v>
      </c>
      <c r="G65">
        <v>92.1</v>
      </c>
      <c r="H65">
        <v>92.7</v>
      </c>
      <c r="I65">
        <v>94.1</v>
      </c>
      <c r="J65">
        <v>94.9</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BB65" t="s">
        <v>232</v>
      </c>
      <c r="BC65" t="str">
        <f>IFERROR(VLOOKUP(BB65,'class and classification'!$A$1:$B$338,2,FALSE),VLOOKUP(BB65,'class and classification'!$A$340:$B$378,2,FALSE))</f>
        <v>Predominantly Urban</v>
      </c>
      <c r="BD65" t="str">
        <f>IFERROR(VLOOKUP(BB65,'class and classification'!$A$1:$C$338,3,FALSE),VLOOKUP(BB65,'class and classification'!$A$340:$C$378,3,FALSE))</f>
        <v>MD</v>
      </c>
      <c r="BG65">
        <v>1.5</v>
      </c>
      <c r="BH65">
        <v>2.4</v>
      </c>
      <c r="BI65">
        <v>4.5</v>
      </c>
      <c r="BJ65">
        <v>21.1</v>
      </c>
      <c r="BL65" t="s">
        <v>232</v>
      </c>
      <c r="BM65" t="str">
        <f>IFERROR(VLOOKUP(BL65,'class and classification'!$A$1:$B$338,2,FALSE),VLOOKUP(BL65,'class and classification'!$A$340:$B$378,2,FALSE))</f>
        <v>Predominantly Urban</v>
      </c>
      <c r="BN65" t="str">
        <f>IFERROR(VLOOKUP(BL65,'class and classification'!$A$1:$C$338,3,FALSE),VLOOKUP(BL65,'class and classification'!$A$340:$C$378,3,FALSE))</f>
        <v>MD</v>
      </c>
      <c r="BO65">
        <v>65.19</v>
      </c>
      <c r="BP65">
        <v>79.040000000000006</v>
      </c>
      <c r="BQ65">
        <v>86.77</v>
      </c>
      <c r="BR65">
        <v>88.83</v>
      </c>
      <c r="BS65">
        <v>88.32</v>
      </c>
      <c r="BT65">
        <v>89.29</v>
      </c>
    </row>
    <row r="66" spans="2:72"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88</v>
      </c>
      <c r="F66">
        <v>90</v>
      </c>
      <c r="G66">
        <v>91.3</v>
      </c>
      <c r="H66">
        <v>92.9</v>
      </c>
      <c r="I66">
        <v>94.4</v>
      </c>
      <c r="J66">
        <v>95.5</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BB66" t="s">
        <v>37</v>
      </c>
      <c r="BC66" t="str">
        <f>IFERROR(VLOOKUP(BB66,'class and classification'!$A$1:$B$338,2,FALSE),VLOOKUP(BB66,'class and classification'!$A$340:$B$378,2,FALSE))</f>
        <v>Predominantly Urban</v>
      </c>
      <c r="BD66" t="str">
        <f>IFERROR(VLOOKUP(BB66,'class and classification'!$A$1:$C$338,3,FALSE),VLOOKUP(BB66,'class and classification'!$A$340:$C$378,3,FALSE))</f>
        <v>MD</v>
      </c>
      <c r="BG66">
        <v>1.8</v>
      </c>
      <c r="BH66">
        <v>2.2000000000000002</v>
      </c>
      <c r="BI66">
        <v>3.4</v>
      </c>
      <c r="BJ66">
        <v>7.9</v>
      </c>
      <c r="BL66" t="s">
        <v>37</v>
      </c>
      <c r="BM66" t="str">
        <f>IFERROR(VLOOKUP(BL66,'class and classification'!$A$1:$B$338,2,FALSE),VLOOKUP(BL66,'class and classification'!$A$340:$B$378,2,FALSE))</f>
        <v>Predominantly Urban</v>
      </c>
      <c r="BN66" t="str">
        <f>IFERROR(VLOOKUP(BL66,'class and classification'!$A$1:$C$338,3,FALSE),VLOOKUP(BL66,'class and classification'!$A$340:$C$378,3,FALSE))</f>
        <v>MD</v>
      </c>
      <c r="BO66">
        <v>84.6</v>
      </c>
      <c r="BP66">
        <v>72.55</v>
      </c>
      <c r="BQ66">
        <v>85.42</v>
      </c>
      <c r="BR66">
        <v>86.45</v>
      </c>
      <c r="BS66">
        <v>85.36</v>
      </c>
      <c r="BT66">
        <v>83.86</v>
      </c>
    </row>
    <row r="67" spans="2:72"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89</v>
      </c>
      <c r="F67">
        <v>90</v>
      </c>
      <c r="G67">
        <v>92.5</v>
      </c>
      <c r="H67">
        <v>91.1</v>
      </c>
      <c r="I67">
        <v>93.5</v>
      </c>
      <c r="J67">
        <v>94.8</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J67">
        <v>73.8</v>
      </c>
      <c r="BB67" t="s">
        <v>52</v>
      </c>
      <c r="BC67" t="str">
        <f>IFERROR(VLOOKUP(BB67,'class and classification'!$A$1:$B$338,2,FALSE),VLOOKUP(BB67,'class and classification'!$A$340:$B$378,2,FALSE))</f>
        <v>Predominantly Urban</v>
      </c>
      <c r="BD67" t="str">
        <f>IFERROR(VLOOKUP(BB67,'class and classification'!$A$1:$C$338,3,FALSE),VLOOKUP(BB67,'class and classification'!$A$340:$C$378,3,FALSE))</f>
        <v>MD</v>
      </c>
      <c r="BG67">
        <v>2.7</v>
      </c>
      <c r="BH67">
        <v>3.5</v>
      </c>
      <c r="BI67">
        <v>10.6</v>
      </c>
      <c r="BJ67">
        <v>14.3</v>
      </c>
      <c r="BL67" t="s">
        <v>52</v>
      </c>
      <c r="BM67" t="str">
        <f>IFERROR(VLOOKUP(BL67,'class and classification'!$A$1:$B$338,2,FALSE),VLOOKUP(BL67,'class and classification'!$A$340:$B$378,2,FALSE))</f>
        <v>Predominantly Urban</v>
      </c>
      <c r="BN67" t="str">
        <f>IFERROR(VLOOKUP(BL67,'class and classification'!$A$1:$C$338,3,FALSE),VLOOKUP(BL67,'class and classification'!$A$340:$C$378,3,FALSE))</f>
        <v>MD</v>
      </c>
      <c r="BO67">
        <v>51.38</v>
      </c>
      <c r="BP67">
        <v>73.08</v>
      </c>
      <c r="BQ67">
        <v>86.63</v>
      </c>
      <c r="BR67">
        <v>84.24</v>
      </c>
      <c r="BS67">
        <v>84.28</v>
      </c>
      <c r="BT67">
        <v>87.49</v>
      </c>
    </row>
    <row r="68" spans="2:72"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81</v>
      </c>
      <c r="F68">
        <v>92</v>
      </c>
      <c r="G68">
        <v>94.9</v>
      </c>
      <c r="H68">
        <v>93.8</v>
      </c>
      <c r="I68">
        <v>94.1</v>
      </c>
      <c r="J68">
        <v>94.2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J68">
        <v>67.2</v>
      </c>
      <c r="BB68" t="s">
        <v>150</v>
      </c>
      <c r="BC68" t="str">
        <f>IFERROR(VLOOKUP(BB68,'class and classification'!$A$1:$B$338,2,FALSE),VLOOKUP(BB68,'class and classification'!$A$340:$B$378,2,FALSE))</f>
        <v>Predominantly Urban</v>
      </c>
      <c r="BD68" t="str">
        <f>IFERROR(VLOOKUP(BB68,'class and classification'!$A$1:$C$338,3,FALSE),VLOOKUP(BB68,'class and classification'!$A$340:$C$378,3,FALSE))</f>
        <v>MD</v>
      </c>
      <c r="BG68">
        <v>4.3</v>
      </c>
      <c r="BH68">
        <v>8.9</v>
      </c>
      <c r="BI68">
        <v>22.1</v>
      </c>
      <c r="BJ68">
        <v>38</v>
      </c>
      <c r="BL68" t="s">
        <v>150</v>
      </c>
      <c r="BM68" t="str">
        <f>IFERROR(VLOOKUP(BL68,'class and classification'!$A$1:$B$338,2,FALSE),VLOOKUP(BL68,'class and classification'!$A$340:$B$378,2,FALSE))</f>
        <v>Predominantly Urban</v>
      </c>
      <c r="BN68" t="str">
        <f>IFERROR(VLOOKUP(BL68,'class and classification'!$A$1:$C$338,3,FALSE),VLOOKUP(BL68,'class and classification'!$A$340:$C$378,3,FALSE))</f>
        <v>MD</v>
      </c>
      <c r="BO68">
        <v>82.25</v>
      </c>
      <c r="BP68">
        <v>72.290000000000006</v>
      </c>
      <c r="BQ68">
        <v>86.74</v>
      </c>
      <c r="BR68">
        <v>82.34</v>
      </c>
      <c r="BS68">
        <v>82.35</v>
      </c>
      <c r="BT68">
        <v>81.36</v>
      </c>
    </row>
    <row r="69" spans="2:72" x14ac:dyDescent="0.3">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I69">
        <v>17.100000000000001</v>
      </c>
      <c r="AJ69">
        <v>24.5</v>
      </c>
      <c r="BB69" t="s">
        <v>154</v>
      </c>
      <c r="BC69" t="str">
        <f>IFERROR(VLOOKUP(BB69,'class and classification'!$A$1:$B$338,2,FALSE),VLOOKUP(BB69,'class and classification'!$A$340:$B$378,2,FALSE))</f>
        <v>Predominantly Urban</v>
      </c>
      <c r="BD69" t="str">
        <f>IFERROR(VLOOKUP(BB69,'class and classification'!$A$1:$C$338,3,FALSE),VLOOKUP(BB69,'class and classification'!$A$340:$C$378,3,FALSE))</f>
        <v>MD</v>
      </c>
      <c r="BG69">
        <v>7.8</v>
      </c>
      <c r="BH69">
        <v>27.2</v>
      </c>
      <c r="BI69">
        <v>44.3</v>
      </c>
      <c r="BJ69">
        <v>60.7</v>
      </c>
      <c r="BL69" t="s">
        <v>154</v>
      </c>
      <c r="BM69" t="str">
        <f>IFERROR(VLOOKUP(BL69,'class and classification'!$A$1:$B$338,2,FALSE),VLOOKUP(BL69,'class and classification'!$A$340:$B$378,2,FALSE))</f>
        <v>Predominantly Urban</v>
      </c>
      <c r="BN69" t="str">
        <f>IFERROR(VLOOKUP(BL69,'class and classification'!$A$1:$C$338,3,FALSE),VLOOKUP(BL69,'class and classification'!$A$340:$C$378,3,FALSE))</f>
        <v>MD</v>
      </c>
      <c r="BO69">
        <v>84.93</v>
      </c>
      <c r="BP69">
        <v>76.94</v>
      </c>
      <c r="BQ69">
        <v>85.17</v>
      </c>
      <c r="BR69">
        <v>87.64</v>
      </c>
      <c r="BS69">
        <v>87.31</v>
      </c>
      <c r="BT69">
        <v>87.28</v>
      </c>
    </row>
    <row r="70" spans="2:72" x14ac:dyDescent="0.3">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I70">
        <v>6.5</v>
      </c>
      <c r="AJ70">
        <v>14.1</v>
      </c>
      <c r="BB70" t="s">
        <v>288</v>
      </c>
      <c r="BC70" t="str">
        <f>IFERROR(VLOOKUP(BB70,'class and classification'!$A$1:$B$338,2,FALSE),VLOOKUP(BB70,'class and classification'!$A$340:$B$378,2,FALSE))</f>
        <v>Predominantly Urban</v>
      </c>
      <c r="BD70" t="str">
        <f>IFERROR(VLOOKUP(BB70,'class and classification'!$A$1:$C$338,3,FALSE),VLOOKUP(BB70,'class and classification'!$A$340:$C$378,3,FALSE))</f>
        <v>MD</v>
      </c>
      <c r="BG70">
        <v>4.3</v>
      </c>
      <c r="BH70">
        <v>12.6</v>
      </c>
      <c r="BI70">
        <v>20.399999999999999</v>
      </c>
      <c r="BJ70">
        <v>26.1</v>
      </c>
      <c r="BL70" t="s">
        <v>288</v>
      </c>
      <c r="BM70" t="str">
        <f>IFERROR(VLOOKUP(BL70,'class and classification'!$A$1:$B$338,2,FALSE),VLOOKUP(BL70,'class and classification'!$A$340:$B$378,2,FALSE))</f>
        <v>Predominantly Urban</v>
      </c>
      <c r="BN70" t="str">
        <f>IFERROR(VLOOKUP(BL70,'class and classification'!$A$1:$C$338,3,FALSE),VLOOKUP(BL70,'class and classification'!$A$340:$C$378,3,FALSE))</f>
        <v>MD</v>
      </c>
      <c r="BO70">
        <v>94.01</v>
      </c>
      <c r="BP70">
        <v>67.12</v>
      </c>
      <c r="BQ70">
        <v>84.07</v>
      </c>
      <c r="BR70">
        <v>77.41</v>
      </c>
      <c r="BS70">
        <v>77.72</v>
      </c>
      <c r="BT70">
        <v>78</v>
      </c>
    </row>
    <row r="71" spans="2:72" x14ac:dyDescent="0.3">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I71">
        <v>1</v>
      </c>
      <c r="AJ71">
        <v>23.5</v>
      </c>
      <c r="BB71" t="s">
        <v>28</v>
      </c>
      <c r="BC71" t="str">
        <f>IFERROR(VLOOKUP(BB71,'class and classification'!$A$1:$B$338,2,FALSE),VLOOKUP(BB71,'class and classification'!$A$340:$B$378,2,FALSE))</f>
        <v>Predominantly Urban</v>
      </c>
      <c r="BD71" t="str">
        <f>IFERROR(VLOOKUP(BB71,'class and classification'!$A$1:$C$338,3,FALSE),VLOOKUP(BB71,'class and classification'!$A$340:$C$378,3,FALSE))</f>
        <v>MD</v>
      </c>
      <c r="BG71">
        <v>3.1</v>
      </c>
      <c r="BH71">
        <v>20.6</v>
      </c>
      <c r="BI71">
        <v>33.4</v>
      </c>
      <c r="BJ71">
        <v>38.700000000000003</v>
      </c>
      <c r="BL71" t="s">
        <v>28</v>
      </c>
      <c r="BM71" t="str">
        <f>IFERROR(VLOOKUP(BL71,'class and classification'!$A$1:$B$338,2,FALSE),VLOOKUP(BL71,'class and classification'!$A$340:$B$378,2,FALSE))</f>
        <v>Predominantly Urban</v>
      </c>
      <c r="BN71" t="str">
        <f>IFERROR(VLOOKUP(BL71,'class and classification'!$A$1:$C$338,3,FALSE),VLOOKUP(BL71,'class and classification'!$A$340:$C$378,3,FALSE))</f>
        <v>MD</v>
      </c>
      <c r="BO71">
        <v>91.89</v>
      </c>
      <c r="BP71">
        <v>73.33</v>
      </c>
      <c r="BQ71">
        <v>89.96</v>
      </c>
      <c r="BR71">
        <v>93.92</v>
      </c>
      <c r="BS71">
        <v>87.81</v>
      </c>
      <c r="BT71">
        <v>90.56</v>
      </c>
    </row>
    <row r="72" spans="2:72"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95</v>
      </c>
      <c r="F72">
        <v>97</v>
      </c>
      <c r="G72">
        <v>99.5</v>
      </c>
      <c r="H72">
        <v>98.300000000000011</v>
      </c>
      <c r="I72">
        <v>98.9</v>
      </c>
      <c r="J72">
        <v>98.5</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I72">
        <v>5.5</v>
      </c>
      <c r="AJ72">
        <v>77.8</v>
      </c>
      <c r="BB72" t="s">
        <v>75</v>
      </c>
      <c r="BC72" t="str">
        <f>IFERROR(VLOOKUP(BB72,'class and classification'!$A$1:$B$338,2,FALSE),VLOOKUP(BB72,'class and classification'!$A$340:$B$378,2,FALSE))</f>
        <v>Predominantly Urban</v>
      </c>
      <c r="BD72" t="str">
        <f>IFERROR(VLOOKUP(BB72,'class and classification'!$A$1:$C$338,3,FALSE),VLOOKUP(BB72,'class and classification'!$A$340:$C$378,3,FALSE))</f>
        <v>MD</v>
      </c>
      <c r="BG72">
        <v>16.399999999999999</v>
      </c>
      <c r="BH72">
        <v>34.4</v>
      </c>
      <c r="BI72">
        <v>67.2</v>
      </c>
      <c r="BJ72">
        <v>91.5</v>
      </c>
      <c r="BL72" t="s">
        <v>75</v>
      </c>
      <c r="BM72" t="str">
        <f>IFERROR(VLOOKUP(BL72,'class and classification'!$A$1:$B$338,2,FALSE),VLOOKUP(BL72,'class and classification'!$A$340:$B$378,2,FALSE))</f>
        <v>Predominantly Urban</v>
      </c>
      <c r="BN72" t="str">
        <f>IFERROR(VLOOKUP(BL72,'class and classification'!$A$1:$C$338,3,FALSE),VLOOKUP(BL72,'class and classification'!$A$340:$C$378,3,FALSE))</f>
        <v>MD</v>
      </c>
      <c r="BO72">
        <v>98.22</v>
      </c>
      <c r="BP72">
        <v>72.89</v>
      </c>
      <c r="BQ72">
        <v>77.489999999999995</v>
      </c>
      <c r="BR72">
        <v>82.78</v>
      </c>
      <c r="BS72">
        <v>83.22</v>
      </c>
      <c r="BT72">
        <v>84.79</v>
      </c>
    </row>
    <row r="73" spans="2:72"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92</v>
      </c>
      <c r="F73">
        <v>96</v>
      </c>
      <c r="G73">
        <v>96.7</v>
      </c>
      <c r="H73">
        <v>97.1</v>
      </c>
      <c r="I73">
        <v>97.3</v>
      </c>
      <c r="J73">
        <v>97.2</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BB73" t="s">
        <v>87</v>
      </c>
      <c r="BC73" t="str">
        <f>IFERROR(VLOOKUP(BB73,'class and classification'!$A$1:$B$338,2,FALSE),VLOOKUP(BB73,'class and classification'!$A$340:$B$378,2,FALSE))</f>
        <v>Predominantly Urban</v>
      </c>
      <c r="BD73" t="str">
        <f>IFERROR(VLOOKUP(BB73,'class and classification'!$A$1:$C$338,3,FALSE),VLOOKUP(BB73,'class and classification'!$A$340:$C$378,3,FALSE))</f>
        <v>MD</v>
      </c>
      <c r="BG73">
        <v>0.1</v>
      </c>
      <c r="BH73">
        <v>0.5</v>
      </c>
      <c r="BI73">
        <v>1.9</v>
      </c>
      <c r="BJ73">
        <v>5</v>
      </c>
      <c r="BL73" t="s">
        <v>87</v>
      </c>
      <c r="BM73" t="str">
        <f>IFERROR(VLOOKUP(BL73,'class and classification'!$A$1:$B$338,2,FALSE),VLOOKUP(BL73,'class and classification'!$A$340:$B$378,2,FALSE))</f>
        <v>Predominantly Urban</v>
      </c>
      <c r="BN73" t="str">
        <f>IFERROR(VLOOKUP(BL73,'class and classification'!$A$1:$C$338,3,FALSE),VLOOKUP(BL73,'class and classification'!$A$340:$C$378,3,FALSE))</f>
        <v>MD</v>
      </c>
      <c r="BO73">
        <v>94.92</v>
      </c>
      <c r="BP73">
        <v>64.569999999999993</v>
      </c>
      <c r="BQ73">
        <v>81.28</v>
      </c>
      <c r="BR73">
        <v>83.17</v>
      </c>
      <c r="BS73">
        <v>79.72</v>
      </c>
      <c r="BT73">
        <v>85.37</v>
      </c>
    </row>
    <row r="74" spans="2:72"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93</v>
      </c>
      <c r="F74">
        <v>94</v>
      </c>
      <c r="G74">
        <v>97.2</v>
      </c>
      <c r="H74">
        <v>96.300000000000011</v>
      </c>
      <c r="I74">
        <v>97.6</v>
      </c>
      <c r="J74">
        <v>97.5</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BB74" t="s">
        <v>226</v>
      </c>
      <c r="BC74" t="str">
        <f>IFERROR(VLOOKUP(BB74,'class and classification'!$A$1:$B$338,2,FALSE),VLOOKUP(BB74,'class and classification'!$A$340:$B$378,2,FALSE))</f>
        <v>Predominantly Urban</v>
      </c>
      <c r="BD74" t="str">
        <f>IFERROR(VLOOKUP(BB74,'class and classification'!$A$1:$C$338,3,FALSE),VLOOKUP(BB74,'class and classification'!$A$340:$C$378,3,FALSE))</f>
        <v>MD</v>
      </c>
      <c r="BG74">
        <v>0.5</v>
      </c>
      <c r="BH74">
        <v>2.6</v>
      </c>
      <c r="BI74">
        <v>11.2</v>
      </c>
      <c r="BJ74">
        <v>19.399999999999999</v>
      </c>
      <c r="BL74" t="s">
        <v>226</v>
      </c>
      <c r="BM74" t="str">
        <f>IFERROR(VLOOKUP(BL74,'class and classification'!$A$1:$B$338,2,FALSE),VLOOKUP(BL74,'class and classification'!$A$340:$B$378,2,FALSE))</f>
        <v>Predominantly Urban</v>
      </c>
      <c r="BN74" t="str">
        <f>IFERROR(VLOOKUP(BL74,'class and classification'!$A$1:$C$338,3,FALSE),VLOOKUP(BL74,'class and classification'!$A$340:$C$378,3,FALSE))</f>
        <v>MD</v>
      </c>
      <c r="BO74">
        <v>97.23</v>
      </c>
      <c r="BP74">
        <v>73.44</v>
      </c>
      <c r="BQ74">
        <v>92.38</v>
      </c>
      <c r="BR74">
        <v>95.16</v>
      </c>
      <c r="BS74">
        <v>91.52</v>
      </c>
      <c r="BT74">
        <v>93.04</v>
      </c>
    </row>
    <row r="75" spans="2:72"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91</v>
      </c>
      <c r="F75">
        <v>95</v>
      </c>
      <c r="G75">
        <v>97.5</v>
      </c>
      <c r="H75">
        <v>97</v>
      </c>
      <c r="I75">
        <v>97.2</v>
      </c>
      <c r="J75">
        <v>96.2</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I75">
        <v>88.4</v>
      </c>
      <c r="AJ75">
        <v>88</v>
      </c>
      <c r="BB75" t="s">
        <v>235</v>
      </c>
      <c r="BC75" t="str">
        <f>IFERROR(VLOOKUP(BB75,'class and classification'!$A$1:$B$338,2,FALSE),VLOOKUP(BB75,'class and classification'!$A$340:$B$378,2,FALSE))</f>
        <v>Predominantly Urban</v>
      </c>
      <c r="BD75" t="str">
        <f>IFERROR(VLOOKUP(BB75,'class and classification'!$A$1:$C$338,3,FALSE),VLOOKUP(BB75,'class and classification'!$A$340:$C$378,3,FALSE))</f>
        <v>MD</v>
      </c>
      <c r="BG75">
        <v>3.8</v>
      </c>
      <c r="BH75">
        <v>11.7</v>
      </c>
      <c r="BI75">
        <v>22.2</v>
      </c>
      <c r="BJ75">
        <v>37.6</v>
      </c>
      <c r="BL75" t="s">
        <v>235</v>
      </c>
      <c r="BM75" t="str">
        <f>IFERROR(VLOOKUP(BL75,'class and classification'!$A$1:$B$338,2,FALSE),VLOOKUP(BL75,'class and classification'!$A$340:$B$378,2,FALSE))</f>
        <v>Predominantly Urban</v>
      </c>
      <c r="BN75" t="str">
        <f>IFERROR(VLOOKUP(BL75,'class and classification'!$A$1:$C$338,3,FALSE),VLOOKUP(BL75,'class and classification'!$A$340:$C$378,3,FALSE))</f>
        <v>MD</v>
      </c>
      <c r="BO75">
        <v>86.4</v>
      </c>
      <c r="BP75">
        <v>52.76</v>
      </c>
      <c r="BQ75">
        <v>74.67</v>
      </c>
      <c r="BR75">
        <v>80.31</v>
      </c>
      <c r="BS75">
        <v>82.08</v>
      </c>
      <c r="BT75">
        <v>81.84</v>
      </c>
    </row>
    <row r="76" spans="2:72"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96</v>
      </c>
      <c r="F76">
        <v>97</v>
      </c>
      <c r="G76">
        <v>98.1</v>
      </c>
      <c r="H76">
        <v>97.300000000000011</v>
      </c>
      <c r="I76">
        <v>97.6</v>
      </c>
      <c r="J76">
        <v>97.7</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I76">
        <v>89.3</v>
      </c>
      <c r="AJ76">
        <v>94.1</v>
      </c>
      <c r="BB76" t="s">
        <v>289</v>
      </c>
      <c r="BC76" t="str">
        <f>IFERROR(VLOOKUP(BB76,'class and classification'!$A$1:$B$338,2,FALSE),VLOOKUP(BB76,'class and classification'!$A$340:$B$378,2,FALSE))</f>
        <v>Predominantly Urban</v>
      </c>
      <c r="BD76" t="str">
        <f>IFERROR(VLOOKUP(BB76,'class and classification'!$A$1:$C$338,3,FALSE),VLOOKUP(BB76,'class and classification'!$A$340:$C$378,3,FALSE))</f>
        <v>MD</v>
      </c>
      <c r="BG76">
        <v>7.1</v>
      </c>
      <c r="BH76">
        <v>10.5</v>
      </c>
      <c r="BI76">
        <v>11.1</v>
      </c>
      <c r="BJ76">
        <v>11.9</v>
      </c>
      <c r="BL76" t="s">
        <v>289</v>
      </c>
      <c r="BM76" t="str">
        <f>IFERROR(VLOOKUP(BL76,'class and classification'!$A$1:$B$338,2,FALSE),VLOOKUP(BL76,'class and classification'!$A$340:$B$378,2,FALSE))</f>
        <v>Predominantly Urban</v>
      </c>
      <c r="BN76" t="str">
        <f>IFERROR(VLOOKUP(BL76,'class and classification'!$A$1:$C$338,3,FALSE),VLOOKUP(BL76,'class and classification'!$A$340:$C$378,3,FALSE))</f>
        <v>MD</v>
      </c>
      <c r="BO76">
        <v>87.74</v>
      </c>
      <c r="BP76">
        <v>57.27</v>
      </c>
      <c r="BQ76">
        <v>76.3</v>
      </c>
      <c r="BR76">
        <v>77.569999999999993</v>
      </c>
      <c r="BS76">
        <v>75.7</v>
      </c>
      <c r="BT76">
        <v>77.7</v>
      </c>
    </row>
    <row r="77" spans="2:72"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94</v>
      </c>
      <c r="F77">
        <v>97</v>
      </c>
      <c r="G77">
        <v>97.3</v>
      </c>
      <c r="H77">
        <v>95.399999999999991</v>
      </c>
      <c r="I77">
        <v>96.4</v>
      </c>
      <c r="J77">
        <v>96.8</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I77">
        <v>82.8</v>
      </c>
      <c r="AJ77">
        <v>88.5</v>
      </c>
      <c r="BB77" t="s">
        <v>313</v>
      </c>
      <c r="BC77" t="str">
        <f>IFERROR(VLOOKUP(BB77,'class and classification'!$A$1:$B$338,2,FALSE),VLOOKUP(BB77,'class and classification'!$A$340:$B$378,2,FALSE))</f>
        <v>Predominantly Urban</v>
      </c>
      <c r="BD77" t="str">
        <f>IFERROR(VLOOKUP(BB77,'class and classification'!$A$1:$C$338,3,FALSE),VLOOKUP(BB77,'class and classification'!$A$340:$C$378,3,FALSE))</f>
        <v>MD</v>
      </c>
      <c r="BG77">
        <v>0.6</v>
      </c>
      <c r="BH77">
        <v>1</v>
      </c>
      <c r="BI77">
        <v>1.8</v>
      </c>
      <c r="BJ77">
        <v>15.2</v>
      </c>
      <c r="BL77" t="s">
        <v>313</v>
      </c>
      <c r="BM77" t="str">
        <f>IFERROR(VLOOKUP(BL77,'class and classification'!$A$1:$B$338,2,FALSE),VLOOKUP(BL77,'class and classification'!$A$340:$B$378,2,FALSE))</f>
        <v>Predominantly Urban</v>
      </c>
      <c r="BN77" t="str">
        <f>IFERROR(VLOOKUP(BL77,'class and classification'!$A$1:$C$338,3,FALSE),VLOOKUP(BL77,'class and classification'!$A$340:$C$378,3,FALSE))</f>
        <v>MD</v>
      </c>
      <c r="BO77">
        <v>98.83</v>
      </c>
      <c r="BP77">
        <v>79.42</v>
      </c>
      <c r="BQ77">
        <v>86.01</v>
      </c>
      <c r="BR77">
        <v>88.28</v>
      </c>
      <c r="BS77">
        <v>85.87</v>
      </c>
      <c r="BT77">
        <v>87.18</v>
      </c>
    </row>
    <row r="78" spans="2:72"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62</v>
      </c>
      <c r="F78">
        <v>82</v>
      </c>
      <c r="G78">
        <v>58.2</v>
      </c>
      <c r="H78">
        <v>53.9</v>
      </c>
      <c r="I78">
        <v>56.5</v>
      </c>
      <c r="J78">
        <v>56.5</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I78">
        <v>70.099999999999994</v>
      </c>
      <c r="AJ78">
        <v>82</v>
      </c>
      <c r="BB78" t="s">
        <v>322</v>
      </c>
      <c r="BC78" t="str">
        <f>IFERROR(VLOOKUP(BB78,'class and classification'!$A$1:$B$338,2,FALSE),VLOOKUP(BB78,'class and classification'!$A$340:$B$378,2,FALSE))</f>
        <v>Predominantly Rural</v>
      </c>
      <c r="BD78" t="str">
        <f>IFERROR(VLOOKUP(BB78,'class and classification'!$A$1:$C$338,3,FALSE),VLOOKUP(BB78,'class and classification'!$A$340:$C$378,3,FALSE))</f>
        <v>SC</v>
      </c>
      <c r="BL78" t="s">
        <v>322</v>
      </c>
      <c r="BM78" t="str">
        <f>IFERROR(VLOOKUP(BL78,'class and classification'!$A$1:$B$338,2,FALSE),VLOOKUP(BL78,'class and classification'!$A$340:$B$378,2,FALSE))</f>
        <v>Predominantly Rural</v>
      </c>
      <c r="BN78" t="str">
        <f>IFERROR(VLOOKUP(BL78,'class and classification'!$A$1:$C$338,3,FALSE),VLOOKUP(BL78,'class and classification'!$A$340:$C$378,3,FALSE))</f>
        <v>SC</v>
      </c>
      <c r="BO78">
        <v>3.3300000000000005</v>
      </c>
    </row>
    <row r="79" spans="2:72"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91</v>
      </c>
      <c r="F79">
        <v>95</v>
      </c>
      <c r="G79">
        <v>97</v>
      </c>
      <c r="H79">
        <v>95.7</v>
      </c>
      <c r="I79">
        <v>96</v>
      </c>
      <c r="J79">
        <v>95.9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I79">
        <v>84.1</v>
      </c>
      <c r="AJ79">
        <v>87.3</v>
      </c>
      <c r="BB79" t="s">
        <v>331</v>
      </c>
      <c r="BC79" t="str">
        <f>IFERROR(VLOOKUP(BB79,'class and classification'!$A$1:$B$338,2,FALSE),VLOOKUP(BB79,'class and classification'!$A$340:$B$378,2,FALSE))</f>
        <v>Predominantly Urban</v>
      </c>
      <c r="BD79" t="str">
        <f>IFERROR(VLOOKUP(BB79,'class and classification'!$A$1:$C$338,3,FALSE),VLOOKUP(BB79,'class and classification'!$A$340:$C$378,3,FALSE))</f>
        <v>SC</v>
      </c>
      <c r="BL79" t="s">
        <v>331</v>
      </c>
      <c r="BM79" t="str">
        <f>IFERROR(VLOOKUP(BL79,'class and classification'!$A$1:$B$338,2,FALSE),VLOOKUP(BL79,'class and classification'!$A$340:$B$378,2,FALSE))</f>
        <v>Predominantly Urban</v>
      </c>
      <c r="BN79" t="str">
        <f>IFERROR(VLOOKUP(BL79,'class and classification'!$A$1:$C$338,3,FALSE),VLOOKUP(BL79,'class and classification'!$A$340:$C$378,3,FALSE))</f>
        <v>SC</v>
      </c>
      <c r="BO79">
        <v>38.24</v>
      </c>
    </row>
    <row r="80" spans="2:72"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94</v>
      </c>
      <c r="F80">
        <v>97</v>
      </c>
      <c r="G80">
        <v>98.6</v>
      </c>
      <c r="H80">
        <v>98.300000000000011</v>
      </c>
      <c r="I80">
        <v>98.4</v>
      </c>
      <c r="J80">
        <v>97.3</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I80">
        <v>73.8</v>
      </c>
      <c r="AJ80">
        <v>76.5</v>
      </c>
      <c r="BB80" t="s">
        <v>336</v>
      </c>
      <c r="BC80" t="str">
        <f>IFERROR(VLOOKUP(BB80,'class and classification'!$A$1:$B$338,2,FALSE),VLOOKUP(BB80,'class and classification'!$A$340:$B$378,2,FALSE))</f>
        <v>Predominantly Rural</v>
      </c>
      <c r="BD80" t="str">
        <f>IFERROR(VLOOKUP(BB80,'class and classification'!$A$1:$C$338,3,FALSE),VLOOKUP(BB80,'class and classification'!$A$340:$C$378,3,FALSE))</f>
        <v>SC</v>
      </c>
      <c r="BL80" t="s">
        <v>336</v>
      </c>
      <c r="BM80" t="str">
        <f>IFERROR(VLOOKUP(BL80,'class and classification'!$A$1:$B$338,2,FALSE),VLOOKUP(BL80,'class and classification'!$A$340:$B$378,2,FALSE))</f>
        <v>Predominantly Rural</v>
      </c>
      <c r="BN80" t="str">
        <f>IFERROR(VLOOKUP(BL80,'class and classification'!$A$1:$C$338,3,FALSE),VLOOKUP(BL80,'class and classification'!$A$340:$C$378,3,FALSE))</f>
        <v>SC</v>
      </c>
      <c r="BO80">
        <v>23.14</v>
      </c>
    </row>
    <row r="81" spans="2:67"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97</v>
      </c>
      <c r="F81">
        <v>98</v>
      </c>
      <c r="G81">
        <v>98.7</v>
      </c>
      <c r="H81">
        <v>97.3</v>
      </c>
      <c r="I81">
        <v>97.2</v>
      </c>
      <c r="J81">
        <v>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I81">
        <v>2</v>
      </c>
      <c r="AJ81">
        <v>89.6</v>
      </c>
      <c r="BB81" t="s">
        <v>323</v>
      </c>
      <c r="BC81" t="str">
        <f>IFERROR(VLOOKUP(BB81,'class and classification'!$A$1:$B$338,2,FALSE),VLOOKUP(BB81,'class and classification'!$A$340:$B$378,2,FALSE))</f>
        <v>Urban with Significant Rural</v>
      </c>
      <c r="BD81" t="str">
        <f>IFERROR(VLOOKUP(BB81,'class and classification'!$A$1:$C$338,3,FALSE),VLOOKUP(BB81,'class and classification'!$A$340:$C$378,3,FALSE))</f>
        <v>SC</v>
      </c>
      <c r="BL81" t="s">
        <v>323</v>
      </c>
      <c r="BM81" t="str">
        <f>IFERROR(VLOOKUP(BL81,'class and classification'!$A$1:$B$338,2,FALSE),VLOOKUP(BL81,'class and classification'!$A$340:$B$378,2,FALSE))</f>
        <v>Urban with Significant Rural</v>
      </c>
      <c r="BN81" t="str">
        <f>IFERROR(VLOOKUP(BL81,'class and classification'!$A$1:$C$338,3,FALSE),VLOOKUP(BL81,'class and classification'!$A$340:$C$378,3,FALSE))</f>
        <v>SC</v>
      </c>
      <c r="BO81">
        <v>35.380000000000003</v>
      </c>
    </row>
    <row r="82" spans="2:67"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89</v>
      </c>
      <c r="F82">
        <v>97</v>
      </c>
      <c r="G82">
        <v>98.3</v>
      </c>
      <c r="H82">
        <v>97.9</v>
      </c>
      <c r="I82">
        <v>98.1</v>
      </c>
      <c r="J82">
        <v>98</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BB82" t="s">
        <v>332</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L82" t="s">
        <v>332</v>
      </c>
      <c r="BM82" t="str">
        <f>IFERROR(VLOOKUP(BL82,'class and classification'!$A$1:$B$338,2,FALSE),VLOOKUP(BL82,'class and classification'!$A$340:$B$378,2,FALSE))</f>
        <v>Urban with Significant Rural</v>
      </c>
      <c r="BN82" t="str">
        <f>IFERROR(VLOOKUP(BL82,'class and classification'!$A$1:$C$338,3,FALSE),VLOOKUP(BL82,'class and classification'!$A$340:$C$378,3,FALSE))</f>
        <v>SC</v>
      </c>
      <c r="BO82">
        <v>41.77</v>
      </c>
    </row>
    <row r="83" spans="2:67"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90</v>
      </c>
      <c r="F83">
        <v>95</v>
      </c>
      <c r="G83">
        <v>97.300000000000011</v>
      </c>
      <c r="H83">
        <v>97.199999999999989</v>
      </c>
      <c r="I83">
        <v>97.2</v>
      </c>
      <c r="J83">
        <v>97</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I83">
        <v>10.7</v>
      </c>
      <c r="AJ83">
        <v>35.5</v>
      </c>
      <c r="BB83" t="s">
        <v>333</v>
      </c>
      <c r="BC83" t="str">
        <f>IFERROR(VLOOKUP(BB83,'class and classification'!$A$1:$B$338,2,FALSE),VLOOKUP(BB83,'class and classification'!$A$340:$B$378,2,FALSE))</f>
        <v>Predominantly Rural</v>
      </c>
      <c r="BD83" t="str">
        <f>IFERROR(VLOOKUP(BB83,'class and classification'!$A$1:$C$338,3,FALSE),VLOOKUP(BB83,'class and classification'!$A$340:$C$378,3,FALSE))</f>
        <v>SC</v>
      </c>
      <c r="BL83" t="s">
        <v>333</v>
      </c>
      <c r="BM83" t="str">
        <f>IFERROR(VLOOKUP(BL83,'class and classification'!$A$1:$B$338,2,FALSE),VLOOKUP(BL83,'class and classification'!$A$340:$B$378,2,FALSE))</f>
        <v>Predominantly Rural</v>
      </c>
      <c r="BN83" t="str">
        <f>IFERROR(VLOOKUP(BL83,'class and classification'!$A$1:$C$338,3,FALSE),VLOOKUP(BL83,'class and classification'!$A$340:$C$378,3,FALSE))</f>
        <v>SC</v>
      </c>
      <c r="BO83">
        <v>20.49</v>
      </c>
    </row>
    <row r="84" spans="2:67"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84</v>
      </c>
      <c r="F84">
        <v>92</v>
      </c>
      <c r="G84">
        <v>94.2</v>
      </c>
      <c r="H84">
        <v>94</v>
      </c>
      <c r="I84">
        <v>94.8</v>
      </c>
      <c r="J84">
        <v>94.3</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I84">
        <v>12.5</v>
      </c>
      <c r="AJ84">
        <v>20.9</v>
      </c>
      <c r="BB84" t="s">
        <v>337</v>
      </c>
      <c r="BC84" t="str">
        <f>IFERROR(VLOOKUP(BB84,'class and classification'!$A$1:$B$338,2,FALSE),VLOOKUP(BB84,'class and classification'!$A$340:$B$378,2,FALSE))</f>
        <v>Urban with Significant Rural</v>
      </c>
      <c r="BD84" t="str">
        <f>IFERROR(VLOOKUP(BB84,'class and classification'!$A$1:$C$338,3,FALSE),VLOOKUP(BB84,'class and classification'!$A$340:$C$378,3,FALSE))</f>
        <v>SC</v>
      </c>
      <c r="BL84" t="s">
        <v>337</v>
      </c>
      <c r="BM84" t="str">
        <f>IFERROR(VLOOKUP(BL84,'class and classification'!$A$1:$B$338,2,FALSE),VLOOKUP(BL84,'class and classification'!$A$340:$B$378,2,FALSE))</f>
        <v>Urban with Significant Rural</v>
      </c>
      <c r="BN84" t="str">
        <f>IFERROR(VLOOKUP(BL84,'class and classification'!$A$1:$C$338,3,FALSE),VLOOKUP(BL84,'class and classification'!$A$340:$C$378,3,FALSE))</f>
        <v>SC</v>
      </c>
      <c r="BO84">
        <v>41.46</v>
      </c>
    </row>
    <row r="85" spans="2:67"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95</v>
      </c>
      <c r="F85">
        <v>98</v>
      </c>
      <c r="G85">
        <v>99</v>
      </c>
      <c r="H85">
        <v>98.2</v>
      </c>
      <c r="I85">
        <v>98.4</v>
      </c>
      <c r="J85">
        <v>98.4</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I85">
        <v>4.4000000000000004</v>
      </c>
      <c r="AJ85">
        <v>2.1</v>
      </c>
      <c r="BB85" t="s">
        <v>340</v>
      </c>
      <c r="BC85" t="str">
        <f>IFERROR(VLOOKUP(BB85,'class and classification'!$A$1:$B$338,2,FALSE),VLOOKUP(BB85,'class and classification'!$A$340:$B$378,2,FALSE))</f>
        <v>Urban with Significant Rural</v>
      </c>
      <c r="BD85" t="str">
        <f>IFERROR(VLOOKUP(BB85,'class and classification'!$A$1:$C$338,3,FALSE),VLOOKUP(BB85,'class and classification'!$A$340:$C$378,3,FALSE))</f>
        <v>SC</v>
      </c>
      <c r="BL85" t="s">
        <v>340</v>
      </c>
      <c r="BM85" t="str">
        <f>IFERROR(VLOOKUP(BL85,'class and classification'!$A$1:$B$338,2,FALSE),VLOOKUP(BL85,'class and classification'!$A$340:$B$378,2,FALSE))</f>
        <v>Urban with Significant Rural</v>
      </c>
      <c r="BN85" t="str">
        <f>IFERROR(VLOOKUP(BL85,'class and classification'!$A$1:$C$338,3,FALSE),VLOOKUP(BL85,'class and classification'!$A$340:$C$378,3,FALSE))</f>
        <v>SC</v>
      </c>
      <c r="BO85">
        <v>27.950000000000003</v>
      </c>
    </row>
    <row r="86" spans="2:67"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96</v>
      </c>
      <c r="F86">
        <v>97</v>
      </c>
      <c r="G86">
        <v>97.9</v>
      </c>
      <c r="H86">
        <v>97.3</v>
      </c>
      <c r="I86">
        <v>97.5</v>
      </c>
      <c r="J86">
        <v>97.6</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I86">
        <v>47.1</v>
      </c>
      <c r="AJ86">
        <v>80.900000000000006</v>
      </c>
      <c r="BB86" t="s">
        <v>343</v>
      </c>
      <c r="BC86" t="str">
        <f>IFERROR(VLOOKUP(BB86,'class and classification'!$A$1:$B$338,2,FALSE),VLOOKUP(BB86,'class and classification'!$A$340:$B$378,2,FALSE))</f>
        <v>Urban with Significant Rural</v>
      </c>
      <c r="BD86" t="str">
        <f>IFERROR(VLOOKUP(BB86,'class and classification'!$A$1:$C$338,3,FALSE),VLOOKUP(BB86,'class and classification'!$A$340:$C$378,3,FALSE))</f>
        <v>SC</v>
      </c>
      <c r="BL86" t="s">
        <v>343</v>
      </c>
      <c r="BM86" t="str">
        <f>IFERROR(VLOOKUP(BL86,'class and classification'!$A$1:$B$338,2,FALSE),VLOOKUP(BL86,'class and classification'!$A$340:$B$378,2,FALSE))</f>
        <v>Urban with Significant Rural</v>
      </c>
      <c r="BN86" t="str">
        <f>IFERROR(VLOOKUP(BL86,'class and classification'!$A$1:$C$338,3,FALSE),VLOOKUP(BL86,'class and classification'!$A$340:$C$378,3,FALSE))</f>
        <v>SC</v>
      </c>
      <c r="BO86">
        <v>45.62</v>
      </c>
    </row>
    <row r="87" spans="2:67"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96</v>
      </c>
      <c r="F87">
        <v>97</v>
      </c>
      <c r="G87">
        <v>98.399999999999991</v>
      </c>
      <c r="H87">
        <v>96.4</v>
      </c>
      <c r="I87">
        <v>95.6</v>
      </c>
      <c r="J87">
        <v>96.5</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I87">
        <v>21</v>
      </c>
      <c r="AJ87">
        <v>41.3</v>
      </c>
      <c r="BB87" t="s">
        <v>345</v>
      </c>
      <c r="BC87" t="str">
        <f>IFERROR(VLOOKUP(BB87,'class and classification'!$A$1:$B$338,2,FALSE),VLOOKUP(BB87,'class and classification'!$A$340:$B$378,2,FALSE))</f>
        <v>Urban with Significant Rural</v>
      </c>
      <c r="BD87" t="str">
        <f>IFERROR(VLOOKUP(BB87,'class and classification'!$A$1:$C$338,3,FALSE),VLOOKUP(BB87,'class and classification'!$A$340:$C$378,3,FALSE))</f>
        <v>SC</v>
      </c>
      <c r="BL87" t="s">
        <v>345</v>
      </c>
      <c r="BM87" t="str">
        <f>IFERROR(VLOOKUP(BL87,'class and classification'!$A$1:$B$338,2,FALSE),VLOOKUP(BL87,'class and classification'!$A$340:$B$378,2,FALSE))</f>
        <v>Urban with Significant Rural</v>
      </c>
      <c r="BN87" t="str">
        <f>IFERROR(VLOOKUP(BL87,'class and classification'!$A$1:$C$338,3,FALSE),VLOOKUP(BL87,'class and classification'!$A$340:$C$378,3,FALSE))</f>
        <v>SC</v>
      </c>
      <c r="BO87">
        <v>31.91</v>
      </c>
    </row>
    <row r="88" spans="2:67"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95</v>
      </c>
      <c r="F88">
        <v>95</v>
      </c>
      <c r="G88">
        <v>97.6</v>
      </c>
      <c r="H88">
        <v>95.8</v>
      </c>
      <c r="I88">
        <v>96</v>
      </c>
      <c r="J88">
        <v>95.9</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I88">
        <v>12.8</v>
      </c>
      <c r="AJ88">
        <v>24.6</v>
      </c>
      <c r="BB88" t="s">
        <v>320</v>
      </c>
      <c r="BC88" t="str">
        <f>IFERROR(VLOOKUP(BB88,'class and classification'!$A$1:$B$338,2,FALSE),VLOOKUP(BB88,'class and classification'!$A$340:$B$378,2,FALSE))</f>
        <v>Predominantly Rural</v>
      </c>
      <c r="BD88" t="str">
        <f>IFERROR(VLOOKUP(BB88,'class and classification'!$A$1:$C$338,3,FALSE),VLOOKUP(BB88,'class and classification'!$A$340:$C$378,3,FALSE))</f>
        <v>SC</v>
      </c>
      <c r="BL88" t="s">
        <v>320</v>
      </c>
      <c r="BM88" t="str">
        <f>IFERROR(VLOOKUP(BL88,'class and classification'!$A$1:$B$338,2,FALSE),VLOOKUP(BL88,'class and classification'!$A$340:$B$378,2,FALSE))</f>
        <v>Predominantly Rural</v>
      </c>
      <c r="BN88" t="str">
        <f>IFERROR(VLOOKUP(BL88,'class and classification'!$A$1:$C$338,3,FALSE),VLOOKUP(BL88,'class and classification'!$A$340:$C$378,3,FALSE))</f>
        <v>SC</v>
      </c>
      <c r="BO88">
        <v>36.86</v>
      </c>
    </row>
    <row r="89" spans="2:67"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93</v>
      </c>
      <c r="F89">
        <v>96</v>
      </c>
      <c r="G89">
        <v>98.4</v>
      </c>
      <c r="H89">
        <v>97.5</v>
      </c>
      <c r="I89">
        <v>97.6</v>
      </c>
      <c r="J89">
        <v>96.5</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BB89" t="s">
        <v>326</v>
      </c>
      <c r="BC89" t="str">
        <f>IFERROR(VLOOKUP(BB89,'class and classification'!$A$1:$B$338,2,FALSE),VLOOKUP(BB89,'class and classification'!$A$340:$B$378,2,FALSE))</f>
        <v>Urban with Significant Rural</v>
      </c>
      <c r="BD89" t="str">
        <f>IFERROR(VLOOKUP(BB89,'class and classification'!$A$1:$C$338,3,FALSE),VLOOKUP(BB89,'class and classification'!$A$340:$C$378,3,FALSE))</f>
        <v>SC</v>
      </c>
      <c r="BL89" t="s">
        <v>326</v>
      </c>
      <c r="BM89" t="str">
        <f>IFERROR(VLOOKUP(BL89,'class and classification'!$A$1:$B$338,2,FALSE),VLOOKUP(BL89,'class and classification'!$A$340:$B$378,2,FALSE))</f>
        <v>Urban with Significant Rural</v>
      </c>
      <c r="BN89" t="str">
        <f>IFERROR(VLOOKUP(BL89,'class and classification'!$A$1:$C$338,3,FALSE),VLOOKUP(BL89,'class and classification'!$A$340:$C$378,3,FALSE))</f>
        <v>SC</v>
      </c>
      <c r="BO89">
        <v>41.47</v>
      </c>
    </row>
    <row r="90" spans="2:67"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89</v>
      </c>
      <c r="F90">
        <v>96</v>
      </c>
      <c r="G90">
        <v>95.6</v>
      </c>
      <c r="H90">
        <v>94.2</v>
      </c>
      <c r="I90">
        <v>95.3</v>
      </c>
      <c r="J90">
        <v>95.5</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BB90" t="s">
        <v>329</v>
      </c>
      <c r="BC90" t="str">
        <f>IFERROR(VLOOKUP(BB90,'class and classification'!$A$1:$B$338,2,FALSE),VLOOKUP(BB90,'class and classification'!$A$340:$B$378,2,FALSE))</f>
        <v>Predominantly Urban</v>
      </c>
      <c r="BD90" t="str">
        <f>IFERROR(VLOOKUP(BB90,'class and classification'!$A$1:$C$338,3,FALSE),VLOOKUP(BB90,'class and classification'!$A$340:$C$378,3,FALSE))</f>
        <v>SC</v>
      </c>
      <c r="BL90" t="s">
        <v>329</v>
      </c>
      <c r="BM90" t="str">
        <f>IFERROR(VLOOKUP(BL90,'class and classification'!$A$1:$B$338,2,FALSE),VLOOKUP(BL90,'class and classification'!$A$340:$B$378,2,FALSE))</f>
        <v>Predominantly Urban</v>
      </c>
      <c r="BN90" t="str">
        <f>IFERROR(VLOOKUP(BL90,'class and classification'!$A$1:$C$338,3,FALSE),VLOOKUP(BL90,'class and classification'!$A$340:$C$378,3,FALSE))</f>
        <v>SC</v>
      </c>
      <c r="BO90">
        <v>61.539999999999992</v>
      </c>
    </row>
    <row r="91" spans="2:67"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91</v>
      </c>
      <c r="F91">
        <v>96</v>
      </c>
      <c r="G91">
        <v>95</v>
      </c>
      <c r="H91">
        <v>94.8</v>
      </c>
      <c r="I91">
        <v>95.7</v>
      </c>
      <c r="J91">
        <v>96.9</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BB91" t="s">
        <v>334</v>
      </c>
      <c r="BC91" t="str">
        <f>IFERROR(VLOOKUP(BB91,'class and classification'!$A$1:$B$338,2,FALSE),VLOOKUP(BB91,'class and classification'!$A$340:$B$378,2,FALSE))</f>
        <v>Predominantly Rural</v>
      </c>
      <c r="BD91" t="str">
        <f>IFERROR(VLOOKUP(BB91,'class and classification'!$A$1:$C$338,3,FALSE),VLOOKUP(BB91,'class and classification'!$A$340:$C$378,3,FALSE))</f>
        <v>SC</v>
      </c>
      <c r="BL91" t="s">
        <v>334</v>
      </c>
      <c r="BM91" t="str">
        <f>IFERROR(VLOOKUP(BL91,'class and classification'!$A$1:$B$338,2,FALSE),VLOOKUP(BL91,'class and classification'!$A$340:$B$378,2,FALSE))</f>
        <v>Predominantly Rural</v>
      </c>
      <c r="BN91" t="str">
        <f>IFERROR(VLOOKUP(BL91,'class and classification'!$A$1:$C$338,3,FALSE),VLOOKUP(BL91,'class and classification'!$A$340:$C$378,3,FALSE))</f>
        <v>SC</v>
      </c>
      <c r="BO91">
        <v>8.48</v>
      </c>
    </row>
    <row r="92" spans="2:67"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95</v>
      </c>
      <c r="F92">
        <v>97</v>
      </c>
      <c r="G92">
        <v>98.3</v>
      </c>
      <c r="H92">
        <v>97</v>
      </c>
      <c r="I92">
        <v>97.8</v>
      </c>
      <c r="J92">
        <v>97.9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BB92" t="s">
        <v>341</v>
      </c>
      <c r="BC92" t="str">
        <f>IFERROR(VLOOKUP(BB92,'class and classification'!$A$1:$B$338,2,FALSE),VLOOKUP(BB92,'class and classification'!$A$340:$B$378,2,FALSE))</f>
        <v>Predominantly Rural</v>
      </c>
      <c r="BD92" t="str">
        <f>IFERROR(VLOOKUP(BB92,'class and classification'!$A$1:$C$338,3,FALSE),VLOOKUP(BB92,'class and classification'!$A$340:$C$378,3,FALSE))</f>
        <v>SC</v>
      </c>
      <c r="BL92" t="s">
        <v>341</v>
      </c>
      <c r="BM92" t="str">
        <f>IFERROR(VLOOKUP(BL92,'class and classification'!$A$1:$B$338,2,FALSE),VLOOKUP(BL92,'class and classification'!$A$340:$B$378,2,FALSE))</f>
        <v>Predominantly Rural</v>
      </c>
      <c r="BN92" t="str">
        <f>IFERROR(VLOOKUP(BL92,'class and classification'!$A$1:$C$338,3,FALSE),VLOOKUP(BL92,'class and classification'!$A$340:$C$378,3,FALSE))</f>
        <v>SC</v>
      </c>
      <c r="BO92">
        <v>15.64</v>
      </c>
    </row>
    <row r="93" spans="2:67"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87</v>
      </c>
      <c r="F93">
        <v>93</v>
      </c>
      <c r="G93">
        <v>96.6</v>
      </c>
      <c r="H93">
        <v>94.7</v>
      </c>
      <c r="I93">
        <v>96</v>
      </c>
      <c r="J93">
        <v>96.5</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BB93" t="s">
        <v>372</v>
      </c>
      <c r="BC93" t="str">
        <f>IFERROR(VLOOKUP(BB93,'class and classification'!$A$1:$B$338,2,FALSE),VLOOKUP(BB93,'class and classification'!$A$340:$B$378,2,FALSE))</f>
        <v>Urban with Significant Rural</v>
      </c>
      <c r="BD93" t="str">
        <f>IFERROR(VLOOKUP(BB93,'class and classification'!$A$1:$C$338,3,FALSE),VLOOKUP(BB93,'class and classification'!$A$340:$C$378,3,FALSE))</f>
        <v>SC</v>
      </c>
      <c r="BL93" t="s">
        <v>372</v>
      </c>
      <c r="BM93" t="str">
        <f>IFERROR(VLOOKUP(BL93,'class and classification'!$A$1:$B$338,2,FALSE),VLOOKUP(BL93,'class and classification'!$A$340:$B$378,2,FALSE))</f>
        <v>Urban with Significant Rural</v>
      </c>
      <c r="BN93" t="str">
        <f>IFERROR(VLOOKUP(BL93,'class and classification'!$A$1:$C$338,3,FALSE),VLOOKUP(BL93,'class and classification'!$A$340:$C$378,3,FALSE))</f>
        <v>SC</v>
      </c>
      <c r="BO93">
        <v>54.37</v>
      </c>
    </row>
    <row r="94" spans="2:67"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84</v>
      </c>
      <c r="F94">
        <v>95</v>
      </c>
      <c r="G94">
        <v>96.5</v>
      </c>
      <c r="H94">
        <v>96.1</v>
      </c>
      <c r="I94">
        <v>95.2</v>
      </c>
      <c r="J94">
        <v>94.6</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I94">
        <v>28.2</v>
      </c>
      <c r="AJ94">
        <v>90</v>
      </c>
      <c r="BB94" t="s">
        <v>325</v>
      </c>
      <c r="BC94" t="str">
        <f>IFERROR(VLOOKUP(BB94,'class and classification'!$A$1:$B$338,2,FALSE),VLOOKUP(BB94,'class and classification'!$A$340:$B$378,2,FALSE))</f>
        <v>Urban with Significant Rural</v>
      </c>
      <c r="BD94" t="str">
        <f>IFERROR(VLOOKUP(BB94,'class and classification'!$A$1:$C$338,3,FALSE),VLOOKUP(BB94,'class and classification'!$A$340:$C$378,3,FALSE))</f>
        <v>SC</v>
      </c>
      <c r="BL94" t="s">
        <v>325</v>
      </c>
      <c r="BM94" t="str">
        <f>IFERROR(VLOOKUP(BL94,'class and classification'!$A$1:$B$338,2,FALSE),VLOOKUP(BL94,'class and classification'!$A$340:$B$378,2,FALSE))</f>
        <v>Urban with Significant Rural</v>
      </c>
      <c r="BN94" t="str">
        <f>IFERROR(VLOOKUP(BL94,'class and classification'!$A$1:$C$338,3,FALSE),VLOOKUP(BL94,'class and classification'!$A$340:$C$378,3,FALSE))</f>
        <v>SC</v>
      </c>
      <c r="BO94">
        <v>40.92</v>
      </c>
    </row>
    <row r="95" spans="2:67"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96</v>
      </c>
      <c r="F95">
        <v>98</v>
      </c>
      <c r="G95">
        <v>99</v>
      </c>
      <c r="H95">
        <v>98.300000000000011</v>
      </c>
      <c r="I95">
        <v>98.4</v>
      </c>
      <c r="J95">
        <v>98.6</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I95">
        <v>45.7</v>
      </c>
      <c r="AJ95">
        <v>47</v>
      </c>
      <c r="BB95" t="s">
        <v>328</v>
      </c>
      <c r="BC95" t="str">
        <f>IFERROR(VLOOKUP(BB95,'class and classification'!$A$1:$B$338,2,FALSE),VLOOKUP(BB95,'class and classification'!$A$340:$B$378,2,FALSE))</f>
        <v>Urban with Significant Rural</v>
      </c>
      <c r="BD95" t="str">
        <f>IFERROR(VLOOKUP(BB95,'class and classification'!$A$1:$C$338,3,FALSE),VLOOKUP(BB95,'class and classification'!$A$340:$C$378,3,FALSE))</f>
        <v>SC</v>
      </c>
      <c r="BL95" t="s">
        <v>328</v>
      </c>
      <c r="BM95" t="str">
        <f>IFERROR(VLOOKUP(BL95,'class and classification'!$A$1:$B$338,2,FALSE),VLOOKUP(BL95,'class and classification'!$A$340:$B$378,2,FALSE))</f>
        <v>Urban with Significant Rural</v>
      </c>
      <c r="BN95" t="str">
        <f>IFERROR(VLOOKUP(BL95,'class and classification'!$A$1:$C$338,3,FALSE),VLOOKUP(BL95,'class and classification'!$A$340:$C$378,3,FALSE))</f>
        <v>SC</v>
      </c>
      <c r="BO95">
        <v>37.43</v>
      </c>
    </row>
    <row r="96" spans="2:67"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86</v>
      </c>
      <c r="F96">
        <v>97</v>
      </c>
      <c r="G96">
        <v>97.8</v>
      </c>
      <c r="H96">
        <v>97.7</v>
      </c>
      <c r="I96">
        <v>97.7</v>
      </c>
      <c r="J96">
        <v>98.2</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I96">
        <v>18.899999999999999</v>
      </c>
      <c r="AJ96">
        <v>71.2</v>
      </c>
      <c r="BB96" t="s">
        <v>330</v>
      </c>
      <c r="BC96" t="str">
        <f>IFERROR(VLOOKUP(BB96,'class and classification'!$A$1:$B$338,2,FALSE),VLOOKUP(BB96,'class and classification'!$A$340:$B$378,2,FALSE))</f>
        <v>Urban with Significant Rural</v>
      </c>
      <c r="BD96" t="str">
        <f>IFERROR(VLOOKUP(BB96,'class and classification'!$A$1:$C$338,3,FALSE),VLOOKUP(BB96,'class and classification'!$A$340:$C$378,3,FALSE))</f>
        <v>SC</v>
      </c>
      <c r="BL96" t="s">
        <v>330</v>
      </c>
      <c r="BM96" t="str">
        <f>IFERROR(VLOOKUP(BL96,'class and classification'!$A$1:$B$338,2,FALSE),VLOOKUP(BL96,'class and classification'!$A$340:$B$378,2,FALSE))</f>
        <v>Urban with Significant Rural</v>
      </c>
      <c r="BN96" t="str">
        <f>IFERROR(VLOOKUP(BL96,'class and classification'!$A$1:$C$338,3,FALSE),VLOOKUP(BL96,'class and classification'!$A$340:$C$378,3,FALSE))</f>
        <v>SC</v>
      </c>
      <c r="BO96">
        <v>50.4</v>
      </c>
    </row>
    <row r="97" spans="1:72"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90</v>
      </c>
      <c r="F97">
        <v>97</v>
      </c>
      <c r="G97">
        <v>98.300000000000011</v>
      </c>
      <c r="H97">
        <v>98.4</v>
      </c>
      <c r="I97">
        <v>97.1</v>
      </c>
      <c r="J97">
        <v>97.9</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I97">
        <v>23.5</v>
      </c>
      <c r="AJ97">
        <v>56.1</v>
      </c>
      <c r="BB97" t="s">
        <v>338</v>
      </c>
      <c r="BC97" t="str">
        <f>IFERROR(VLOOKUP(BB97,'class and classification'!$A$1:$B$338,2,FALSE),VLOOKUP(BB97,'class and classification'!$A$340:$B$378,2,FALSE))</f>
        <v>Predominantly Rural</v>
      </c>
      <c r="BD97" t="str">
        <f>IFERROR(VLOOKUP(BB97,'class and classification'!$A$1:$C$338,3,FALSE),VLOOKUP(BB97,'class and classification'!$A$340:$C$378,3,FALSE))</f>
        <v>SC</v>
      </c>
      <c r="BL97" t="s">
        <v>338</v>
      </c>
      <c r="BM97" t="str">
        <f>IFERROR(VLOOKUP(BL97,'class and classification'!$A$1:$B$338,2,FALSE),VLOOKUP(BL97,'class and classification'!$A$340:$B$378,2,FALSE))</f>
        <v>Predominantly Rural</v>
      </c>
      <c r="BN97" t="str">
        <f>IFERROR(VLOOKUP(BL97,'class and classification'!$A$1:$C$338,3,FALSE),VLOOKUP(BL97,'class and classification'!$A$340:$C$378,3,FALSE))</f>
        <v>SC</v>
      </c>
      <c r="BO97">
        <v>54.35</v>
      </c>
    </row>
    <row r="98" spans="1:72"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95</v>
      </c>
      <c r="F98">
        <v>97</v>
      </c>
      <c r="G98">
        <v>99.1</v>
      </c>
      <c r="H98">
        <v>98.1</v>
      </c>
      <c r="I98">
        <v>98.3</v>
      </c>
      <c r="J98">
        <v>98.1</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I98">
        <v>2.8</v>
      </c>
      <c r="AJ98">
        <v>82.5</v>
      </c>
      <c r="BB98" t="s">
        <v>342</v>
      </c>
      <c r="BC98" t="str">
        <f>IFERROR(VLOOKUP(BB98,'class and classification'!$A$1:$B$338,2,FALSE),VLOOKUP(BB98,'class and classification'!$A$340:$B$378,2,FALSE))</f>
        <v>Predominantly Urban</v>
      </c>
      <c r="BD98" t="str">
        <f>IFERROR(VLOOKUP(BB98,'class and classification'!$A$1:$C$338,3,FALSE),VLOOKUP(BB98,'class and classification'!$A$340:$C$378,3,FALSE))</f>
        <v>SC</v>
      </c>
      <c r="BL98" t="s">
        <v>342</v>
      </c>
      <c r="BM98" t="str">
        <f>IFERROR(VLOOKUP(BL98,'class and classification'!$A$1:$B$338,2,FALSE),VLOOKUP(BL98,'class and classification'!$A$340:$B$378,2,FALSE))</f>
        <v>Predominantly Urban</v>
      </c>
      <c r="BN98" t="str">
        <f>IFERROR(VLOOKUP(BL98,'class and classification'!$A$1:$C$338,3,FALSE),VLOOKUP(BL98,'class and classification'!$A$340:$C$378,3,FALSE))</f>
        <v>SC</v>
      </c>
      <c r="BO98">
        <v>64.53</v>
      </c>
    </row>
    <row r="99" spans="1:72"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76</v>
      </c>
      <c r="F99">
        <v>87</v>
      </c>
      <c r="G99">
        <v>94</v>
      </c>
      <c r="H99">
        <v>91.699999999999989</v>
      </c>
      <c r="I99">
        <v>93.2</v>
      </c>
      <c r="J99">
        <v>93.9</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I99">
        <v>16.100000000000001</v>
      </c>
      <c r="AJ99">
        <v>83.7</v>
      </c>
      <c r="BB99" t="s">
        <v>344</v>
      </c>
      <c r="BC99" t="str">
        <f>IFERROR(VLOOKUP(BB99,'class and classification'!$A$1:$B$338,2,FALSE),VLOOKUP(BB99,'class and classification'!$A$340:$B$378,2,FALSE))</f>
        <v>Predominantly Urban</v>
      </c>
      <c r="BD99" t="str">
        <f>IFERROR(VLOOKUP(BB99,'class and classification'!$A$1:$C$338,3,FALSE),VLOOKUP(BB99,'class and classification'!$A$340:$C$378,3,FALSE))</f>
        <v>SC</v>
      </c>
      <c r="BL99" t="s">
        <v>344</v>
      </c>
      <c r="BM99" t="str">
        <f>IFERROR(VLOOKUP(BL99,'class and classification'!$A$1:$B$338,2,FALSE),VLOOKUP(BL99,'class and classification'!$A$340:$B$378,2,FALSE))</f>
        <v>Predominantly Urban</v>
      </c>
      <c r="BN99" t="str">
        <f>IFERROR(VLOOKUP(BL99,'class and classification'!$A$1:$C$338,3,FALSE),VLOOKUP(BL99,'class and classification'!$A$340:$C$378,3,FALSE))</f>
        <v>SC</v>
      </c>
      <c r="BO99">
        <v>34.31</v>
      </c>
    </row>
    <row r="100" spans="1:72"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97</v>
      </c>
      <c r="F100">
        <v>98</v>
      </c>
      <c r="G100">
        <v>98.6</v>
      </c>
      <c r="H100">
        <v>98</v>
      </c>
      <c r="I100">
        <v>98.1</v>
      </c>
      <c r="J100">
        <v>98.1</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I100">
        <v>15.6</v>
      </c>
      <c r="AJ100">
        <v>84.1</v>
      </c>
      <c r="BB100" t="s">
        <v>324</v>
      </c>
      <c r="BC100" t="str">
        <f>IFERROR(VLOOKUP(BB100,'class and classification'!$A$1:$B$338,2,FALSE),VLOOKUP(BB100,'class and classification'!$A$340:$B$378,2,FALSE))</f>
        <v>Predominantly Rural</v>
      </c>
      <c r="BD100" t="str">
        <f>IFERROR(VLOOKUP(BB100,'class and classification'!$A$1:$C$338,3,FALSE),VLOOKUP(BB100,'class and classification'!$A$340:$C$378,3,FALSE))</f>
        <v>SC</v>
      </c>
      <c r="BL100" t="s">
        <v>324</v>
      </c>
      <c r="BM100" t="str">
        <f>IFERROR(VLOOKUP(BL100,'class and classification'!$A$1:$B$338,2,FALSE),VLOOKUP(BL100,'class and classification'!$A$340:$B$378,2,FALSE))</f>
        <v>Predominantly Rural</v>
      </c>
      <c r="BN100" t="str">
        <f>IFERROR(VLOOKUP(BL100,'class and classification'!$A$1:$C$338,3,FALSE),VLOOKUP(BL100,'class and classification'!$A$340:$C$378,3,FALSE))</f>
        <v>SC</v>
      </c>
      <c r="BO100">
        <v>7.7799999999999994</v>
      </c>
    </row>
    <row r="101" spans="1:72"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69</v>
      </c>
      <c r="F101">
        <v>90</v>
      </c>
      <c r="G101">
        <v>90</v>
      </c>
      <c r="H101">
        <v>89.8</v>
      </c>
      <c r="I101">
        <v>92.4</v>
      </c>
      <c r="J101">
        <v>93.5</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I101">
        <v>11.1</v>
      </c>
      <c r="AJ101">
        <v>72.900000000000006</v>
      </c>
      <c r="BB101" t="s">
        <v>327</v>
      </c>
      <c r="BC101" t="str">
        <f>IFERROR(VLOOKUP(BB101,'class and classification'!$A$1:$B$338,2,FALSE),VLOOKUP(BB101,'class and classification'!$A$340:$B$378,2,FALSE))</f>
        <v>Urban with Significant Rural</v>
      </c>
      <c r="BD101" t="str">
        <f>IFERROR(VLOOKUP(BB101,'class and classification'!$A$1:$C$338,3,FALSE),VLOOKUP(BB101,'class and classification'!$A$340:$C$378,3,FALSE))</f>
        <v>SC</v>
      </c>
      <c r="BL101" t="s">
        <v>327</v>
      </c>
      <c r="BM101" t="str">
        <f>IFERROR(VLOOKUP(BL101,'class and classification'!$A$1:$B$338,2,FALSE),VLOOKUP(BL101,'class and classification'!$A$340:$B$378,2,FALSE))</f>
        <v>Urban with Significant Rural</v>
      </c>
      <c r="BN101" t="str">
        <f>IFERROR(VLOOKUP(BL101,'class and classification'!$A$1:$C$338,3,FALSE),VLOOKUP(BL101,'class and classification'!$A$340:$C$378,3,FALSE))</f>
        <v>SC</v>
      </c>
      <c r="BO101">
        <v>28.74</v>
      </c>
    </row>
    <row r="102" spans="1:72"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79</v>
      </c>
      <c r="F102">
        <v>96</v>
      </c>
      <c r="G102">
        <v>97.9</v>
      </c>
      <c r="H102">
        <v>96.699999999999989</v>
      </c>
      <c r="I102">
        <v>96.8</v>
      </c>
      <c r="J102">
        <v>95.8</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I102">
        <v>14</v>
      </c>
      <c r="AJ102">
        <v>66.3</v>
      </c>
      <c r="BB102" t="s">
        <v>339</v>
      </c>
      <c r="BC102" t="str">
        <f>IFERROR(VLOOKUP(BB102,'class and classification'!$A$1:$B$338,2,FALSE),VLOOKUP(BB102,'class and classification'!$A$340:$B$378,2,FALSE))</f>
        <v>Predominantly Rural</v>
      </c>
      <c r="BD102" t="str">
        <f>IFERROR(VLOOKUP(BB102,'class and classification'!$A$1:$C$338,3,FALSE),VLOOKUP(BB102,'class and classification'!$A$340:$C$378,3,FALSE))</f>
        <v>SC</v>
      </c>
      <c r="BL102" t="s">
        <v>339</v>
      </c>
      <c r="BM102" t="str">
        <f>IFERROR(VLOOKUP(BL102,'class and classification'!$A$1:$B$338,2,FALSE),VLOOKUP(BL102,'class and classification'!$A$340:$B$378,2,FALSE))</f>
        <v>Predominantly Rural</v>
      </c>
      <c r="BN102" t="str">
        <f>IFERROR(VLOOKUP(BL102,'class and classification'!$A$1:$C$338,3,FALSE),VLOOKUP(BL102,'class and classification'!$A$340:$C$378,3,FALSE))</f>
        <v>SC</v>
      </c>
      <c r="BO102">
        <v>17.560000000000002</v>
      </c>
    </row>
    <row r="103" spans="1:72"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87</v>
      </c>
      <c r="F103">
        <v>94</v>
      </c>
      <c r="G103">
        <v>97.199999999999989</v>
      </c>
      <c r="H103">
        <v>96.699999999999989</v>
      </c>
      <c r="I103">
        <v>96.9</v>
      </c>
      <c r="J103">
        <v>96.9</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I103">
        <v>18.399999999999999</v>
      </c>
      <c r="AJ103">
        <v>83.3</v>
      </c>
      <c r="BB103" t="s">
        <v>335</v>
      </c>
      <c r="BC103" t="str">
        <f>IFERROR(VLOOKUP(BB103,'class and classification'!$A$1:$B$338,2,FALSE),VLOOKUP(BB103,'class and classification'!$A$340:$B$378,2,FALSE))</f>
        <v>Urban with Significant Rural</v>
      </c>
      <c r="BD103" t="str">
        <f>IFERROR(VLOOKUP(BB103,'class and classification'!$A$1:$C$338,3,FALSE),VLOOKUP(BB103,'class and classification'!$A$340:$C$378,3,FALSE))</f>
        <v>SC</v>
      </c>
      <c r="BL103" t="s">
        <v>335</v>
      </c>
      <c r="BM103" t="str">
        <f>IFERROR(VLOOKUP(BL103,'class and classification'!$A$1:$B$338,2,FALSE),VLOOKUP(BL103,'class and classification'!$A$340:$B$378,2,FALSE))</f>
        <v>Urban with Significant Rural</v>
      </c>
      <c r="BN103" t="str">
        <f>IFERROR(VLOOKUP(BL103,'class and classification'!$A$1:$C$338,3,FALSE),VLOOKUP(BL103,'class and classification'!$A$340:$C$378,3,FALSE))</f>
        <v>SC</v>
      </c>
      <c r="BO103">
        <v>33.15</v>
      </c>
    </row>
    <row r="104" spans="1:72"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70</v>
      </c>
      <c r="F104">
        <v>85</v>
      </c>
      <c r="G104">
        <v>80.8</v>
      </c>
      <c r="H104">
        <v>84</v>
      </c>
      <c r="I104">
        <v>88.3</v>
      </c>
      <c r="J104">
        <v>89.8</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I104">
        <v>43.3</v>
      </c>
      <c r="AJ104">
        <v>79.7</v>
      </c>
      <c r="BB104" t="s">
        <v>371</v>
      </c>
      <c r="BC104" t="str">
        <f>IFERROR(VLOOKUP(BB104,'class and classification'!$A$1:$B$338,2,FALSE),VLOOKUP(BB104,'class and classification'!$A$340:$B$378,2,FALSE))</f>
        <v>Predominantly Rural</v>
      </c>
      <c r="BD104" t="str">
        <f>IFERROR(VLOOKUP(BB104,'class and classification'!$A$1:$C$338,3,FALSE),VLOOKUP(BB104,'class and classification'!$A$340:$C$378,3,FALSE))</f>
        <v>SC</v>
      </c>
      <c r="BL104" t="s">
        <v>371</v>
      </c>
      <c r="BM104" t="str">
        <f>IFERROR(VLOOKUP(BL104,'class and classification'!$A$1:$B$338,2,FALSE),VLOOKUP(BL104,'class and classification'!$A$340:$B$378,2,FALSE))</f>
        <v>Predominantly Rural</v>
      </c>
      <c r="BN104" t="str">
        <f>IFERROR(VLOOKUP(BL104,'class and classification'!$A$1:$C$338,3,FALSE),VLOOKUP(BL104,'class and classification'!$A$340:$C$378,3,FALSE))</f>
        <v>SC</v>
      </c>
      <c r="BO104">
        <v>17.77</v>
      </c>
    </row>
    <row r="105" spans="1:72" x14ac:dyDescent="0.3">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I105">
        <v>44.3</v>
      </c>
      <c r="AJ105">
        <v>71.8</v>
      </c>
      <c r="BB105" t="s">
        <v>1</v>
      </c>
      <c r="BC105" t="str">
        <f>IFERROR(VLOOKUP(BB105,'class and classification'!$A$1:$B$338,2,FALSE),VLOOKUP(BB105,'class and classification'!$A$340:$B$378,2,FALSE))</f>
        <v>Predominantly Rural</v>
      </c>
      <c r="BD105" t="str">
        <f>IFERROR(VLOOKUP(BB105,'class and classification'!$A$1:$C$338,3,FALSE),VLOOKUP(BB105,'class and classification'!$A$340:$C$378,3,FALSE))</f>
        <v>SD</v>
      </c>
      <c r="BG105">
        <v>1</v>
      </c>
      <c r="BH105">
        <v>1.7</v>
      </c>
      <c r="BI105">
        <v>2.8</v>
      </c>
      <c r="BJ105">
        <v>3.4</v>
      </c>
      <c r="BL105" t="s">
        <v>1</v>
      </c>
      <c r="BM105" t="str">
        <f>IFERROR(VLOOKUP(BL105,'class and classification'!$A$1:$B$338,2,FALSE),VLOOKUP(BL105,'class and classification'!$A$340:$B$378,2,FALSE))</f>
        <v>Predominantly Rural</v>
      </c>
      <c r="BN105" t="str">
        <f>IFERROR(VLOOKUP(BL105,'class and classification'!$A$1:$C$338,3,FALSE),VLOOKUP(BL105,'class and classification'!$A$340:$C$378,3,FALSE))</f>
        <v>SD</v>
      </c>
      <c r="BP105">
        <v>25.2</v>
      </c>
      <c r="BQ105">
        <v>57.58</v>
      </c>
      <c r="BR105">
        <v>61.43</v>
      </c>
      <c r="BS105">
        <v>62.81</v>
      </c>
      <c r="BT105">
        <v>63.74</v>
      </c>
    </row>
    <row r="106" spans="1:72" x14ac:dyDescent="0.3">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I106">
        <v>33.4</v>
      </c>
      <c r="AJ106">
        <v>76.400000000000006</v>
      </c>
      <c r="BB106" t="s">
        <v>20</v>
      </c>
      <c r="BC106" t="str">
        <f>IFERROR(VLOOKUP(BB106,'class and classification'!$A$1:$B$338,2,FALSE),VLOOKUP(BB106,'class and classification'!$A$340:$B$378,2,FALSE))</f>
        <v>Urban with Significant Rural</v>
      </c>
      <c r="BD106" t="str">
        <f>IFERROR(VLOOKUP(BB106,'class and classification'!$A$1:$C$338,3,FALSE),VLOOKUP(BB106,'class and classification'!$A$340:$C$378,3,FALSE))</f>
        <v>SD</v>
      </c>
      <c r="BG106">
        <v>0.4</v>
      </c>
      <c r="BH106">
        <v>0.7</v>
      </c>
      <c r="BI106">
        <v>0.9</v>
      </c>
      <c r="BJ106">
        <v>5.2</v>
      </c>
      <c r="BL106" t="s">
        <v>20</v>
      </c>
      <c r="BM106" t="str">
        <f>IFERROR(VLOOKUP(BL106,'class and classification'!$A$1:$B$338,2,FALSE),VLOOKUP(BL106,'class and classification'!$A$340:$B$378,2,FALSE))</f>
        <v>Urban with Significant Rural</v>
      </c>
      <c r="BN106" t="str">
        <f>IFERROR(VLOOKUP(BL106,'class and classification'!$A$1:$C$338,3,FALSE),VLOOKUP(BL106,'class and classification'!$A$340:$C$378,3,FALSE))</f>
        <v>SD</v>
      </c>
      <c r="BP106">
        <v>15.79</v>
      </c>
      <c r="BQ106">
        <v>79.8</v>
      </c>
      <c r="BR106">
        <v>90.09</v>
      </c>
      <c r="BS106">
        <v>89.94</v>
      </c>
      <c r="BT106">
        <v>92.56</v>
      </c>
    </row>
    <row r="107" spans="1:72" x14ac:dyDescent="0.3">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I107">
        <v>56.1</v>
      </c>
      <c r="AJ107">
        <v>67.8</v>
      </c>
      <c r="BB107" t="s">
        <v>57</v>
      </c>
      <c r="BC107" t="str">
        <f>IFERROR(VLOOKUP(BB107,'class and classification'!$A$1:$B$338,2,FALSE),VLOOKUP(BB107,'class and classification'!$A$340:$B$378,2,FALSE))</f>
        <v>Urban with Significant Rural</v>
      </c>
      <c r="BD107" t="str">
        <f>IFERROR(VLOOKUP(BB107,'class and classification'!$A$1:$C$338,3,FALSE),VLOOKUP(BB107,'class and classification'!$A$340:$C$378,3,FALSE))</f>
        <v>SD</v>
      </c>
      <c r="BG107">
        <v>2.4</v>
      </c>
      <c r="BH107">
        <v>3</v>
      </c>
      <c r="BI107">
        <v>5.4</v>
      </c>
      <c r="BJ107">
        <v>6.5</v>
      </c>
      <c r="BL107" t="s">
        <v>57</v>
      </c>
      <c r="BM107" t="str">
        <f>IFERROR(VLOOKUP(BL107,'class and classification'!$A$1:$B$338,2,FALSE),VLOOKUP(BL107,'class and classification'!$A$340:$B$378,2,FALSE))</f>
        <v>Urban with Significant Rural</v>
      </c>
      <c r="BN107" t="str">
        <f>IFERROR(VLOOKUP(BL107,'class and classification'!$A$1:$C$338,3,FALSE),VLOOKUP(BL107,'class and classification'!$A$340:$C$378,3,FALSE))</f>
        <v>SD</v>
      </c>
      <c r="BP107">
        <v>30.41</v>
      </c>
      <c r="BQ107">
        <v>55.84</v>
      </c>
      <c r="BR107">
        <v>54.39</v>
      </c>
      <c r="BS107">
        <v>67</v>
      </c>
      <c r="BT107">
        <v>70.34</v>
      </c>
    </row>
    <row r="108" spans="1:72" x14ac:dyDescent="0.3">
      <c r="A108" t="s">
        <v>1279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I108">
        <v>51.8</v>
      </c>
      <c r="AJ108">
        <v>89.1</v>
      </c>
      <c r="BB108" t="s">
        <v>71</v>
      </c>
      <c r="BC108" t="str">
        <f>IFERROR(VLOOKUP(BB108,'class and classification'!$A$1:$B$338,2,FALSE),VLOOKUP(BB108,'class and classification'!$A$340:$B$378,2,FALSE))</f>
        <v>Predominantly Rural</v>
      </c>
      <c r="BD108" t="str">
        <f>IFERROR(VLOOKUP(BB108,'class and classification'!$A$1:$C$338,3,FALSE),VLOOKUP(BB108,'class and classification'!$A$340:$C$378,3,FALSE))</f>
        <v>SD</v>
      </c>
      <c r="BG108">
        <v>0.5</v>
      </c>
      <c r="BH108">
        <v>1.2</v>
      </c>
      <c r="BI108">
        <v>1.6</v>
      </c>
      <c r="BJ108">
        <v>1.9</v>
      </c>
      <c r="BL108" t="s">
        <v>71</v>
      </c>
      <c r="BM108" t="str">
        <f>IFERROR(VLOOKUP(BL108,'class and classification'!$A$1:$B$338,2,FALSE),VLOOKUP(BL108,'class and classification'!$A$340:$B$378,2,FALSE))</f>
        <v>Predominantly Rural</v>
      </c>
      <c r="BN108" t="str">
        <f>IFERROR(VLOOKUP(BL108,'class and classification'!$A$1:$C$338,3,FALSE),VLOOKUP(BL108,'class and classification'!$A$340:$C$378,3,FALSE))</f>
        <v>SD</v>
      </c>
      <c r="BP108">
        <v>14.13</v>
      </c>
      <c r="BQ108">
        <v>49.68</v>
      </c>
      <c r="BR108">
        <v>56.1</v>
      </c>
      <c r="BS108">
        <v>56.86</v>
      </c>
      <c r="BT108">
        <v>57.33</v>
      </c>
    </row>
    <row r="109" spans="1:72"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97</v>
      </c>
      <c r="F109">
        <v>98</v>
      </c>
      <c r="G109">
        <v>98.7</v>
      </c>
      <c r="H109">
        <v>98.3</v>
      </c>
      <c r="I109">
        <v>98.3</v>
      </c>
      <c r="J109">
        <v>98.1</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I109">
        <v>21.1</v>
      </c>
      <c r="AJ109">
        <v>56.6</v>
      </c>
      <c r="BB109" t="s">
        <v>99</v>
      </c>
      <c r="BC109" t="str">
        <f>IFERROR(VLOOKUP(BB109,'class and classification'!$A$1:$B$338,2,FALSE),VLOOKUP(BB109,'class and classification'!$A$340:$B$378,2,FALSE))</f>
        <v>Predominantly Rural</v>
      </c>
      <c r="BD109" t="str">
        <f>IFERROR(VLOOKUP(BB109,'class and classification'!$A$1:$C$338,3,FALSE),VLOOKUP(BB109,'class and classification'!$A$340:$C$378,3,FALSE))</f>
        <v>SD</v>
      </c>
      <c r="BG109">
        <v>2.6</v>
      </c>
      <c r="BH109">
        <v>3.3</v>
      </c>
      <c r="BI109">
        <v>4.9000000000000004</v>
      </c>
      <c r="BJ109">
        <v>6.1</v>
      </c>
      <c r="BL109" t="s">
        <v>99</v>
      </c>
      <c r="BM109" t="str">
        <f>IFERROR(VLOOKUP(BL109,'class and classification'!$A$1:$B$338,2,FALSE),VLOOKUP(BL109,'class and classification'!$A$340:$B$378,2,FALSE))</f>
        <v>Predominantly Rural</v>
      </c>
      <c r="BN109" t="str">
        <f>IFERROR(VLOOKUP(BL109,'class and classification'!$A$1:$C$338,3,FALSE),VLOOKUP(BL109,'class and classification'!$A$340:$C$378,3,FALSE))</f>
        <v>SD</v>
      </c>
      <c r="BP109">
        <v>17.87</v>
      </c>
      <c r="BQ109">
        <v>55.03</v>
      </c>
      <c r="BR109">
        <v>53.98</v>
      </c>
      <c r="BS109">
        <v>56.36</v>
      </c>
      <c r="BT109">
        <v>57.28</v>
      </c>
    </row>
    <row r="110" spans="1:72"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96</v>
      </c>
      <c r="F110">
        <v>97</v>
      </c>
      <c r="G110">
        <v>97.3</v>
      </c>
      <c r="H110">
        <v>96.9</v>
      </c>
      <c r="I110">
        <v>97.4</v>
      </c>
      <c r="J110">
        <v>97.4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I110">
        <v>27</v>
      </c>
      <c r="AJ110">
        <v>80.8</v>
      </c>
      <c r="BB110" t="s">
        <v>243</v>
      </c>
      <c r="BC110" t="str">
        <f>IFERROR(VLOOKUP(BB110,'class and classification'!$A$1:$B$338,2,FALSE),VLOOKUP(BB110,'class and classification'!$A$340:$B$378,2,FALSE))</f>
        <v>Predominantly Rural</v>
      </c>
      <c r="BD110" t="str">
        <f>IFERROR(VLOOKUP(BB110,'class and classification'!$A$1:$C$338,3,FALSE),VLOOKUP(BB110,'class and classification'!$A$340:$C$378,3,FALSE))</f>
        <v>SD</v>
      </c>
      <c r="BG110">
        <v>5.4</v>
      </c>
      <c r="BH110">
        <v>8.3000000000000007</v>
      </c>
      <c r="BI110">
        <v>10.4</v>
      </c>
      <c r="BJ110">
        <v>12.7</v>
      </c>
      <c r="BL110" t="s">
        <v>243</v>
      </c>
      <c r="BM110" t="str">
        <f>IFERROR(VLOOKUP(BL110,'class and classification'!$A$1:$B$338,2,FALSE),VLOOKUP(BL110,'class and classification'!$A$340:$B$378,2,FALSE))</f>
        <v>Predominantly Rural</v>
      </c>
      <c r="BN110" t="str">
        <f>IFERROR(VLOOKUP(BL110,'class and classification'!$A$1:$C$338,3,FALSE),VLOOKUP(BL110,'class and classification'!$A$340:$C$378,3,FALSE))</f>
        <v>SD</v>
      </c>
      <c r="BP110">
        <v>25.66</v>
      </c>
      <c r="BQ110">
        <v>45.89</v>
      </c>
      <c r="BR110">
        <v>49.75</v>
      </c>
      <c r="BS110">
        <v>50.77</v>
      </c>
      <c r="BT110">
        <v>53.18</v>
      </c>
    </row>
    <row r="111" spans="1:72"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88</v>
      </c>
      <c r="F111">
        <v>92</v>
      </c>
      <c r="G111">
        <v>95.199999999999989</v>
      </c>
      <c r="H111">
        <v>94.199999999999989</v>
      </c>
      <c r="I111">
        <v>94.5</v>
      </c>
      <c r="J111">
        <v>93</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I111">
        <v>25.5</v>
      </c>
      <c r="AJ111">
        <v>73.5</v>
      </c>
      <c r="BB111" t="s">
        <v>50</v>
      </c>
      <c r="BC111" t="str">
        <f>IFERROR(VLOOKUP(BB111,'class and classification'!$A$1:$B$338,2,FALSE),VLOOKUP(BB111,'class and classification'!$A$340:$B$378,2,FALSE))</f>
        <v>Predominantly Urban</v>
      </c>
      <c r="BD111" t="str">
        <f>IFERROR(VLOOKUP(BB111,'class and classification'!$A$1:$C$338,3,FALSE),VLOOKUP(BB111,'class and classification'!$A$340:$C$378,3,FALSE))</f>
        <v>SD</v>
      </c>
      <c r="BG111">
        <v>0.2</v>
      </c>
      <c r="BH111">
        <v>0.6</v>
      </c>
      <c r="BI111">
        <v>0.9</v>
      </c>
      <c r="BJ111">
        <v>1.9</v>
      </c>
      <c r="BL111" t="s">
        <v>50</v>
      </c>
      <c r="BM111" t="str">
        <f>IFERROR(VLOOKUP(BL111,'class and classification'!$A$1:$B$338,2,FALSE),VLOOKUP(BL111,'class and classification'!$A$340:$B$378,2,FALSE))</f>
        <v>Predominantly Urban</v>
      </c>
      <c r="BN111" t="str">
        <f>IFERROR(VLOOKUP(BL111,'class and classification'!$A$1:$C$338,3,FALSE),VLOOKUP(BL111,'class and classification'!$A$340:$C$378,3,FALSE))</f>
        <v>SD</v>
      </c>
      <c r="BP111">
        <v>64.75</v>
      </c>
      <c r="BQ111">
        <v>77.19</v>
      </c>
      <c r="BR111">
        <v>77.06</v>
      </c>
      <c r="BS111">
        <v>75.92</v>
      </c>
      <c r="BT111">
        <v>75.56</v>
      </c>
    </row>
    <row r="112" spans="1:72"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97</v>
      </c>
      <c r="F112">
        <v>97</v>
      </c>
      <c r="G112">
        <v>98.2</v>
      </c>
      <c r="H112">
        <v>98.1</v>
      </c>
      <c r="I112">
        <v>98.2</v>
      </c>
      <c r="J112">
        <v>98.2</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I112">
        <v>3.2</v>
      </c>
      <c r="AJ112">
        <v>87.2</v>
      </c>
      <c r="BB112" t="s">
        <v>68</v>
      </c>
      <c r="BC112" t="str">
        <f>IFERROR(VLOOKUP(BB112,'class and classification'!$A$1:$B$338,2,FALSE),VLOOKUP(BB112,'class and classification'!$A$340:$B$378,2,FALSE))</f>
        <v>Urban with Significant Rural</v>
      </c>
      <c r="BD112" t="str">
        <f>IFERROR(VLOOKUP(BB112,'class and classification'!$A$1:$C$338,3,FALSE),VLOOKUP(BB112,'class and classification'!$A$340:$C$378,3,FALSE))</f>
        <v>SD</v>
      </c>
      <c r="BG112">
        <v>3.5</v>
      </c>
      <c r="BH112">
        <v>4.2</v>
      </c>
      <c r="BI112">
        <v>11.5</v>
      </c>
      <c r="BJ112">
        <v>19.2</v>
      </c>
      <c r="BL112" t="s">
        <v>68</v>
      </c>
      <c r="BM112" t="str">
        <f>IFERROR(VLOOKUP(BL112,'class and classification'!$A$1:$B$338,2,FALSE),VLOOKUP(BL112,'class and classification'!$A$340:$B$378,2,FALSE))</f>
        <v>Urban with Significant Rural</v>
      </c>
      <c r="BN112" t="str">
        <f>IFERROR(VLOOKUP(BL112,'class and classification'!$A$1:$C$338,3,FALSE),VLOOKUP(BL112,'class and classification'!$A$340:$C$378,3,FALSE))</f>
        <v>SD</v>
      </c>
      <c r="BP112">
        <v>45.13</v>
      </c>
      <c r="BQ112">
        <v>58.52</v>
      </c>
      <c r="BR112">
        <v>53.45</v>
      </c>
      <c r="BS112">
        <v>54.03</v>
      </c>
      <c r="BT112">
        <v>68.239999999999995</v>
      </c>
    </row>
    <row r="113" spans="1:72"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97</v>
      </c>
      <c r="F113">
        <v>98</v>
      </c>
      <c r="G113">
        <v>98</v>
      </c>
      <c r="H113">
        <v>97.7</v>
      </c>
      <c r="I113">
        <v>97.7</v>
      </c>
      <c r="J113">
        <v>97.4</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I113">
        <v>19.8</v>
      </c>
      <c r="AJ113">
        <v>84</v>
      </c>
      <c r="BB113" t="s">
        <v>110</v>
      </c>
      <c r="BC113" t="str">
        <f>IFERROR(VLOOKUP(BB113,'class and classification'!$A$1:$B$338,2,FALSE),VLOOKUP(BB113,'class and classification'!$A$340:$B$378,2,FALSE))</f>
        <v>Predominantly Urban</v>
      </c>
      <c r="BD113" t="str">
        <f>IFERROR(VLOOKUP(BB113,'class and classification'!$A$1:$C$338,3,FALSE),VLOOKUP(BB113,'class and classification'!$A$340:$C$378,3,FALSE))</f>
        <v>SD</v>
      </c>
      <c r="BG113">
        <v>1.8</v>
      </c>
      <c r="BH113">
        <v>3.1</v>
      </c>
      <c r="BI113">
        <v>5.4</v>
      </c>
      <c r="BJ113">
        <v>15.8</v>
      </c>
      <c r="BL113" t="s">
        <v>110</v>
      </c>
      <c r="BM113" t="str">
        <f>IFERROR(VLOOKUP(BL113,'class and classification'!$A$1:$B$338,2,FALSE),VLOOKUP(BL113,'class and classification'!$A$340:$B$378,2,FALSE))</f>
        <v>Predominantly Urban</v>
      </c>
      <c r="BN113" t="str">
        <f>IFERROR(VLOOKUP(BL113,'class and classification'!$A$1:$C$338,3,FALSE),VLOOKUP(BL113,'class and classification'!$A$340:$C$378,3,FALSE))</f>
        <v>SD</v>
      </c>
      <c r="BP113">
        <v>50.21</v>
      </c>
      <c r="BQ113">
        <v>64.959999999999994</v>
      </c>
      <c r="BR113">
        <v>64.849999999999994</v>
      </c>
      <c r="BS113">
        <v>65.239999999999995</v>
      </c>
      <c r="BT113">
        <v>65.36</v>
      </c>
    </row>
    <row r="114" spans="1:72"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90</v>
      </c>
      <c r="F114">
        <v>93</v>
      </c>
      <c r="G114">
        <v>96.300000000000011</v>
      </c>
      <c r="H114">
        <v>95.7</v>
      </c>
      <c r="I114">
        <v>95.9</v>
      </c>
      <c r="J114">
        <v>95.6</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I114">
        <v>15.8</v>
      </c>
      <c r="AJ114">
        <v>73.3</v>
      </c>
      <c r="BB114" t="s">
        <v>141</v>
      </c>
      <c r="BC114" t="str">
        <f>IFERROR(VLOOKUP(BB114,'class and classification'!$A$1:$B$338,2,FALSE),VLOOKUP(BB114,'class and classification'!$A$340:$B$378,2,FALSE))</f>
        <v>Predominantly Urban</v>
      </c>
      <c r="BD114" t="str">
        <f>IFERROR(VLOOKUP(BB114,'class and classification'!$A$1:$C$338,3,FALSE),VLOOKUP(BB114,'class and classification'!$A$340:$C$378,3,FALSE))</f>
        <v>SD</v>
      </c>
      <c r="BG114">
        <v>0.1</v>
      </c>
      <c r="BH114">
        <v>0.6</v>
      </c>
      <c r="BI114">
        <v>7.4</v>
      </c>
      <c r="BJ114">
        <v>17.399999999999999</v>
      </c>
      <c r="BL114" t="s">
        <v>141</v>
      </c>
      <c r="BM114" t="str">
        <f>IFERROR(VLOOKUP(BL114,'class and classification'!$A$1:$B$338,2,FALSE),VLOOKUP(BL114,'class and classification'!$A$340:$B$378,2,FALSE))</f>
        <v>Predominantly Urban</v>
      </c>
      <c r="BN114" t="str">
        <f>IFERROR(VLOOKUP(BL114,'class and classification'!$A$1:$C$338,3,FALSE),VLOOKUP(BL114,'class and classification'!$A$340:$C$378,3,FALSE))</f>
        <v>SD</v>
      </c>
      <c r="BP114">
        <v>81.52</v>
      </c>
      <c r="BQ114">
        <v>91.83</v>
      </c>
      <c r="BR114">
        <v>91.68</v>
      </c>
      <c r="BS114">
        <v>91.38</v>
      </c>
      <c r="BT114">
        <v>92.41</v>
      </c>
    </row>
    <row r="115" spans="1:72"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98</v>
      </c>
      <c r="F115">
        <v>98</v>
      </c>
      <c r="G115">
        <v>98.9</v>
      </c>
      <c r="H115">
        <v>98.5</v>
      </c>
      <c r="I115">
        <v>98.3</v>
      </c>
      <c r="J115">
        <v>97.8</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I115">
        <v>2.9</v>
      </c>
      <c r="AJ115">
        <v>86.3</v>
      </c>
      <c r="BB115" t="s">
        <v>153</v>
      </c>
      <c r="BC115" t="str">
        <f>IFERROR(VLOOKUP(BB115,'class and classification'!$A$1:$B$338,2,FALSE),VLOOKUP(BB115,'class and classification'!$A$340:$B$378,2,FALSE))</f>
        <v>Urban with Significant Rural</v>
      </c>
      <c r="BD115" t="str">
        <f>IFERROR(VLOOKUP(BB115,'class and classification'!$A$1:$C$338,3,FALSE),VLOOKUP(BB115,'class and classification'!$A$340:$C$378,3,FALSE))</f>
        <v>SD</v>
      </c>
      <c r="BG115">
        <v>7.7</v>
      </c>
      <c r="BH115">
        <v>10.4</v>
      </c>
      <c r="BI115">
        <v>14.2</v>
      </c>
      <c r="BJ115">
        <v>17.8</v>
      </c>
      <c r="BL115" t="s">
        <v>153</v>
      </c>
      <c r="BM115" t="str">
        <f>IFERROR(VLOOKUP(BL115,'class and classification'!$A$1:$B$338,2,FALSE),VLOOKUP(BL115,'class and classification'!$A$340:$B$378,2,FALSE))</f>
        <v>Urban with Significant Rural</v>
      </c>
      <c r="BN115" t="str">
        <f>IFERROR(VLOOKUP(BL115,'class and classification'!$A$1:$C$338,3,FALSE),VLOOKUP(BL115,'class and classification'!$A$340:$C$378,3,FALSE))</f>
        <v>SD</v>
      </c>
      <c r="BP115">
        <v>53.88</v>
      </c>
      <c r="BQ115">
        <v>77.89</v>
      </c>
      <c r="BR115">
        <v>78.88</v>
      </c>
      <c r="BS115">
        <v>79.489999999999995</v>
      </c>
      <c r="BT115">
        <v>80.900000000000006</v>
      </c>
    </row>
    <row r="116" spans="1:72"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96</v>
      </c>
      <c r="F116">
        <v>96</v>
      </c>
      <c r="G116">
        <v>96.9</v>
      </c>
      <c r="H116">
        <v>96.699999999999989</v>
      </c>
      <c r="I116">
        <v>97</v>
      </c>
      <c r="J116">
        <v>96.9</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I116">
        <v>19.899999999999999</v>
      </c>
      <c r="AJ116">
        <v>78.400000000000006</v>
      </c>
      <c r="BB116" t="s">
        <v>201</v>
      </c>
      <c r="BC116" t="str">
        <f>IFERROR(VLOOKUP(BB116,'class and classification'!$A$1:$B$338,2,FALSE),VLOOKUP(BB116,'class and classification'!$A$340:$B$378,2,FALSE))</f>
        <v>Predominantly Urban</v>
      </c>
      <c r="BD116" t="str">
        <f>IFERROR(VLOOKUP(BB116,'class and classification'!$A$1:$C$338,3,FALSE),VLOOKUP(BB116,'class and classification'!$A$340:$C$378,3,FALSE))</f>
        <v>SD</v>
      </c>
      <c r="BG116">
        <v>0.8</v>
      </c>
      <c r="BH116">
        <v>1.4</v>
      </c>
      <c r="BI116">
        <v>1.4</v>
      </c>
      <c r="BJ116">
        <v>6.2</v>
      </c>
      <c r="BL116" t="s">
        <v>201</v>
      </c>
      <c r="BM116" t="str">
        <f>IFERROR(VLOOKUP(BL116,'class and classification'!$A$1:$B$338,2,FALSE),VLOOKUP(BL116,'class and classification'!$A$340:$B$378,2,FALSE))</f>
        <v>Predominantly Urban</v>
      </c>
      <c r="BN116" t="str">
        <f>IFERROR(VLOOKUP(BL116,'class and classification'!$A$1:$C$338,3,FALSE),VLOOKUP(BL116,'class and classification'!$A$340:$C$378,3,FALSE))</f>
        <v>SD</v>
      </c>
      <c r="BP116">
        <v>65.31</v>
      </c>
      <c r="BQ116">
        <v>81.11</v>
      </c>
      <c r="BR116">
        <v>80.45</v>
      </c>
      <c r="BS116">
        <v>80.099999999999994</v>
      </c>
      <c r="BT116">
        <v>84.77</v>
      </c>
    </row>
    <row r="117" spans="1:72"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96</v>
      </c>
      <c r="F117">
        <v>98</v>
      </c>
      <c r="G117">
        <v>98.1</v>
      </c>
      <c r="H117">
        <v>97.6</v>
      </c>
      <c r="I117">
        <v>97.7</v>
      </c>
      <c r="J117">
        <v>97.7</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I117">
        <v>15</v>
      </c>
      <c r="AJ117">
        <v>80.900000000000006</v>
      </c>
      <c r="BB117" t="s">
        <v>205</v>
      </c>
      <c r="BC117" t="str">
        <f>IFERROR(VLOOKUP(BB117,'class and classification'!$A$1:$B$338,2,FALSE),VLOOKUP(BB117,'class and classification'!$A$340:$B$378,2,FALSE))</f>
        <v>Predominantly Urban</v>
      </c>
      <c r="BD117" t="str">
        <f>IFERROR(VLOOKUP(BB117,'class and classification'!$A$1:$C$338,3,FALSE),VLOOKUP(BB117,'class and classification'!$A$340:$C$378,3,FALSE))</f>
        <v>SD</v>
      </c>
      <c r="BG117">
        <v>3.2</v>
      </c>
      <c r="BH117">
        <v>3.9</v>
      </c>
      <c r="BI117">
        <v>5.7</v>
      </c>
      <c r="BJ117">
        <v>7.2</v>
      </c>
      <c r="BL117" t="s">
        <v>205</v>
      </c>
      <c r="BM117" t="str">
        <f>IFERROR(VLOOKUP(BL117,'class and classification'!$A$1:$B$338,2,FALSE),VLOOKUP(BL117,'class and classification'!$A$340:$B$378,2,FALSE))</f>
        <v>Predominantly Urban</v>
      </c>
      <c r="BN117" t="str">
        <f>IFERROR(VLOOKUP(BL117,'class and classification'!$A$1:$C$338,3,FALSE),VLOOKUP(BL117,'class and classification'!$A$340:$C$378,3,FALSE))</f>
        <v>SD</v>
      </c>
      <c r="BP117">
        <v>74.11</v>
      </c>
      <c r="BQ117">
        <v>84.78</v>
      </c>
      <c r="BR117">
        <v>87.87</v>
      </c>
      <c r="BS117">
        <v>87.61</v>
      </c>
      <c r="BT117">
        <v>84.14</v>
      </c>
    </row>
    <row r="118" spans="1:72"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97</v>
      </c>
      <c r="F118">
        <v>98</v>
      </c>
      <c r="G118">
        <v>98.9</v>
      </c>
      <c r="H118">
        <v>98.4</v>
      </c>
      <c r="I118">
        <v>98.2</v>
      </c>
      <c r="J118">
        <v>98.4</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I118">
        <v>4.5</v>
      </c>
      <c r="AJ118">
        <v>81.5</v>
      </c>
      <c r="BB118" t="s">
        <v>211</v>
      </c>
      <c r="BC118" t="str">
        <f>IFERROR(VLOOKUP(BB118,'class and classification'!$A$1:$B$338,2,FALSE),VLOOKUP(BB118,'class and classification'!$A$340:$B$378,2,FALSE))</f>
        <v>Predominantly Rural</v>
      </c>
      <c r="BD118" t="str">
        <f>IFERROR(VLOOKUP(BB118,'class and classification'!$A$1:$C$338,3,FALSE),VLOOKUP(BB118,'class and classification'!$A$340:$C$378,3,FALSE))</f>
        <v>SD</v>
      </c>
      <c r="BG118">
        <v>5.2</v>
      </c>
      <c r="BH118">
        <v>7.7</v>
      </c>
      <c r="BI118">
        <v>21.4</v>
      </c>
      <c r="BJ118">
        <v>41.8</v>
      </c>
      <c r="BL118" t="s">
        <v>211</v>
      </c>
      <c r="BM118" t="str">
        <f>IFERROR(VLOOKUP(BL118,'class and classification'!$A$1:$B$338,2,FALSE),VLOOKUP(BL118,'class and classification'!$A$340:$B$378,2,FALSE))</f>
        <v>Predominantly Rural</v>
      </c>
      <c r="BN118" t="str">
        <f>IFERROR(VLOOKUP(BL118,'class and classification'!$A$1:$C$338,3,FALSE),VLOOKUP(BL118,'class and classification'!$A$340:$C$378,3,FALSE))</f>
        <v>SD</v>
      </c>
      <c r="BP118">
        <v>6.37</v>
      </c>
      <c r="BQ118">
        <v>61.21</v>
      </c>
      <c r="BR118">
        <v>59.73</v>
      </c>
      <c r="BS118">
        <v>61.11</v>
      </c>
      <c r="BT118">
        <v>61.09</v>
      </c>
    </row>
    <row r="119" spans="1:72" x14ac:dyDescent="0.3">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I119">
        <v>5.5</v>
      </c>
      <c r="AJ119">
        <v>84.8</v>
      </c>
      <c r="BB119" t="s">
        <v>216</v>
      </c>
      <c r="BC119" t="str">
        <f>IFERROR(VLOOKUP(BB119,'class and classification'!$A$1:$B$338,2,FALSE),VLOOKUP(BB119,'class and classification'!$A$340:$B$378,2,FALSE))</f>
        <v>Predominantly Urban</v>
      </c>
      <c r="BD119" t="str">
        <f>IFERROR(VLOOKUP(BB119,'class and classification'!$A$1:$C$338,3,FALSE),VLOOKUP(BB119,'class and classification'!$A$340:$C$378,3,FALSE))</f>
        <v>SD</v>
      </c>
      <c r="BG119">
        <v>0.3</v>
      </c>
      <c r="BH119">
        <v>0.4</v>
      </c>
      <c r="BI119">
        <v>1.4</v>
      </c>
      <c r="BJ119">
        <v>1.5</v>
      </c>
      <c r="BL119" t="s">
        <v>216</v>
      </c>
      <c r="BM119" t="str">
        <f>IFERROR(VLOOKUP(BL119,'class and classification'!$A$1:$B$338,2,FALSE),VLOOKUP(BL119,'class and classification'!$A$340:$B$378,2,FALSE))</f>
        <v>Predominantly Urban</v>
      </c>
      <c r="BN119" t="str">
        <f>IFERROR(VLOOKUP(BL119,'class and classification'!$A$1:$C$338,3,FALSE),VLOOKUP(BL119,'class and classification'!$A$340:$C$378,3,FALSE))</f>
        <v>SD</v>
      </c>
      <c r="BP119">
        <v>72.150000000000006</v>
      </c>
      <c r="BQ119">
        <v>84.79</v>
      </c>
      <c r="BR119">
        <v>87.7</v>
      </c>
      <c r="BS119">
        <v>87.74</v>
      </c>
      <c r="BT119">
        <v>88.5</v>
      </c>
    </row>
    <row r="120" spans="1:72" x14ac:dyDescent="0.3">
      <c r="A120" t="s">
        <v>1280</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I120">
        <v>11.4</v>
      </c>
      <c r="AJ120">
        <v>84.7</v>
      </c>
      <c r="BB120" t="s">
        <v>246</v>
      </c>
      <c r="BC120" t="str">
        <f>IFERROR(VLOOKUP(BB120,'class and classification'!$A$1:$B$338,2,FALSE),VLOOKUP(BB120,'class and classification'!$A$340:$B$378,2,FALSE))</f>
        <v>Predominantly Urban</v>
      </c>
      <c r="BD120" t="str">
        <f>IFERROR(VLOOKUP(BB120,'class and classification'!$A$1:$C$338,3,FALSE),VLOOKUP(BB120,'class and classification'!$A$340:$C$378,3,FALSE))</f>
        <v>SD</v>
      </c>
      <c r="BG120">
        <v>1</v>
      </c>
      <c r="BH120">
        <v>1.4</v>
      </c>
      <c r="BI120">
        <v>5</v>
      </c>
      <c r="BJ120">
        <v>10.199999999999999</v>
      </c>
      <c r="BL120" t="s">
        <v>246</v>
      </c>
      <c r="BM120" t="str">
        <f>IFERROR(VLOOKUP(BL120,'class and classification'!$A$1:$B$338,2,FALSE),VLOOKUP(BL120,'class and classification'!$A$340:$B$378,2,FALSE))</f>
        <v>Predominantly Urban</v>
      </c>
      <c r="BN120" t="str">
        <f>IFERROR(VLOOKUP(BL120,'class and classification'!$A$1:$C$338,3,FALSE),VLOOKUP(BL120,'class and classification'!$A$340:$C$378,3,FALSE))</f>
        <v>SD</v>
      </c>
      <c r="BP120">
        <v>63.55</v>
      </c>
      <c r="BQ120">
        <v>82.76</v>
      </c>
      <c r="BR120">
        <v>79.59</v>
      </c>
      <c r="BS120">
        <v>80.92</v>
      </c>
      <c r="BT120">
        <v>84.14</v>
      </c>
    </row>
    <row r="121" spans="1:72"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96</v>
      </c>
      <c r="F121">
        <v>98</v>
      </c>
      <c r="G121">
        <v>99</v>
      </c>
      <c r="H121">
        <v>98.7</v>
      </c>
      <c r="I121">
        <v>98.7</v>
      </c>
      <c r="J121">
        <v>98.4</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I121">
        <v>3.7</v>
      </c>
      <c r="AJ121">
        <v>84.9</v>
      </c>
      <c r="BB121" t="s">
        <v>300</v>
      </c>
      <c r="BC121" t="str">
        <f>IFERROR(VLOOKUP(BB121,'class and classification'!$A$1:$B$338,2,FALSE),VLOOKUP(BB121,'class and classification'!$A$340:$B$378,2,FALSE))</f>
        <v>Urban with Significant Rural</v>
      </c>
      <c r="BD121" t="str">
        <f>IFERROR(VLOOKUP(BB121,'class and classification'!$A$1:$C$338,3,FALSE),VLOOKUP(BB121,'class and classification'!$A$340:$C$378,3,FALSE))</f>
        <v>SD</v>
      </c>
      <c r="BG121">
        <v>10</v>
      </c>
      <c r="BH121">
        <v>13.8</v>
      </c>
      <c r="BI121">
        <v>29.2</v>
      </c>
      <c r="BJ121">
        <v>40.700000000000003</v>
      </c>
      <c r="BL121" t="s">
        <v>300</v>
      </c>
      <c r="BM121" t="str">
        <f>IFERROR(VLOOKUP(BL121,'class and classification'!$A$1:$B$338,2,FALSE),VLOOKUP(BL121,'class and classification'!$A$340:$B$378,2,FALSE))</f>
        <v>Urban with Significant Rural</v>
      </c>
      <c r="BN121" t="str">
        <f>IFERROR(VLOOKUP(BL121,'class and classification'!$A$1:$C$338,3,FALSE),VLOOKUP(BL121,'class and classification'!$A$340:$C$378,3,FALSE))</f>
        <v>SD</v>
      </c>
      <c r="BP121">
        <v>30.91</v>
      </c>
      <c r="BQ121">
        <v>55.85</v>
      </c>
      <c r="BR121">
        <v>62.76</v>
      </c>
      <c r="BS121">
        <v>63.86</v>
      </c>
      <c r="BT121">
        <v>67.459999999999994</v>
      </c>
    </row>
    <row r="122" spans="1:72"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93</v>
      </c>
      <c r="F122">
        <v>96</v>
      </c>
      <c r="G122">
        <v>97.4</v>
      </c>
      <c r="H122">
        <v>94.800000000000011</v>
      </c>
      <c r="I122">
        <v>94.8</v>
      </c>
      <c r="J122">
        <v>94.9</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I122">
        <v>29.1</v>
      </c>
      <c r="AJ122">
        <v>87.6</v>
      </c>
      <c r="BB122" t="s">
        <v>317</v>
      </c>
      <c r="BC122" t="str">
        <f>IFERROR(VLOOKUP(BB122,'class and classification'!$A$1:$B$338,2,FALSE),VLOOKUP(BB122,'class and classification'!$A$340:$B$378,2,FALSE))</f>
        <v>Predominantly Rural</v>
      </c>
      <c r="BD122" t="str">
        <f>IFERROR(VLOOKUP(BB122,'class and classification'!$A$1:$C$338,3,FALSE),VLOOKUP(BB122,'class and classification'!$A$340:$C$378,3,FALSE))</f>
        <v>SD</v>
      </c>
      <c r="BG122">
        <v>4.4000000000000004</v>
      </c>
      <c r="BH122">
        <v>5.5</v>
      </c>
      <c r="BI122">
        <v>22.3</v>
      </c>
      <c r="BJ122">
        <v>46.3</v>
      </c>
      <c r="BL122" t="s">
        <v>317</v>
      </c>
      <c r="BM122" t="str">
        <f>IFERROR(VLOOKUP(BL122,'class and classification'!$A$1:$B$338,2,FALSE),VLOOKUP(BL122,'class and classification'!$A$340:$B$378,2,FALSE))</f>
        <v>Predominantly Rural</v>
      </c>
      <c r="BN122" t="str">
        <f>IFERROR(VLOOKUP(BL122,'class and classification'!$A$1:$C$338,3,FALSE),VLOOKUP(BL122,'class and classification'!$A$340:$C$378,3,FALSE))</f>
        <v>SD</v>
      </c>
      <c r="BP122">
        <v>59.19</v>
      </c>
      <c r="BQ122">
        <v>70.88</v>
      </c>
      <c r="BR122">
        <v>68.319999999999993</v>
      </c>
      <c r="BS122">
        <v>66.56</v>
      </c>
      <c r="BT122">
        <v>68.569999999999993</v>
      </c>
    </row>
    <row r="123" spans="1:72"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97</v>
      </c>
      <c r="F123">
        <v>98</v>
      </c>
      <c r="G123">
        <v>98.4</v>
      </c>
      <c r="H123">
        <v>98</v>
      </c>
      <c r="I123">
        <v>98.4</v>
      </c>
      <c r="J123">
        <v>98.4</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I123">
        <v>27.3</v>
      </c>
      <c r="AJ123">
        <v>85.4</v>
      </c>
      <c r="BB123" t="s">
        <v>76</v>
      </c>
      <c r="BC123" t="str">
        <f>IFERROR(VLOOKUP(BB123,'class and classification'!$A$1:$B$338,2,FALSE),VLOOKUP(BB123,'class and classification'!$A$340:$B$378,2,FALSE))</f>
        <v>Predominantly Rural</v>
      </c>
      <c r="BD123" t="str">
        <f>IFERROR(VLOOKUP(BB123,'class and classification'!$A$1:$C$338,3,FALSE),VLOOKUP(BB123,'class and classification'!$A$340:$C$378,3,FALSE))</f>
        <v>SD</v>
      </c>
      <c r="BG123">
        <v>6.8</v>
      </c>
      <c r="BH123">
        <v>8.6</v>
      </c>
      <c r="BI123">
        <v>11.7</v>
      </c>
      <c r="BJ123">
        <v>13.1</v>
      </c>
      <c r="BL123" t="s">
        <v>76</v>
      </c>
      <c r="BM123" t="str">
        <f>IFERROR(VLOOKUP(BL123,'class and classification'!$A$1:$B$338,2,FALSE),VLOOKUP(BL123,'class and classification'!$A$340:$B$378,2,FALSE))</f>
        <v>Predominantly Rural</v>
      </c>
      <c r="BN123" t="str">
        <f>IFERROR(VLOOKUP(BL123,'class and classification'!$A$1:$C$338,3,FALSE),VLOOKUP(BL123,'class and classification'!$A$340:$C$378,3,FALSE))</f>
        <v>SD</v>
      </c>
      <c r="BP123">
        <v>44.24</v>
      </c>
      <c r="BQ123">
        <v>63.14</v>
      </c>
      <c r="BR123">
        <v>62.72</v>
      </c>
      <c r="BS123">
        <v>68.91</v>
      </c>
      <c r="BT123">
        <v>68.64</v>
      </c>
    </row>
    <row r="124" spans="1:72"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90</v>
      </c>
      <c r="F124">
        <v>93</v>
      </c>
      <c r="G124">
        <v>97.9</v>
      </c>
      <c r="H124">
        <v>97.5</v>
      </c>
      <c r="I124">
        <v>97.6</v>
      </c>
      <c r="J124">
        <v>97</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I124">
        <v>15.7</v>
      </c>
      <c r="AJ124">
        <v>86.2</v>
      </c>
      <c r="BB124" t="s">
        <v>121</v>
      </c>
      <c r="BC124" t="str">
        <f>IFERROR(VLOOKUP(BB124,'class and classification'!$A$1:$B$338,2,FALSE),VLOOKUP(BB124,'class and classification'!$A$340:$B$378,2,FALSE))</f>
        <v>Predominantly Rural</v>
      </c>
      <c r="BD124" t="str">
        <f>IFERROR(VLOOKUP(BB124,'class and classification'!$A$1:$C$338,3,FALSE),VLOOKUP(BB124,'class and classification'!$A$340:$C$378,3,FALSE))</f>
        <v>SD</v>
      </c>
      <c r="BG124">
        <v>2.5</v>
      </c>
      <c r="BH124">
        <v>4</v>
      </c>
      <c r="BI124">
        <v>6.2</v>
      </c>
      <c r="BJ124">
        <v>8.1999999999999993</v>
      </c>
      <c r="BL124" t="s">
        <v>121</v>
      </c>
      <c r="BM124" t="str">
        <f>IFERROR(VLOOKUP(BL124,'class and classification'!$A$1:$B$338,2,FALSE),VLOOKUP(BL124,'class and classification'!$A$340:$B$378,2,FALSE))</f>
        <v>Predominantly Rural</v>
      </c>
      <c r="BN124" t="str">
        <f>IFERROR(VLOOKUP(BL124,'class and classification'!$A$1:$C$338,3,FALSE),VLOOKUP(BL124,'class and classification'!$A$340:$C$378,3,FALSE))</f>
        <v>SD</v>
      </c>
      <c r="BP124">
        <v>17.28</v>
      </c>
      <c r="BQ124">
        <v>52.97</v>
      </c>
      <c r="BR124">
        <v>64.17</v>
      </c>
      <c r="BS124">
        <v>64.27</v>
      </c>
      <c r="BT124">
        <v>63.59</v>
      </c>
    </row>
    <row r="125" spans="1:72"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95</v>
      </c>
      <c r="F125">
        <v>95</v>
      </c>
      <c r="G125">
        <v>96.5</v>
      </c>
      <c r="H125">
        <v>97.1</v>
      </c>
      <c r="I125">
        <v>97.8</v>
      </c>
      <c r="J125">
        <v>98</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I125">
        <v>6.2</v>
      </c>
      <c r="AJ125">
        <v>83.7</v>
      </c>
      <c r="BB125" t="s">
        <v>126</v>
      </c>
      <c r="BC125" t="str">
        <f>IFERROR(VLOOKUP(BB125,'class and classification'!$A$1:$B$338,2,FALSE),VLOOKUP(BB125,'class and classification'!$A$340:$B$378,2,FALSE))</f>
        <v>Urban with Significant Rural</v>
      </c>
      <c r="BD125" t="str">
        <f>IFERROR(VLOOKUP(BB125,'class and classification'!$A$1:$C$338,3,FALSE),VLOOKUP(BB125,'class and classification'!$A$340:$C$378,3,FALSE))</f>
        <v>SD</v>
      </c>
      <c r="BG125">
        <v>1.8</v>
      </c>
      <c r="BH125">
        <v>3.5</v>
      </c>
      <c r="BI125">
        <v>5.4</v>
      </c>
      <c r="BJ125">
        <v>29.4</v>
      </c>
      <c r="BL125" t="s">
        <v>126</v>
      </c>
      <c r="BM125" t="str">
        <f>IFERROR(VLOOKUP(BL125,'class and classification'!$A$1:$B$338,2,FALSE),VLOOKUP(BL125,'class and classification'!$A$340:$B$378,2,FALSE))</f>
        <v>Urban with Significant Rural</v>
      </c>
      <c r="BN125" t="str">
        <f>IFERROR(VLOOKUP(BL125,'class and classification'!$A$1:$C$338,3,FALSE),VLOOKUP(BL125,'class and classification'!$A$340:$C$378,3,FALSE))</f>
        <v>SD</v>
      </c>
      <c r="BP125">
        <v>45.89</v>
      </c>
      <c r="BQ125">
        <v>66.2</v>
      </c>
      <c r="BR125">
        <v>67.44</v>
      </c>
      <c r="BS125">
        <v>66.849999999999994</v>
      </c>
      <c r="BT125">
        <v>70.849999999999994</v>
      </c>
    </row>
    <row r="126" spans="1:72" x14ac:dyDescent="0.3">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I126">
        <v>18</v>
      </c>
      <c r="AJ126">
        <v>86.5</v>
      </c>
      <c r="BB126" t="s">
        <v>213</v>
      </c>
      <c r="BC126" t="str">
        <f>IFERROR(VLOOKUP(BB126,'class and classification'!$A$1:$B$338,2,FALSE),VLOOKUP(BB126,'class and classification'!$A$340:$B$378,2,FALSE))</f>
        <v>Predominantly Rural</v>
      </c>
      <c r="BD126" t="str">
        <f>IFERROR(VLOOKUP(BB126,'class and classification'!$A$1:$C$338,3,FALSE),VLOOKUP(BB126,'class and classification'!$A$340:$C$378,3,FALSE))</f>
        <v>SD</v>
      </c>
      <c r="BG126">
        <v>2.2000000000000002</v>
      </c>
      <c r="BH126">
        <v>2.7</v>
      </c>
      <c r="BI126">
        <v>4.9000000000000004</v>
      </c>
      <c r="BJ126">
        <v>5.8</v>
      </c>
      <c r="BL126" t="s">
        <v>213</v>
      </c>
      <c r="BM126" t="str">
        <f>IFERROR(VLOOKUP(BL126,'class and classification'!$A$1:$B$338,2,FALSE),VLOOKUP(BL126,'class and classification'!$A$340:$B$378,2,FALSE))</f>
        <v>Predominantly Rural</v>
      </c>
      <c r="BN126" t="str">
        <f>IFERROR(VLOOKUP(BL126,'class and classification'!$A$1:$C$338,3,FALSE),VLOOKUP(BL126,'class and classification'!$A$340:$C$378,3,FALSE))</f>
        <v>SD</v>
      </c>
      <c r="BP126">
        <v>14.86</v>
      </c>
      <c r="BQ126">
        <v>57</v>
      </c>
      <c r="BR126">
        <v>59.31</v>
      </c>
      <c r="BS126">
        <v>60.82</v>
      </c>
      <c r="BT126">
        <v>61</v>
      </c>
    </row>
    <row r="127" spans="1:72" x14ac:dyDescent="0.3">
      <c r="A127" t="s">
        <v>1281</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I127">
        <v>55.9</v>
      </c>
      <c r="AJ127">
        <v>57.7</v>
      </c>
      <c r="BB127" t="s">
        <v>224</v>
      </c>
      <c r="BC127" t="str">
        <f>IFERROR(VLOOKUP(BB127,'class and classification'!$A$1:$B$338,2,FALSE),VLOOKUP(BB127,'class and classification'!$A$340:$B$378,2,FALSE))</f>
        <v>Predominantly Rural</v>
      </c>
      <c r="BD127" t="str">
        <f>IFERROR(VLOOKUP(BB127,'class and classification'!$A$1:$C$338,3,FALSE),VLOOKUP(BB127,'class and classification'!$A$340:$C$378,3,FALSE))</f>
        <v>SD</v>
      </c>
      <c r="BG127">
        <v>4.4000000000000004</v>
      </c>
      <c r="BH127">
        <v>5.8</v>
      </c>
      <c r="BI127">
        <v>7.4</v>
      </c>
      <c r="BJ127">
        <v>10.4</v>
      </c>
      <c r="BL127" t="s">
        <v>224</v>
      </c>
      <c r="BM127" t="str">
        <f>IFERROR(VLOOKUP(BL127,'class and classification'!$A$1:$B$338,2,FALSE),VLOOKUP(BL127,'class and classification'!$A$340:$B$378,2,FALSE))</f>
        <v>Predominantly Rural</v>
      </c>
      <c r="BN127" t="str">
        <f>IFERROR(VLOOKUP(BL127,'class and classification'!$A$1:$C$338,3,FALSE),VLOOKUP(BL127,'class and classification'!$A$340:$C$378,3,FALSE))</f>
        <v>SD</v>
      </c>
      <c r="BP127">
        <v>22.19</v>
      </c>
      <c r="BQ127">
        <v>54.48</v>
      </c>
      <c r="BR127">
        <v>56.05</v>
      </c>
      <c r="BS127">
        <v>57.71</v>
      </c>
      <c r="BT127">
        <v>58.5</v>
      </c>
    </row>
    <row r="128" spans="1:72"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82</v>
      </c>
      <c r="F128">
        <v>88</v>
      </c>
      <c r="G128">
        <v>95.8</v>
      </c>
      <c r="H128">
        <v>97.4</v>
      </c>
      <c r="I128">
        <v>97.9</v>
      </c>
      <c r="J128">
        <v>97.9</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I128">
        <v>1.9</v>
      </c>
      <c r="AJ128">
        <v>14.2</v>
      </c>
      <c r="BB128" t="s">
        <v>227</v>
      </c>
      <c r="BC128" t="str">
        <f>IFERROR(VLOOKUP(BB128,'class and classification'!$A$1:$B$338,2,FALSE),VLOOKUP(BB128,'class and classification'!$A$340:$B$378,2,FALSE))</f>
        <v>Urban with Significant Rural</v>
      </c>
      <c r="BD128" t="str">
        <f>IFERROR(VLOOKUP(BB128,'class and classification'!$A$1:$C$338,3,FALSE),VLOOKUP(BB128,'class and classification'!$A$340:$C$378,3,FALSE))</f>
        <v>SD</v>
      </c>
      <c r="BG128">
        <v>0.5</v>
      </c>
      <c r="BH128">
        <v>1.7</v>
      </c>
      <c r="BI128">
        <v>2.6</v>
      </c>
      <c r="BJ128">
        <v>3.8</v>
      </c>
      <c r="BL128" t="s">
        <v>227</v>
      </c>
      <c r="BM128" t="str">
        <f>IFERROR(VLOOKUP(BL128,'class and classification'!$A$1:$B$338,2,FALSE),VLOOKUP(BL128,'class and classification'!$A$340:$B$378,2,FALSE))</f>
        <v>Urban with Significant Rural</v>
      </c>
      <c r="BN128" t="str">
        <f>IFERROR(VLOOKUP(BL128,'class and classification'!$A$1:$C$338,3,FALSE),VLOOKUP(BL128,'class and classification'!$A$340:$C$378,3,FALSE))</f>
        <v>SD</v>
      </c>
      <c r="BP128">
        <v>54.87</v>
      </c>
      <c r="BQ128">
        <v>79.02</v>
      </c>
      <c r="BR128">
        <v>81.8</v>
      </c>
      <c r="BS128">
        <v>80.8</v>
      </c>
      <c r="BT128">
        <v>84.51</v>
      </c>
    </row>
    <row r="129" spans="1:72"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81</v>
      </c>
      <c r="F129">
        <v>87</v>
      </c>
      <c r="G129">
        <v>95.3</v>
      </c>
      <c r="H129">
        <v>96.3</v>
      </c>
      <c r="I129">
        <v>97.5</v>
      </c>
      <c r="J129">
        <v>97.6</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I129">
        <v>26.8</v>
      </c>
      <c r="AJ129">
        <v>35.6</v>
      </c>
      <c r="BB129" t="s">
        <v>230</v>
      </c>
      <c r="BC129" t="str">
        <f>IFERROR(VLOOKUP(BB129,'class and classification'!$A$1:$B$338,2,FALSE),VLOOKUP(BB129,'class and classification'!$A$340:$B$378,2,FALSE))</f>
        <v>Predominantly Rural</v>
      </c>
      <c r="BD129" t="str">
        <f>IFERROR(VLOOKUP(BB129,'class and classification'!$A$1:$C$338,3,FALSE),VLOOKUP(BB129,'class and classification'!$A$340:$C$378,3,FALSE))</f>
        <v>SD</v>
      </c>
      <c r="BG129">
        <v>6.9</v>
      </c>
      <c r="BH129">
        <v>9.4</v>
      </c>
      <c r="BI129">
        <v>19</v>
      </c>
      <c r="BJ129">
        <v>21.6</v>
      </c>
      <c r="BL129" t="s">
        <v>230</v>
      </c>
      <c r="BM129" t="str">
        <f>IFERROR(VLOOKUP(BL129,'class and classification'!$A$1:$B$338,2,FALSE),VLOOKUP(BL129,'class and classification'!$A$340:$B$378,2,FALSE))</f>
        <v>Predominantly Rural</v>
      </c>
      <c r="BN129" t="str">
        <f>IFERROR(VLOOKUP(BL129,'class and classification'!$A$1:$C$338,3,FALSE),VLOOKUP(BL129,'class and classification'!$A$340:$C$378,3,FALSE))</f>
        <v>SD</v>
      </c>
      <c r="BP129">
        <v>41.38</v>
      </c>
      <c r="BQ129">
        <v>71.069999999999993</v>
      </c>
      <c r="BR129">
        <v>68.89</v>
      </c>
      <c r="BS129">
        <v>70.64</v>
      </c>
      <c r="BT129">
        <v>67.39</v>
      </c>
    </row>
    <row r="130" spans="1:72"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81</v>
      </c>
      <c r="F130">
        <v>88</v>
      </c>
      <c r="G130">
        <v>97.4</v>
      </c>
      <c r="H130">
        <v>97.9</v>
      </c>
      <c r="I130">
        <v>98.2</v>
      </c>
      <c r="J130">
        <v>98</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I130">
        <v>4.4000000000000004</v>
      </c>
      <c r="AJ130">
        <v>8.8000000000000007</v>
      </c>
      <c r="BB130" t="s">
        <v>9</v>
      </c>
      <c r="BC130" t="str">
        <f>IFERROR(VLOOKUP(BB130,'class and classification'!$A$1:$B$338,2,FALSE),VLOOKUP(BB130,'class and classification'!$A$340:$B$378,2,FALSE))</f>
        <v>Predominantly Urban</v>
      </c>
      <c r="BD130" t="str">
        <f>IFERROR(VLOOKUP(BB130,'class and classification'!$A$1:$C$338,3,FALSE),VLOOKUP(BB130,'class and classification'!$A$340:$C$378,3,FALSE))</f>
        <v>SD</v>
      </c>
      <c r="BG130">
        <v>19.600000000000001</v>
      </c>
      <c r="BH130">
        <v>22.1</v>
      </c>
      <c r="BI130">
        <v>23.6</v>
      </c>
      <c r="BJ130">
        <v>25.2</v>
      </c>
      <c r="BL130" t="s">
        <v>9</v>
      </c>
      <c r="BM130" t="str">
        <f>IFERROR(VLOOKUP(BL130,'class and classification'!$A$1:$B$338,2,FALSE),VLOOKUP(BL130,'class and classification'!$A$340:$B$378,2,FALSE))</f>
        <v>Predominantly Urban</v>
      </c>
      <c r="BN130" t="str">
        <f>IFERROR(VLOOKUP(BL130,'class and classification'!$A$1:$C$338,3,FALSE),VLOOKUP(BL130,'class and classification'!$A$340:$C$378,3,FALSE))</f>
        <v>SD</v>
      </c>
      <c r="BP130">
        <v>60.59</v>
      </c>
      <c r="BQ130">
        <v>87.66</v>
      </c>
      <c r="BR130">
        <v>88.31</v>
      </c>
      <c r="BS130">
        <v>86.19</v>
      </c>
      <c r="BT130">
        <v>84.98</v>
      </c>
    </row>
    <row r="131" spans="1:72"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86</v>
      </c>
      <c r="F131">
        <v>89</v>
      </c>
      <c r="G131">
        <v>93.5</v>
      </c>
      <c r="H131">
        <v>93.5</v>
      </c>
      <c r="I131">
        <v>96.2</v>
      </c>
      <c r="J131">
        <v>96.3</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I131">
        <v>83.3</v>
      </c>
      <c r="AJ131">
        <v>87.4</v>
      </c>
      <c r="BB131" t="s">
        <v>32</v>
      </c>
      <c r="BC131" t="str">
        <f>IFERROR(VLOOKUP(BB131,'class and classification'!$A$1:$B$338,2,FALSE),VLOOKUP(BB131,'class and classification'!$A$340:$B$378,2,FALSE))</f>
        <v>Urban with Significant Rural</v>
      </c>
      <c r="BD131" t="str">
        <f>IFERROR(VLOOKUP(BB131,'class and classification'!$A$1:$C$338,3,FALSE),VLOOKUP(BB131,'class and classification'!$A$340:$C$378,3,FALSE))</f>
        <v>SD</v>
      </c>
      <c r="BG131">
        <v>3.1</v>
      </c>
      <c r="BH131">
        <v>3.7</v>
      </c>
      <c r="BI131">
        <v>13.6</v>
      </c>
      <c r="BJ131">
        <v>15</v>
      </c>
      <c r="BL131" t="s">
        <v>32</v>
      </c>
      <c r="BM131" t="str">
        <f>IFERROR(VLOOKUP(BL131,'class and classification'!$A$1:$B$338,2,FALSE),VLOOKUP(BL131,'class and classification'!$A$340:$B$378,2,FALSE))</f>
        <v>Urban with Significant Rural</v>
      </c>
      <c r="BN131" t="str">
        <f>IFERROR(VLOOKUP(BL131,'class and classification'!$A$1:$C$338,3,FALSE),VLOOKUP(BL131,'class and classification'!$A$340:$C$378,3,FALSE))</f>
        <v>SD</v>
      </c>
      <c r="BP131">
        <v>33.93</v>
      </c>
      <c r="BQ131">
        <v>71.849999999999994</v>
      </c>
      <c r="BR131">
        <v>73.98</v>
      </c>
      <c r="BS131">
        <v>73.680000000000007</v>
      </c>
      <c r="BT131">
        <v>70.98</v>
      </c>
    </row>
    <row r="132" spans="1:72" x14ac:dyDescent="0.3">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I132">
        <v>7.1</v>
      </c>
      <c r="AJ132">
        <v>24</v>
      </c>
      <c r="BB132" t="s">
        <v>66</v>
      </c>
      <c r="BC132" t="str">
        <f>IFERROR(VLOOKUP(BB132,'class and classification'!$A$1:$B$338,2,FALSE),VLOOKUP(BB132,'class and classification'!$A$340:$B$378,2,FALSE))</f>
        <v>Predominantly Urban</v>
      </c>
      <c r="BD132" t="str">
        <f>IFERROR(VLOOKUP(BB132,'class and classification'!$A$1:$C$338,3,FALSE),VLOOKUP(BB132,'class and classification'!$A$340:$C$378,3,FALSE))</f>
        <v>SD</v>
      </c>
      <c r="BG132">
        <v>0.8</v>
      </c>
      <c r="BH132">
        <v>3.2</v>
      </c>
      <c r="BI132">
        <v>22.4</v>
      </c>
      <c r="BJ132">
        <v>23.8</v>
      </c>
      <c r="BL132" t="s">
        <v>66</v>
      </c>
      <c r="BM132" t="str">
        <f>IFERROR(VLOOKUP(BL132,'class and classification'!$A$1:$B$338,2,FALSE),VLOOKUP(BL132,'class and classification'!$A$340:$B$378,2,FALSE))</f>
        <v>Predominantly Urban</v>
      </c>
      <c r="BN132" t="str">
        <f>IFERROR(VLOOKUP(BL132,'class and classification'!$A$1:$C$338,3,FALSE),VLOOKUP(BL132,'class and classification'!$A$340:$C$378,3,FALSE))</f>
        <v>SD</v>
      </c>
      <c r="BP132">
        <v>70.75</v>
      </c>
      <c r="BQ132">
        <v>84.35</v>
      </c>
      <c r="BR132">
        <v>89.83</v>
      </c>
      <c r="BS132">
        <v>89.58</v>
      </c>
      <c r="BT132">
        <v>88.59</v>
      </c>
    </row>
    <row r="133" spans="1:72" x14ac:dyDescent="0.3">
      <c r="A133" t="s">
        <v>1278</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I133">
        <v>82.9</v>
      </c>
      <c r="AJ133">
        <v>82.7</v>
      </c>
      <c r="BB133" t="s">
        <v>83</v>
      </c>
      <c r="BC133" t="str">
        <f>IFERROR(VLOOKUP(BB133,'class and classification'!$A$1:$B$338,2,FALSE),VLOOKUP(BB133,'class and classification'!$A$340:$B$378,2,FALSE))</f>
        <v>Predominantly Rural</v>
      </c>
      <c r="BD133" t="str">
        <f>IFERROR(VLOOKUP(BB133,'class and classification'!$A$1:$C$338,3,FALSE),VLOOKUP(BB133,'class and classification'!$A$340:$C$378,3,FALSE))</f>
        <v>SD</v>
      </c>
      <c r="BG133">
        <v>3.7</v>
      </c>
      <c r="BH133">
        <v>5.2</v>
      </c>
      <c r="BI133">
        <v>7.7</v>
      </c>
      <c r="BJ133">
        <v>9.4</v>
      </c>
      <c r="BL133" t="s">
        <v>83</v>
      </c>
      <c r="BM133" t="str">
        <f>IFERROR(VLOOKUP(BL133,'class and classification'!$A$1:$B$338,2,FALSE),VLOOKUP(BL133,'class and classification'!$A$340:$B$378,2,FALSE))</f>
        <v>Predominantly Rural</v>
      </c>
      <c r="BN133" t="str">
        <f>IFERROR(VLOOKUP(BL133,'class and classification'!$A$1:$C$338,3,FALSE),VLOOKUP(BL133,'class and classification'!$A$340:$C$378,3,FALSE))</f>
        <v>SD</v>
      </c>
      <c r="BP133">
        <v>37.159999999999997</v>
      </c>
      <c r="BQ133">
        <v>70.77</v>
      </c>
      <c r="BR133">
        <v>72.41</v>
      </c>
      <c r="BS133">
        <v>72.61</v>
      </c>
      <c r="BT133">
        <v>72.31</v>
      </c>
    </row>
    <row r="134" spans="1:72"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91</v>
      </c>
      <c r="F134">
        <v>93</v>
      </c>
      <c r="G134">
        <v>96.1</v>
      </c>
      <c r="H134">
        <v>95.5</v>
      </c>
      <c r="I134">
        <v>95.6</v>
      </c>
      <c r="J134">
        <v>95.5</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I134">
        <v>15.7</v>
      </c>
      <c r="AJ134">
        <v>59.6</v>
      </c>
      <c r="BB134" t="s">
        <v>104</v>
      </c>
      <c r="BC134" t="str">
        <f>IFERROR(VLOOKUP(BB134,'class and classification'!$A$1:$B$338,2,FALSE),VLOOKUP(BB134,'class and classification'!$A$340:$B$378,2,FALSE))</f>
        <v>Predominantly Urban</v>
      </c>
      <c r="BD134" t="str">
        <f>IFERROR(VLOOKUP(BB134,'class and classification'!$A$1:$C$338,3,FALSE),VLOOKUP(BB134,'class and classification'!$A$340:$C$378,3,FALSE))</f>
        <v>SD</v>
      </c>
      <c r="BG134">
        <v>0.2</v>
      </c>
      <c r="BH134">
        <v>0.6</v>
      </c>
      <c r="BI134">
        <v>1.1000000000000001</v>
      </c>
      <c r="BJ134">
        <v>29</v>
      </c>
      <c r="BL134" t="s">
        <v>104</v>
      </c>
      <c r="BM134" t="str">
        <f>IFERROR(VLOOKUP(BL134,'class and classification'!$A$1:$B$338,2,FALSE),VLOOKUP(BL134,'class and classification'!$A$340:$B$378,2,FALSE))</f>
        <v>Predominantly Urban</v>
      </c>
      <c r="BN134" t="str">
        <f>IFERROR(VLOOKUP(BL134,'class and classification'!$A$1:$C$338,3,FALSE),VLOOKUP(BL134,'class and classification'!$A$340:$C$378,3,FALSE))</f>
        <v>SD</v>
      </c>
      <c r="BP134">
        <v>60.6</v>
      </c>
      <c r="BQ134">
        <v>72.849999999999994</v>
      </c>
      <c r="BR134">
        <v>85</v>
      </c>
      <c r="BS134">
        <v>86.01</v>
      </c>
      <c r="BT134">
        <v>86.89</v>
      </c>
    </row>
    <row r="135" spans="1:72"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93</v>
      </c>
      <c r="F135">
        <v>95</v>
      </c>
      <c r="G135">
        <v>97</v>
      </c>
      <c r="H135">
        <v>95.2</v>
      </c>
      <c r="I135">
        <v>95.4</v>
      </c>
      <c r="J135">
        <v>96.2</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I135">
        <v>78.7</v>
      </c>
      <c r="AJ135">
        <v>88.6</v>
      </c>
      <c r="BB135" t="s">
        <v>135</v>
      </c>
      <c r="BC135" t="str">
        <f>IFERROR(VLOOKUP(BB135,'class and classification'!$A$1:$B$338,2,FALSE),VLOOKUP(BB135,'class and classification'!$A$340:$B$378,2,FALSE))</f>
        <v>Predominantly Rural</v>
      </c>
      <c r="BD135" t="str">
        <f>IFERROR(VLOOKUP(BB135,'class and classification'!$A$1:$C$338,3,FALSE),VLOOKUP(BB135,'class and classification'!$A$340:$C$378,3,FALSE))</f>
        <v>SD</v>
      </c>
      <c r="BG135">
        <v>1.5</v>
      </c>
      <c r="BH135">
        <v>2.7</v>
      </c>
      <c r="BI135">
        <v>4.0999999999999996</v>
      </c>
      <c r="BJ135">
        <v>4.5</v>
      </c>
      <c r="BL135" t="s">
        <v>135</v>
      </c>
      <c r="BM135" t="str">
        <f>IFERROR(VLOOKUP(BL135,'class and classification'!$A$1:$B$338,2,FALSE),VLOOKUP(BL135,'class and classification'!$A$340:$B$378,2,FALSE))</f>
        <v>Predominantly Rural</v>
      </c>
      <c r="BN135" t="str">
        <f>IFERROR(VLOOKUP(BL135,'class and classification'!$A$1:$C$338,3,FALSE),VLOOKUP(BL135,'class and classification'!$A$340:$C$378,3,FALSE))</f>
        <v>SD</v>
      </c>
      <c r="BP135">
        <v>31.65</v>
      </c>
      <c r="BQ135">
        <v>84.53</v>
      </c>
      <c r="BR135">
        <v>83.85</v>
      </c>
      <c r="BS135">
        <v>84</v>
      </c>
      <c r="BT135">
        <v>84.96</v>
      </c>
    </row>
    <row r="136" spans="1:72"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88</v>
      </c>
      <c r="F136">
        <v>95</v>
      </c>
      <c r="G136">
        <v>98.1</v>
      </c>
      <c r="H136">
        <v>97.9</v>
      </c>
      <c r="I136">
        <v>98.1</v>
      </c>
      <c r="J136">
        <v>99</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I136">
        <v>65.2</v>
      </c>
      <c r="AJ136">
        <v>66.400000000000006</v>
      </c>
      <c r="BB136" t="s">
        <v>183</v>
      </c>
      <c r="BC136" t="str">
        <f>IFERROR(VLOOKUP(BB136,'class and classification'!$A$1:$B$338,2,FALSE),VLOOKUP(BB136,'class and classification'!$A$340:$B$378,2,FALSE))</f>
        <v>Predominantly Urban</v>
      </c>
      <c r="BD136" t="str">
        <f>IFERROR(VLOOKUP(BB136,'class and classification'!$A$1:$C$338,3,FALSE),VLOOKUP(BB136,'class and classification'!$A$340:$C$378,3,FALSE))</f>
        <v>SD</v>
      </c>
      <c r="BG136">
        <v>1.8</v>
      </c>
      <c r="BH136">
        <v>13.9</v>
      </c>
      <c r="BI136">
        <v>21.4</v>
      </c>
      <c r="BJ136">
        <v>32.4</v>
      </c>
      <c r="BL136" t="s">
        <v>183</v>
      </c>
      <c r="BM136" t="str">
        <f>IFERROR(VLOOKUP(BL136,'class and classification'!$A$1:$B$338,2,FALSE),VLOOKUP(BL136,'class and classification'!$A$340:$B$378,2,FALSE))</f>
        <v>Predominantly Urban</v>
      </c>
      <c r="BN136" t="str">
        <f>IFERROR(VLOOKUP(BL136,'class and classification'!$A$1:$C$338,3,FALSE),VLOOKUP(BL136,'class and classification'!$A$340:$C$378,3,FALSE))</f>
        <v>SD</v>
      </c>
      <c r="BP136">
        <v>48.64</v>
      </c>
      <c r="BQ136">
        <v>78.150000000000006</v>
      </c>
      <c r="BR136">
        <v>79.98</v>
      </c>
      <c r="BS136">
        <v>79.09</v>
      </c>
      <c r="BT136">
        <v>81.7</v>
      </c>
    </row>
    <row r="137" spans="1:72"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91</v>
      </c>
      <c r="F137">
        <v>94</v>
      </c>
      <c r="G137">
        <v>98.2</v>
      </c>
      <c r="H137">
        <v>97.5</v>
      </c>
      <c r="I137">
        <v>97.7</v>
      </c>
      <c r="J137">
        <v>97.7</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I137">
        <v>4.9000000000000004</v>
      </c>
      <c r="AJ137">
        <v>15.8</v>
      </c>
      <c r="BB137" t="s">
        <v>238</v>
      </c>
      <c r="BC137" t="str">
        <f>IFERROR(VLOOKUP(BB137,'class and classification'!$A$1:$B$338,2,FALSE),VLOOKUP(BB137,'class and classification'!$A$340:$B$378,2,FALSE))</f>
        <v>Urban with Significant Rural</v>
      </c>
      <c r="BD137" t="str">
        <f>IFERROR(VLOOKUP(BB137,'class and classification'!$A$1:$C$338,3,FALSE),VLOOKUP(BB137,'class and classification'!$A$340:$C$378,3,FALSE))</f>
        <v>SD</v>
      </c>
      <c r="BG137">
        <v>5.3</v>
      </c>
      <c r="BH137">
        <v>7.2</v>
      </c>
      <c r="BI137">
        <v>16.899999999999999</v>
      </c>
      <c r="BJ137">
        <v>38.6</v>
      </c>
      <c r="BL137" t="s">
        <v>238</v>
      </c>
      <c r="BM137" t="str">
        <f>IFERROR(VLOOKUP(BL137,'class and classification'!$A$1:$B$338,2,FALSE),VLOOKUP(BL137,'class and classification'!$A$340:$B$378,2,FALSE))</f>
        <v>Urban with Significant Rural</v>
      </c>
      <c r="BN137" t="str">
        <f>IFERROR(VLOOKUP(BL137,'class and classification'!$A$1:$C$338,3,FALSE),VLOOKUP(BL137,'class and classification'!$A$340:$C$378,3,FALSE))</f>
        <v>SD</v>
      </c>
      <c r="BP137">
        <v>42.06</v>
      </c>
      <c r="BQ137">
        <v>67.08</v>
      </c>
      <c r="BR137">
        <v>67.33</v>
      </c>
      <c r="BS137">
        <v>72.22</v>
      </c>
      <c r="BT137">
        <v>74.45</v>
      </c>
    </row>
    <row r="138" spans="1:72"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96</v>
      </c>
      <c r="F138">
        <v>96</v>
      </c>
      <c r="G138">
        <v>96.9</v>
      </c>
      <c r="H138">
        <v>96.4</v>
      </c>
      <c r="I138">
        <v>96.5</v>
      </c>
      <c r="J138">
        <v>96.2</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I138">
        <v>65</v>
      </c>
      <c r="AJ138">
        <v>67.3</v>
      </c>
      <c r="BB138" t="s">
        <v>29</v>
      </c>
      <c r="BC138" t="str">
        <f>IFERROR(VLOOKUP(BB138,'class and classification'!$A$1:$B$338,2,FALSE),VLOOKUP(BB138,'class and classification'!$A$340:$B$378,2,FALSE))</f>
        <v>Predominantly Urban</v>
      </c>
      <c r="BD138" t="str">
        <f>IFERROR(VLOOKUP(BB138,'class and classification'!$A$1:$C$338,3,FALSE),VLOOKUP(BB138,'class and classification'!$A$340:$C$378,3,FALSE))</f>
        <v>SD</v>
      </c>
      <c r="BG138">
        <v>33.4</v>
      </c>
      <c r="BH138">
        <v>33.5</v>
      </c>
      <c r="BI138">
        <v>33.6</v>
      </c>
      <c r="BJ138">
        <v>33.5</v>
      </c>
      <c r="BL138" t="s">
        <v>29</v>
      </c>
      <c r="BM138" t="str">
        <f>IFERROR(VLOOKUP(BL138,'class and classification'!$A$1:$B$338,2,FALSE),VLOOKUP(BL138,'class and classification'!$A$340:$B$378,2,FALSE))</f>
        <v>Predominantly Urban</v>
      </c>
      <c r="BN138" t="str">
        <f>IFERROR(VLOOKUP(BL138,'class and classification'!$A$1:$C$338,3,FALSE),VLOOKUP(BL138,'class and classification'!$A$340:$C$378,3,FALSE))</f>
        <v>SD</v>
      </c>
      <c r="BP138">
        <v>57.33</v>
      </c>
      <c r="BQ138">
        <v>79.87</v>
      </c>
      <c r="BR138">
        <v>78.72</v>
      </c>
      <c r="BS138">
        <v>80.87</v>
      </c>
      <c r="BT138">
        <v>87.9</v>
      </c>
    </row>
    <row r="139" spans="1:72" x14ac:dyDescent="0.3">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BB139" t="s">
        <v>60</v>
      </c>
      <c r="BC139" t="str">
        <f>IFERROR(VLOOKUP(BB139,'class and classification'!$A$1:$B$338,2,FALSE),VLOOKUP(BB139,'class and classification'!$A$340:$B$378,2,FALSE))</f>
        <v>Predominantly Urban</v>
      </c>
      <c r="BD139" t="str">
        <f>IFERROR(VLOOKUP(BB139,'class and classification'!$A$1:$C$338,3,FALSE),VLOOKUP(BB139,'class and classification'!$A$340:$C$378,3,FALSE))</f>
        <v>SD</v>
      </c>
      <c r="BG139">
        <v>7.2</v>
      </c>
      <c r="BH139">
        <v>9.1</v>
      </c>
      <c r="BI139">
        <v>9.9</v>
      </c>
      <c r="BJ139">
        <v>16</v>
      </c>
      <c r="BL139" t="s">
        <v>60</v>
      </c>
      <c r="BM139" t="str">
        <f>IFERROR(VLOOKUP(BL139,'class and classification'!$A$1:$B$338,2,FALSE),VLOOKUP(BL139,'class and classification'!$A$340:$B$378,2,FALSE))</f>
        <v>Predominantly Urban</v>
      </c>
      <c r="BN139" t="str">
        <f>IFERROR(VLOOKUP(BL139,'class and classification'!$A$1:$C$338,3,FALSE),VLOOKUP(BL139,'class and classification'!$A$340:$C$378,3,FALSE))</f>
        <v>SD</v>
      </c>
      <c r="BP139">
        <v>51.92</v>
      </c>
      <c r="BQ139">
        <v>75.02</v>
      </c>
      <c r="BR139">
        <v>76.34</v>
      </c>
      <c r="BS139">
        <v>78.06</v>
      </c>
      <c r="BT139">
        <v>78.819999999999993</v>
      </c>
    </row>
    <row r="140" spans="1:72" x14ac:dyDescent="0.3">
      <c r="A140" t="s">
        <v>1283</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I140">
        <v>14.4</v>
      </c>
      <c r="AJ140">
        <v>37.299999999999997</v>
      </c>
      <c r="BB140" t="s">
        <v>123</v>
      </c>
      <c r="BC140" t="str">
        <f>IFERROR(VLOOKUP(BB140,'class and classification'!$A$1:$B$338,2,FALSE),VLOOKUP(BB140,'class and classification'!$A$340:$B$378,2,FALSE))</f>
        <v>Predominantly Rural</v>
      </c>
      <c r="BD140" t="str">
        <f>IFERROR(VLOOKUP(BB140,'class and classification'!$A$1:$C$338,3,FALSE),VLOOKUP(BB140,'class and classification'!$A$340:$C$378,3,FALSE))</f>
        <v>SD</v>
      </c>
      <c r="BG140">
        <v>10.4</v>
      </c>
      <c r="BH140">
        <v>11.5</v>
      </c>
      <c r="BI140">
        <v>12.8</v>
      </c>
      <c r="BJ140">
        <v>19</v>
      </c>
      <c r="BL140" t="s">
        <v>123</v>
      </c>
      <c r="BM140" t="str">
        <f>IFERROR(VLOOKUP(BL140,'class and classification'!$A$1:$B$338,2,FALSE),VLOOKUP(BL140,'class and classification'!$A$340:$B$378,2,FALSE))</f>
        <v>Predominantly Rural</v>
      </c>
      <c r="BN140" t="str">
        <f>IFERROR(VLOOKUP(BL140,'class and classification'!$A$1:$C$338,3,FALSE),VLOOKUP(BL140,'class and classification'!$A$340:$C$378,3,FALSE))</f>
        <v>SD</v>
      </c>
      <c r="BP140">
        <v>46.12</v>
      </c>
      <c r="BQ140">
        <v>65.23</v>
      </c>
      <c r="BR140">
        <v>60.83</v>
      </c>
      <c r="BS140">
        <v>66.760000000000005</v>
      </c>
      <c r="BT140">
        <v>67.739999999999995</v>
      </c>
    </row>
    <row r="141" spans="1:72"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93</v>
      </c>
      <c r="F141">
        <v>94</v>
      </c>
      <c r="G141">
        <v>96.9</v>
      </c>
      <c r="H141">
        <v>95.1</v>
      </c>
      <c r="I141">
        <v>95.7</v>
      </c>
      <c r="J141">
        <v>95.2</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BB141" t="s">
        <v>137</v>
      </c>
      <c r="BC141" t="str">
        <f>IFERROR(VLOOKUP(BB141,'class and classification'!$A$1:$B$338,2,FALSE),VLOOKUP(BB141,'class and classification'!$A$340:$B$378,2,FALSE))</f>
        <v>Predominantly Rural</v>
      </c>
      <c r="BD141" t="str">
        <f>IFERROR(VLOOKUP(BB141,'class and classification'!$A$1:$C$338,3,FALSE),VLOOKUP(BB141,'class and classification'!$A$340:$C$378,3,FALSE))</f>
        <v>SD</v>
      </c>
      <c r="BG141">
        <v>5</v>
      </c>
      <c r="BH141">
        <v>5.8</v>
      </c>
      <c r="BI141">
        <v>9.1999999999999993</v>
      </c>
      <c r="BJ141">
        <v>9.1999999999999993</v>
      </c>
      <c r="BL141" t="s">
        <v>137</v>
      </c>
      <c r="BM141" t="str">
        <f>IFERROR(VLOOKUP(BL141,'class and classification'!$A$1:$B$338,2,FALSE),VLOOKUP(BL141,'class and classification'!$A$340:$B$378,2,FALSE))</f>
        <v>Predominantly Rural</v>
      </c>
      <c r="BN141" t="str">
        <f>IFERROR(VLOOKUP(BL141,'class and classification'!$A$1:$C$338,3,FALSE),VLOOKUP(BL141,'class and classification'!$A$340:$C$378,3,FALSE))</f>
        <v>SD</v>
      </c>
      <c r="BP141">
        <v>28.1</v>
      </c>
      <c r="BQ141">
        <v>63.68</v>
      </c>
      <c r="BR141">
        <v>64.95</v>
      </c>
      <c r="BS141">
        <v>70.040000000000006</v>
      </c>
      <c r="BT141">
        <v>67.78</v>
      </c>
    </row>
    <row r="142" spans="1:72"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91</v>
      </c>
      <c r="F142">
        <v>91</v>
      </c>
      <c r="G142">
        <v>95.5</v>
      </c>
      <c r="H142">
        <v>95.6</v>
      </c>
      <c r="I142">
        <v>97.6</v>
      </c>
      <c r="J142">
        <v>98.3</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BB142" t="s">
        <v>168</v>
      </c>
      <c r="BC142" t="str">
        <f>IFERROR(VLOOKUP(BB142,'class and classification'!$A$1:$B$338,2,FALSE),VLOOKUP(BB142,'class and classification'!$A$340:$B$378,2,FALSE))</f>
        <v>Predominantly Rural</v>
      </c>
      <c r="BD142" t="str">
        <f>IFERROR(VLOOKUP(BB142,'class and classification'!$A$1:$C$338,3,FALSE),VLOOKUP(BB142,'class and classification'!$A$340:$C$378,3,FALSE))</f>
        <v>SD</v>
      </c>
      <c r="BG142">
        <v>0.6</v>
      </c>
      <c r="BH142">
        <v>1.2</v>
      </c>
      <c r="BI142">
        <v>2</v>
      </c>
      <c r="BJ142">
        <v>2.6</v>
      </c>
      <c r="BL142" t="s">
        <v>168</v>
      </c>
      <c r="BM142" t="str">
        <f>IFERROR(VLOOKUP(BL142,'class and classification'!$A$1:$B$338,2,FALSE),VLOOKUP(BL142,'class and classification'!$A$340:$B$378,2,FALSE))</f>
        <v>Predominantly Rural</v>
      </c>
      <c r="BN142" t="str">
        <f>IFERROR(VLOOKUP(BL142,'class and classification'!$A$1:$C$338,3,FALSE),VLOOKUP(BL142,'class and classification'!$A$340:$C$378,3,FALSE))</f>
        <v>SD</v>
      </c>
      <c r="BP142">
        <v>13.76</v>
      </c>
      <c r="BQ142">
        <v>39.520000000000003</v>
      </c>
      <c r="BR142">
        <v>48.08</v>
      </c>
      <c r="BS142">
        <v>46.21</v>
      </c>
      <c r="BT142">
        <v>46.71</v>
      </c>
    </row>
    <row r="143" spans="1:72"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96</v>
      </c>
      <c r="F143">
        <v>98</v>
      </c>
      <c r="G143">
        <v>99.4</v>
      </c>
      <c r="H143">
        <v>99.100000000000009</v>
      </c>
      <c r="I143">
        <v>99.1</v>
      </c>
      <c r="J143">
        <v>98.8</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BB143" t="s">
        <v>193</v>
      </c>
      <c r="BC143" t="str">
        <f>IFERROR(VLOOKUP(BB143,'class and classification'!$A$1:$B$338,2,FALSE),VLOOKUP(BB143,'class and classification'!$A$340:$B$378,2,FALSE))</f>
        <v>Predominantly Rural</v>
      </c>
      <c r="BD143" t="str">
        <f>IFERROR(VLOOKUP(BB143,'class and classification'!$A$1:$C$338,3,FALSE),VLOOKUP(BB143,'class and classification'!$A$340:$C$378,3,FALSE))</f>
        <v>SD</v>
      </c>
      <c r="BG143">
        <v>2.8</v>
      </c>
      <c r="BH143">
        <v>3.7</v>
      </c>
      <c r="BI143">
        <v>4.3</v>
      </c>
      <c r="BJ143">
        <v>7.6</v>
      </c>
      <c r="BL143" t="s">
        <v>193</v>
      </c>
      <c r="BM143" t="str">
        <f>IFERROR(VLOOKUP(BL143,'class and classification'!$A$1:$B$338,2,FALSE),VLOOKUP(BL143,'class and classification'!$A$340:$B$378,2,FALSE))</f>
        <v>Predominantly Rural</v>
      </c>
      <c r="BN143" t="str">
        <f>IFERROR(VLOOKUP(BL143,'class and classification'!$A$1:$C$338,3,FALSE),VLOOKUP(BL143,'class and classification'!$A$340:$C$378,3,FALSE))</f>
        <v>SD</v>
      </c>
      <c r="BP143">
        <v>42.53</v>
      </c>
      <c r="BQ143">
        <v>66.28</v>
      </c>
      <c r="BR143">
        <v>65.069999999999993</v>
      </c>
      <c r="BS143">
        <v>66.599999999999994</v>
      </c>
      <c r="BT143">
        <v>67</v>
      </c>
    </row>
    <row r="144" spans="1:72"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92</v>
      </c>
      <c r="F144">
        <v>98</v>
      </c>
      <c r="G144">
        <v>99.5</v>
      </c>
      <c r="H144">
        <v>99.3</v>
      </c>
      <c r="I144">
        <v>99.3</v>
      </c>
      <c r="J144">
        <v>99</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BB144" t="s">
        <v>198</v>
      </c>
      <c r="BC144" t="str">
        <f>IFERROR(VLOOKUP(BB144,'class and classification'!$A$1:$B$338,2,FALSE),VLOOKUP(BB144,'class and classification'!$A$340:$B$378,2,FALSE))</f>
        <v>Predominantly Urban</v>
      </c>
      <c r="BD144" t="str">
        <f>IFERROR(VLOOKUP(BB144,'class and classification'!$A$1:$C$338,3,FALSE),VLOOKUP(BB144,'class and classification'!$A$340:$C$378,3,FALSE))</f>
        <v>SD</v>
      </c>
      <c r="BG144">
        <v>1.4</v>
      </c>
      <c r="BH144">
        <v>2.2000000000000002</v>
      </c>
      <c r="BI144">
        <v>3</v>
      </c>
      <c r="BJ144">
        <v>2</v>
      </c>
      <c r="BL144" t="s">
        <v>198</v>
      </c>
      <c r="BM144" t="str">
        <f>IFERROR(VLOOKUP(BL144,'class and classification'!$A$1:$B$338,2,FALSE),VLOOKUP(BL144,'class and classification'!$A$340:$B$378,2,FALSE))</f>
        <v>Predominantly Urban</v>
      </c>
      <c r="BN144" t="str">
        <f>IFERROR(VLOOKUP(BL144,'class and classification'!$A$1:$C$338,3,FALSE),VLOOKUP(BL144,'class and classification'!$A$340:$C$378,3,FALSE))</f>
        <v>SD</v>
      </c>
      <c r="BP144">
        <v>74.2</v>
      </c>
      <c r="BQ144">
        <v>80.7</v>
      </c>
      <c r="BR144">
        <v>82.96</v>
      </c>
      <c r="BS144">
        <v>74.8</v>
      </c>
      <c r="BT144">
        <v>80.63</v>
      </c>
    </row>
    <row r="145" spans="1:72"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94</v>
      </c>
      <c r="F145">
        <v>94</v>
      </c>
      <c r="G145">
        <v>97.3</v>
      </c>
      <c r="H145">
        <v>97.100000000000009</v>
      </c>
      <c r="I145">
        <v>97.4</v>
      </c>
      <c r="J145">
        <v>97.2</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BB145" t="s">
        <v>34</v>
      </c>
      <c r="BC145" t="str">
        <f>IFERROR(VLOOKUP(BB145,'class and classification'!$A$1:$B$338,2,FALSE),VLOOKUP(BB145,'class and classification'!$A$340:$B$378,2,FALSE))</f>
        <v>Urban with Significant Rural</v>
      </c>
      <c r="BD145" t="str">
        <f>IFERROR(VLOOKUP(BB145,'class and classification'!$A$1:$C$338,3,FALSE),VLOOKUP(BB145,'class and classification'!$A$340:$C$378,3,FALSE))</f>
        <v>SD</v>
      </c>
      <c r="BG145">
        <v>0.8</v>
      </c>
      <c r="BH145">
        <v>2.7</v>
      </c>
      <c r="BI145">
        <v>4.3</v>
      </c>
      <c r="BJ145">
        <v>9.3000000000000007</v>
      </c>
      <c r="BL145" t="s">
        <v>34</v>
      </c>
      <c r="BM145" t="str">
        <f>IFERROR(VLOOKUP(BL145,'class and classification'!$A$1:$B$338,2,FALSE),VLOOKUP(BL145,'class and classification'!$A$340:$B$378,2,FALSE))</f>
        <v>Urban with Significant Rural</v>
      </c>
      <c r="BN145" t="str">
        <f>IFERROR(VLOOKUP(BL145,'class and classification'!$A$1:$C$338,3,FALSE),VLOOKUP(BL145,'class and classification'!$A$340:$C$378,3,FALSE))</f>
        <v>SD</v>
      </c>
      <c r="BP145">
        <v>34.89</v>
      </c>
      <c r="BQ145">
        <v>68.23</v>
      </c>
      <c r="BR145">
        <v>76.150000000000006</v>
      </c>
      <c r="BS145">
        <v>74.22</v>
      </c>
      <c r="BT145">
        <v>71.83</v>
      </c>
    </row>
    <row r="146" spans="1:72"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93</v>
      </c>
      <c r="F146">
        <v>96</v>
      </c>
      <c r="G146">
        <v>98.4</v>
      </c>
      <c r="H146">
        <v>98.6</v>
      </c>
      <c r="I146">
        <v>98.7</v>
      </c>
      <c r="J146">
        <v>98.1</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BB146" t="s">
        <v>93</v>
      </c>
      <c r="BC146" t="str">
        <f>IFERROR(VLOOKUP(BB146,'class and classification'!$A$1:$B$338,2,FALSE),VLOOKUP(BB146,'class and classification'!$A$340:$B$378,2,FALSE))</f>
        <v>Predominantly Rural</v>
      </c>
      <c r="BD146" t="str">
        <f>IFERROR(VLOOKUP(BB146,'class and classification'!$A$1:$C$338,3,FALSE),VLOOKUP(BB146,'class and classification'!$A$340:$C$378,3,FALSE))</f>
        <v>SD</v>
      </c>
      <c r="BG146">
        <v>0.9</v>
      </c>
      <c r="BH146">
        <v>2.2000000000000002</v>
      </c>
      <c r="BI146">
        <v>3.8</v>
      </c>
      <c r="BJ146">
        <v>4.9000000000000004</v>
      </c>
      <c r="BL146" t="s">
        <v>93</v>
      </c>
      <c r="BM146" t="str">
        <f>IFERROR(VLOOKUP(BL146,'class and classification'!$A$1:$B$338,2,FALSE),VLOOKUP(BL146,'class and classification'!$A$340:$B$378,2,FALSE))</f>
        <v>Predominantly Rural</v>
      </c>
      <c r="BN146" t="str">
        <f>IFERROR(VLOOKUP(BL146,'class and classification'!$A$1:$C$338,3,FALSE),VLOOKUP(BL146,'class and classification'!$A$340:$C$378,3,FALSE))</f>
        <v>SD</v>
      </c>
      <c r="BP146">
        <v>25.67</v>
      </c>
      <c r="BQ146">
        <v>52.98</v>
      </c>
      <c r="BR146">
        <v>54.66</v>
      </c>
      <c r="BS146">
        <v>55.33</v>
      </c>
      <c r="BT146">
        <v>62.85</v>
      </c>
    </row>
    <row r="147" spans="1:72"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97</v>
      </c>
      <c r="F147">
        <v>98</v>
      </c>
      <c r="G147">
        <v>99.1</v>
      </c>
      <c r="H147">
        <v>98.100000000000009</v>
      </c>
      <c r="I147">
        <v>98.4</v>
      </c>
      <c r="J147">
        <v>98.5</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I147">
        <v>21</v>
      </c>
      <c r="AJ147">
        <v>33.700000000000003</v>
      </c>
      <c r="BB147" t="s">
        <v>159</v>
      </c>
      <c r="BC147" t="str">
        <f>IFERROR(VLOOKUP(BB147,'class and classification'!$A$1:$B$338,2,FALSE),VLOOKUP(BB147,'class and classification'!$A$340:$B$378,2,FALSE))</f>
        <v>Predominantly Urban</v>
      </c>
      <c r="BD147" t="str">
        <f>IFERROR(VLOOKUP(BB147,'class and classification'!$A$1:$C$338,3,FALSE),VLOOKUP(BB147,'class and classification'!$A$340:$C$378,3,FALSE))</f>
        <v>SD</v>
      </c>
      <c r="BG147">
        <v>0</v>
      </c>
      <c r="BH147">
        <v>0.5</v>
      </c>
      <c r="BI147">
        <v>0.6</v>
      </c>
      <c r="BJ147">
        <v>2.9</v>
      </c>
      <c r="BL147" t="s">
        <v>159</v>
      </c>
      <c r="BM147" t="str">
        <f>IFERROR(VLOOKUP(BL147,'class and classification'!$A$1:$B$338,2,FALSE),VLOOKUP(BL147,'class and classification'!$A$340:$B$378,2,FALSE))</f>
        <v>Predominantly Urban</v>
      </c>
      <c r="BN147" t="str">
        <f>IFERROR(VLOOKUP(BL147,'class and classification'!$A$1:$C$338,3,FALSE),VLOOKUP(BL147,'class and classification'!$A$340:$C$378,3,FALSE))</f>
        <v>SD</v>
      </c>
      <c r="BP147">
        <v>65.37</v>
      </c>
      <c r="BQ147">
        <v>87.33</v>
      </c>
      <c r="BR147">
        <v>89.71</v>
      </c>
      <c r="BS147">
        <v>89.24</v>
      </c>
      <c r="BT147">
        <v>94.43</v>
      </c>
    </row>
    <row r="148" spans="1:72" x14ac:dyDescent="0.3">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I148">
        <v>45.7</v>
      </c>
      <c r="AJ148">
        <v>83.1</v>
      </c>
      <c r="BB148" t="s">
        <v>186</v>
      </c>
      <c r="BC148" t="str">
        <f>IFERROR(VLOOKUP(BB148,'class and classification'!$A$1:$B$338,2,FALSE),VLOOKUP(BB148,'class and classification'!$A$340:$B$378,2,FALSE))</f>
        <v>Predominantly Rural</v>
      </c>
      <c r="BD148" t="str">
        <f>IFERROR(VLOOKUP(BB148,'class and classification'!$A$1:$C$338,3,FALSE),VLOOKUP(BB148,'class and classification'!$A$340:$C$378,3,FALSE))</f>
        <v>SD</v>
      </c>
      <c r="BG148">
        <v>0.8</v>
      </c>
      <c r="BH148">
        <v>2.6</v>
      </c>
      <c r="BI148">
        <v>3.8</v>
      </c>
      <c r="BJ148">
        <v>14.4</v>
      </c>
      <c r="BL148" t="s">
        <v>186</v>
      </c>
      <c r="BM148" t="str">
        <f>IFERROR(VLOOKUP(BL148,'class and classification'!$A$1:$B$338,2,FALSE),VLOOKUP(BL148,'class and classification'!$A$340:$B$378,2,FALSE))</f>
        <v>Predominantly Rural</v>
      </c>
      <c r="BN148" t="str">
        <f>IFERROR(VLOOKUP(BL148,'class and classification'!$A$1:$C$338,3,FALSE),VLOOKUP(BL148,'class and classification'!$A$340:$C$378,3,FALSE))</f>
        <v>SD</v>
      </c>
      <c r="BP148">
        <v>27.8</v>
      </c>
      <c r="BQ148">
        <v>60.78</v>
      </c>
      <c r="BR148">
        <v>61.14</v>
      </c>
      <c r="BS148">
        <v>63.82</v>
      </c>
      <c r="BT148">
        <v>61.52</v>
      </c>
    </row>
    <row r="149" spans="1:72" x14ac:dyDescent="0.3">
      <c r="A149" t="s">
        <v>1282</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I149">
        <v>31.4</v>
      </c>
      <c r="AJ149">
        <v>32.6</v>
      </c>
      <c r="BB149" t="s">
        <v>241</v>
      </c>
      <c r="BC149" t="str">
        <f>IFERROR(VLOOKUP(BB149,'class and classification'!$A$1:$B$338,2,FALSE),VLOOKUP(BB149,'class and classification'!$A$340:$B$378,2,FALSE))</f>
        <v>Predominantly Rural</v>
      </c>
      <c r="BD149" t="str">
        <f>IFERROR(VLOOKUP(BB149,'class and classification'!$A$1:$C$338,3,FALSE),VLOOKUP(BB149,'class and classification'!$A$340:$C$378,3,FALSE))</f>
        <v>SD</v>
      </c>
      <c r="BG149">
        <v>2.8</v>
      </c>
      <c r="BH149">
        <v>4.7</v>
      </c>
      <c r="BI149">
        <v>6.4</v>
      </c>
      <c r="BJ149">
        <v>8</v>
      </c>
      <c r="BL149" t="s">
        <v>241</v>
      </c>
      <c r="BM149" t="str">
        <f>IFERROR(VLOOKUP(BL149,'class and classification'!$A$1:$B$338,2,FALSE),VLOOKUP(BL149,'class and classification'!$A$340:$B$378,2,FALSE))</f>
        <v>Predominantly Rural</v>
      </c>
      <c r="BN149" t="str">
        <f>IFERROR(VLOOKUP(BL149,'class and classification'!$A$1:$C$338,3,FALSE),VLOOKUP(BL149,'class and classification'!$A$340:$C$378,3,FALSE))</f>
        <v>SD</v>
      </c>
      <c r="BP149">
        <v>30.32</v>
      </c>
      <c r="BQ149">
        <v>55.99</v>
      </c>
      <c r="BR149">
        <v>57.97</v>
      </c>
      <c r="BS149">
        <v>57.61</v>
      </c>
      <c r="BT149">
        <v>57.05</v>
      </c>
    </row>
    <row r="150" spans="1:72"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93</v>
      </c>
      <c r="F150">
        <v>95</v>
      </c>
      <c r="G150">
        <v>97</v>
      </c>
      <c r="H150">
        <v>96.3</v>
      </c>
      <c r="I150">
        <v>96.4</v>
      </c>
      <c r="J150">
        <v>96.4</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I150">
        <v>0</v>
      </c>
      <c r="AJ150">
        <v>1.6</v>
      </c>
      <c r="BB150" t="s">
        <v>242</v>
      </c>
      <c r="BC150" t="str">
        <f>IFERROR(VLOOKUP(BB150,'class and classification'!$A$1:$B$338,2,FALSE),VLOOKUP(BB150,'class and classification'!$A$340:$B$378,2,FALSE))</f>
        <v>Predominantly Rural</v>
      </c>
      <c r="BD150" t="str">
        <f>IFERROR(VLOOKUP(BB150,'class and classification'!$A$1:$C$338,3,FALSE),VLOOKUP(BB150,'class and classification'!$A$340:$C$378,3,FALSE))</f>
        <v>SD</v>
      </c>
      <c r="BG150">
        <v>1.3</v>
      </c>
      <c r="BH150">
        <v>2.2999999999999998</v>
      </c>
      <c r="BI150">
        <v>4.3</v>
      </c>
      <c r="BJ150">
        <v>7</v>
      </c>
      <c r="BL150" t="s">
        <v>242</v>
      </c>
      <c r="BM150" t="str">
        <f>IFERROR(VLOOKUP(BL150,'class and classification'!$A$1:$B$338,2,FALSE),VLOOKUP(BL150,'class and classification'!$A$340:$B$378,2,FALSE))</f>
        <v>Predominantly Rural</v>
      </c>
      <c r="BN150" t="str">
        <f>IFERROR(VLOOKUP(BL150,'class and classification'!$A$1:$C$338,3,FALSE),VLOOKUP(BL150,'class and classification'!$A$340:$C$378,3,FALSE))</f>
        <v>SD</v>
      </c>
      <c r="BP150">
        <v>41.26</v>
      </c>
      <c r="BQ150">
        <v>77.73</v>
      </c>
      <c r="BR150">
        <v>74.64</v>
      </c>
      <c r="BS150">
        <v>75.53</v>
      </c>
      <c r="BT150">
        <v>82.15</v>
      </c>
    </row>
    <row r="151" spans="1:72"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85</v>
      </c>
      <c r="F151">
        <v>89</v>
      </c>
      <c r="G151">
        <v>92.2</v>
      </c>
      <c r="H151">
        <v>93.8</v>
      </c>
      <c r="I151">
        <v>95</v>
      </c>
      <c r="J151">
        <v>94.6</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I151">
        <v>16.7</v>
      </c>
      <c r="AJ151">
        <v>32.299999999999997</v>
      </c>
      <c r="BB151" t="s">
        <v>301</v>
      </c>
      <c r="BC151" t="str">
        <f>IFERROR(VLOOKUP(BB151,'class and classification'!$A$1:$B$338,2,FALSE),VLOOKUP(BB151,'class and classification'!$A$340:$B$378,2,FALSE))</f>
        <v>Predominantly Rural</v>
      </c>
      <c r="BD151" t="str">
        <f>IFERROR(VLOOKUP(BB151,'class and classification'!$A$1:$C$338,3,FALSE),VLOOKUP(BB151,'class and classification'!$A$340:$C$378,3,FALSE))</f>
        <v>SD</v>
      </c>
      <c r="BG151">
        <v>3</v>
      </c>
      <c r="BH151">
        <v>13</v>
      </c>
      <c r="BI151">
        <v>18.7</v>
      </c>
      <c r="BJ151">
        <v>21.7</v>
      </c>
      <c r="BL151" t="s">
        <v>301</v>
      </c>
      <c r="BM151" t="str">
        <f>IFERROR(VLOOKUP(BL151,'class and classification'!$A$1:$B$338,2,FALSE),VLOOKUP(BL151,'class and classification'!$A$340:$B$378,2,FALSE))</f>
        <v>Predominantly Rural</v>
      </c>
      <c r="BN151" t="str">
        <f>IFERROR(VLOOKUP(BL151,'class and classification'!$A$1:$C$338,3,FALSE),VLOOKUP(BL151,'class and classification'!$A$340:$C$378,3,FALSE))</f>
        <v>SD</v>
      </c>
      <c r="BP151">
        <v>21.23</v>
      </c>
      <c r="BQ151">
        <v>43.6</v>
      </c>
      <c r="BR151">
        <v>43.07</v>
      </c>
      <c r="BS151">
        <v>46.88</v>
      </c>
      <c r="BT151">
        <v>50.62</v>
      </c>
    </row>
    <row r="152" spans="1:72"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85</v>
      </c>
      <c r="F152">
        <v>91</v>
      </c>
      <c r="G152">
        <v>95.5</v>
      </c>
      <c r="H152">
        <v>96.6</v>
      </c>
      <c r="I152">
        <v>97.1</v>
      </c>
      <c r="J152">
        <v>96.9</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I152">
        <v>2.8</v>
      </c>
      <c r="AJ152">
        <v>4.4000000000000004</v>
      </c>
      <c r="BB152" t="s">
        <v>11</v>
      </c>
      <c r="BC152" t="str">
        <f>IFERROR(VLOOKUP(BB152,'class and classification'!$A$1:$B$338,2,FALSE),VLOOKUP(BB152,'class and classification'!$A$340:$B$378,2,FALSE))</f>
        <v>Predominantly Urban</v>
      </c>
      <c r="BD152" t="str">
        <f>IFERROR(VLOOKUP(BB152,'class and classification'!$A$1:$C$338,3,FALSE),VLOOKUP(BB152,'class and classification'!$A$340:$C$378,3,FALSE))</f>
        <v>SD</v>
      </c>
      <c r="BG152">
        <v>0.9</v>
      </c>
      <c r="BH152">
        <v>1.4</v>
      </c>
      <c r="BI152">
        <v>3.8</v>
      </c>
      <c r="BJ152">
        <v>8.6</v>
      </c>
      <c r="BL152" t="s">
        <v>11</v>
      </c>
      <c r="BM152" t="str">
        <f>IFERROR(VLOOKUP(BL152,'class and classification'!$A$1:$B$338,2,FALSE),VLOOKUP(BL152,'class and classification'!$A$340:$B$378,2,FALSE))</f>
        <v>Predominantly Urban</v>
      </c>
      <c r="BN152" t="str">
        <f>IFERROR(VLOOKUP(BL152,'class and classification'!$A$1:$C$338,3,FALSE),VLOOKUP(BL152,'class and classification'!$A$340:$C$378,3,FALSE))</f>
        <v>SD</v>
      </c>
      <c r="BP152">
        <v>43.95</v>
      </c>
      <c r="BQ152">
        <v>79.3</v>
      </c>
      <c r="BR152">
        <v>81.22</v>
      </c>
      <c r="BS152">
        <v>84.76</v>
      </c>
      <c r="BT152">
        <v>87.01</v>
      </c>
    </row>
    <row r="153" spans="1:72"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92</v>
      </c>
      <c r="F153">
        <v>94</v>
      </c>
      <c r="G153">
        <v>96.2</v>
      </c>
      <c r="H153">
        <v>96.1</v>
      </c>
      <c r="I153">
        <v>96.6</v>
      </c>
      <c r="J153">
        <v>96.6</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I153">
        <v>20.100000000000001</v>
      </c>
      <c r="AJ153">
        <v>47.7</v>
      </c>
      <c r="BB153" t="s">
        <v>23</v>
      </c>
      <c r="BC153" t="str">
        <f>IFERROR(VLOOKUP(BB153,'class and classification'!$A$1:$B$338,2,FALSE),VLOOKUP(BB153,'class and classification'!$A$340:$B$378,2,FALSE))</f>
        <v>Predominantly Rural</v>
      </c>
      <c r="BD153" t="str">
        <f>IFERROR(VLOOKUP(BB153,'class and classification'!$A$1:$C$338,3,FALSE),VLOOKUP(BB153,'class and classification'!$A$340:$C$378,3,FALSE))</f>
        <v>SD</v>
      </c>
      <c r="BG153">
        <v>1.6</v>
      </c>
      <c r="BH153">
        <v>4.4000000000000004</v>
      </c>
      <c r="BI153">
        <v>6.3</v>
      </c>
      <c r="BJ153">
        <v>10.199999999999999</v>
      </c>
      <c r="BL153" t="s">
        <v>23</v>
      </c>
      <c r="BM153" t="str">
        <f>IFERROR(VLOOKUP(BL153,'class and classification'!$A$1:$B$338,2,FALSE),VLOOKUP(BL153,'class and classification'!$A$340:$B$378,2,FALSE))</f>
        <v>Predominantly Rural</v>
      </c>
      <c r="BN153" t="str">
        <f>IFERROR(VLOOKUP(BL153,'class and classification'!$A$1:$C$338,3,FALSE),VLOOKUP(BL153,'class and classification'!$A$340:$C$378,3,FALSE))</f>
        <v>SD</v>
      </c>
      <c r="BP153">
        <v>45.54</v>
      </c>
      <c r="BQ153">
        <v>69.010000000000005</v>
      </c>
      <c r="BR153">
        <v>74.98</v>
      </c>
      <c r="BS153">
        <v>73.239999999999995</v>
      </c>
      <c r="BT153">
        <v>71.069999999999993</v>
      </c>
    </row>
    <row r="154" spans="1:72"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93</v>
      </c>
      <c r="F154">
        <v>93</v>
      </c>
      <c r="G154">
        <v>94.5</v>
      </c>
      <c r="H154">
        <v>94.7</v>
      </c>
      <c r="I154">
        <v>95.6</v>
      </c>
      <c r="J154">
        <v>96.1</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I154">
        <v>11.7</v>
      </c>
      <c r="AJ154">
        <v>79.099999999999994</v>
      </c>
      <c r="BB154" t="s">
        <v>48</v>
      </c>
      <c r="BC154" t="str">
        <f>IFERROR(VLOOKUP(BB154,'class and classification'!$A$1:$B$338,2,FALSE),VLOOKUP(BB154,'class and classification'!$A$340:$B$378,2,FALSE))</f>
        <v>Predominantly Urban</v>
      </c>
      <c r="BD154" t="str">
        <f>IFERROR(VLOOKUP(BB154,'class and classification'!$A$1:$C$338,3,FALSE),VLOOKUP(BB154,'class and classification'!$A$340:$C$378,3,FALSE))</f>
        <v>SD</v>
      </c>
      <c r="BG154">
        <v>0.4</v>
      </c>
      <c r="BH154">
        <v>0.6</v>
      </c>
      <c r="BI154">
        <v>1.3</v>
      </c>
      <c r="BJ154">
        <v>11.6</v>
      </c>
      <c r="BL154" t="s">
        <v>48</v>
      </c>
      <c r="BM154" t="str">
        <f>IFERROR(VLOOKUP(BL154,'class and classification'!$A$1:$B$338,2,FALSE),VLOOKUP(BL154,'class and classification'!$A$340:$B$378,2,FALSE))</f>
        <v>Predominantly Urban</v>
      </c>
      <c r="BN154" t="str">
        <f>IFERROR(VLOOKUP(BL154,'class and classification'!$A$1:$C$338,3,FALSE),VLOOKUP(BL154,'class and classification'!$A$340:$C$378,3,FALSE))</f>
        <v>SD</v>
      </c>
      <c r="BP154">
        <v>72.53</v>
      </c>
      <c r="BQ154">
        <v>84.01</v>
      </c>
      <c r="BR154">
        <v>93.55</v>
      </c>
      <c r="BS154">
        <v>91.84</v>
      </c>
      <c r="BT154">
        <v>91.25</v>
      </c>
    </row>
    <row r="155" spans="1:72" x14ac:dyDescent="0.3">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I155">
        <v>14.5</v>
      </c>
      <c r="AJ155">
        <v>34.6</v>
      </c>
      <c r="BB155" t="s">
        <v>112</v>
      </c>
      <c r="BC155" t="str">
        <f>IFERROR(VLOOKUP(BB155,'class and classification'!$A$1:$B$338,2,FALSE),VLOOKUP(BB155,'class and classification'!$A$340:$B$378,2,FALSE))</f>
        <v>Predominantly Urban</v>
      </c>
      <c r="BD155" t="str">
        <f>IFERROR(VLOOKUP(BB155,'class and classification'!$A$1:$C$338,3,FALSE),VLOOKUP(BB155,'class and classification'!$A$340:$C$378,3,FALSE))</f>
        <v>SD</v>
      </c>
      <c r="BG155">
        <v>0.9</v>
      </c>
      <c r="BH155">
        <v>27.9</v>
      </c>
      <c r="BI155">
        <v>36.4</v>
      </c>
      <c r="BJ155">
        <v>44.2</v>
      </c>
      <c r="BL155" t="s">
        <v>112</v>
      </c>
      <c r="BM155" t="str">
        <f>IFERROR(VLOOKUP(BL155,'class and classification'!$A$1:$B$338,2,FALSE),VLOOKUP(BL155,'class and classification'!$A$340:$B$378,2,FALSE))</f>
        <v>Predominantly Urban</v>
      </c>
      <c r="BN155" t="str">
        <f>IFERROR(VLOOKUP(BL155,'class and classification'!$A$1:$C$338,3,FALSE),VLOOKUP(BL155,'class and classification'!$A$340:$C$378,3,FALSE))</f>
        <v>SD</v>
      </c>
      <c r="BP155">
        <v>52.96</v>
      </c>
      <c r="BQ155">
        <v>74.73</v>
      </c>
      <c r="BR155">
        <v>78.239999999999995</v>
      </c>
      <c r="BS155">
        <v>79.77</v>
      </c>
      <c r="BT155">
        <v>83.65</v>
      </c>
    </row>
    <row r="156" spans="1:72" x14ac:dyDescent="0.3">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I156">
        <v>24</v>
      </c>
      <c r="AJ156">
        <v>45.7</v>
      </c>
      <c r="BB156" t="s">
        <v>166</v>
      </c>
      <c r="BC156" t="str">
        <f>IFERROR(VLOOKUP(BB156,'class and classification'!$A$1:$B$338,2,FALSE),VLOOKUP(BB156,'class and classification'!$A$340:$B$378,2,FALSE))</f>
        <v>Predominantly Urban</v>
      </c>
      <c r="BD156" t="str">
        <f>IFERROR(VLOOKUP(BB156,'class and classification'!$A$1:$C$338,3,FALSE),VLOOKUP(BB156,'class and classification'!$A$340:$C$378,3,FALSE))</f>
        <v>SD</v>
      </c>
      <c r="BG156">
        <v>0.3</v>
      </c>
      <c r="BH156">
        <v>0.9</v>
      </c>
      <c r="BI156">
        <v>9</v>
      </c>
      <c r="BJ156">
        <v>9.6999999999999993</v>
      </c>
      <c r="BL156" t="s">
        <v>166</v>
      </c>
      <c r="BM156" t="str">
        <f>IFERROR(VLOOKUP(BL156,'class and classification'!$A$1:$B$338,2,FALSE),VLOOKUP(BL156,'class and classification'!$A$340:$B$378,2,FALSE))</f>
        <v>Predominantly Urban</v>
      </c>
      <c r="BN156" t="str">
        <f>IFERROR(VLOOKUP(BL156,'class and classification'!$A$1:$C$338,3,FALSE),VLOOKUP(BL156,'class and classification'!$A$340:$C$378,3,FALSE))</f>
        <v>SD</v>
      </c>
      <c r="BP156">
        <v>54.25</v>
      </c>
      <c r="BQ156">
        <v>78.569999999999993</v>
      </c>
      <c r="BR156">
        <v>74.13</v>
      </c>
      <c r="BS156">
        <v>75.150000000000006</v>
      </c>
      <c r="BT156">
        <v>75.44</v>
      </c>
    </row>
    <row r="157" spans="1:72" x14ac:dyDescent="0.3">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I157">
        <v>19.2</v>
      </c>
      <c r="AJ157">
        <v>31.3</v>
      </c>
      <c r="BB157" t="s">
        <v>178</v>
      </c>
      <c r="BC157" t="str">
        <f>IFERROR(VLOOKUP(BB157,'class and classification'!$A$1:$B$338,2,FALSE),VLOOKUP(BB157,'class and classification'!$A$340:$B$378,2,FALSE))</f>
        <v>Predominantly Rural</v>
      </c>
      <c r="BD157" t="str">
        <f>IFERROR(VLOOKUP(BB157,'class and classification'!$A$1:$C$338,3,FALSE),VLOOKUP(BB157,'class and classification'!$A$340:$C$378,3,FALSE))</f>
        <v>SD</v>
      </c>
      <c r="BG157">
        <v>9.1</v>
      </c>
      <c r="BH157">
        <v>11.1</v>
      </c>
      <c r="BI157">
        <v>14.1</v>
      </c>
      <c r="BJ157">
        <v>16.5</v>
      </c>
      <c r="BL157" t="s">
        <v>178</v>
      </c>
      <c r="BM157" t="str">
        <f>IFERROR(VLOOKUP(BL157,'class and classification'!$A$1:$B$338,2,FALSE),VLOOKUP(BL157,'class and classification'!$A$340:$B$378,2,FALSE))</f>
        <v>Predominantly Rural</v>
      </c>
      <c r="BN157" t="str">
        <f>IFERROR(VLOOKUP(BL157,'class and classification'!$A$1:$C$338,3,FALSE),VLOOKUP(BL157,'class and classification'!$A$340:$C$378,3,FALSE))</f>
        <v>SD</v>
      </c>
      <c r="BP157">
        <v>27.79</v>
      </c>
      <c r="BQ157">
        <v>52.8</v>
      </c>
      <c r="BR157">
        <v>53.68</v>
      </c>
      <c r="BS157">
        <v>54.16</v>
      </c>
      <c r="BT157">
        <v>55.68</v>
      </c>
    </row>
    <row r="158" spans="1:72" x14ac:dyDescent="0.3">
      <c r="A158" t="s">
        <v>1286</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BB158" t="s">
        <v>221</v>
      </c>
      <c r="BC158" t="str">
        <f>IFERROR(VLOOKUP(BB158,'class and classification'!$A$1:$B$338,2,FALSE),VLOOKUP(BB158,'class and classification'!$A$340:$B$378,2,FALSE))</f>
        <v>Predominantly Rural</v>
      </c>
      <c r="BD158" t="str">
        <f>IFERROR(VLOOKUP(BB158,'class and classification'!$A$1:$C$338,3,FALSE),VLOOKUP(BB158,'class and classification'!$A$340:$C$378,3,FALSE))</f>
        <v>SD</v>
      </c>
      <c r="BG158">
        <v>2.2999999999999998</v>
      </c>
      <c r="BH158">
        <v>4.0999999999999996</v>
      </c>
      <c r="BI158">
        <v>20.100000000000001</v>
      </c>
      <c r="BJ158">
        <v>37.6</v>
      </c>
      <c r="BL158" t="s">
        <v>221</v>
      </c>
      <c r="BM158" t="str">
        <f>IFERROR(VLOOKUP(BL158,'class and classification'!$A$1:$B$338,2,FALSE),VLOOKUP(BL158,'class and classification'!$A$340:$B$378,2,FALSE))</f>
        <v>Predominantly Rural</v>
      </c>
      <c r="BN158" t="str">
        <f>IFERROR(VLOOKUP(BL158,'class and classification'!$A$1:$C$338,3,FALSE),VLOOKUP(BL158,'class and classification'!$A$340:$C$378,3,FALSE))</f>
        <v>SD</v>
      </c>
      <c r="BP158">
        <v>40.08</v>
      </c>
      <c r="BQ158">
        <v>68.849999999999994</v>
      </c>
      <c r="BR158">
        <v>68.83</v>
      </c>
      <c r="BS158">
        <v>70.87</v>
      </c>
      <c r="BT158">
        <v>71.349999999999994</v>
      </c>
    </row>
    <row r="159" spans="1:72" x14ac:dyDescent="0.3">
      <c r="B159" t="s">
        <v>26</v>
      </c>
      <c r="E159">
        <v>87</v>
      </c>
      <c r="F159">
        <v>91</v>
      </c>
      <c r="G159">
        <v>95.5</v>
      </c>
      <c r="H159">
        <v>96.1</v>
      </c>
      <c r="I159">
        <v>96.9</v>
      </c>
      <c r="J159">
        <v>96.8</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I159">
        <v>6.3</v>
      </c>
      <c r="AJ159">
        <v>12.9</v>
      </c>
      <c r="BB159" t="s">
        <v>55</v>
      </c>
      <c r="BC159" t="str">
        <f>IFERROR(VLOOKUP(BB159,'class and classification'!$A$1:$B$338,2,FALSE),VLOOKUP(BB159,'class and classification'!$A$340:$B$378,2,FALSE))</f>
        <v>Urban with Significant Rural</v>
      </c>
      <c r="BD159" t="str">
        <f>IFERROR(VLOOKUP(BB159,'class and classification'!$A$1:$C$338,3,FALSE),VLOOKUP(BB159,'class and classification'!$A$340:$C$378,3,FALSE))</f>
        <v>SD</v>
      </c>
      <c r="BG159">
        <v>0.2</v>
      </c>
      <c r="BH159">
        <v>0.7</v>
      </c>
      <c r="BI159">
        <v>3.2</v>
      </c>
      <c r="BJ159">
        <v>15.5</v>
      </c>
      <c r="BL159" t="s">
        <v>55</v>
      </c>
      <c r="BM159" t="str">
        <f>IFERROR(VLOOKUP(BL159,'class and classification'!$A$1:$B$338,2,FALSE),VLOOKUP(BL159,'class and classification'!$A$340:$B$378,2,FALSE))</f>
        <v>Urban with Significant Rural</v>
      </c>
      <c r="BN159" t="str">
        <f>IFERROR(VLOOKUP(BL159,'class and classification'!$A$1:$C$338,3,FALSE),VLOOKUP(BL159,'class and classification'!$A$340:$C$378,3,FALSE))</f>
        <v>SD</v>
      </c>
      <c r="BP159">
        <v>63.66</v>
      </c>
      <c r="BQ159">
        <v>80.27</v>
      </c>
      <c r="BR159">
        <v>80.709999999999994</v>
      </c>
      <c r="BS159">
        <v>80.540000000000006</v>
      </c>
      <c r="BT159">
        <v>87.42</v>
      </c>
    </row>
    <row r="160" spans="1:72"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BB160" t="s">
        <v>95</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SD</v>
      </c>
      <c r="BG160">
        <v>1.1000000000000001</v>
      </c>
      <c r="BH160">
        <v>19.7</v>
      </c>
      <c r="BI160">
        <v>24.3</v>
      </c>
      <c r="BJ160">
        <v>32.299999999999997</v>
      </c>
      <c r="BL160" t="s">
        <v>95</v>
      </c>
      <c r="BM160" t="str">
        <f>IFERROR(VLOOKUP(BL160,'class and classification'!$A$1:$B$338,2,FALSE),VLOOKUP(BL160,'class and classification'!$A$340:$B$378,2,FALSE))</f>
        <v>Urban with Significant Rural</v>
      </c>
      <c r="BN160" t="str">
        <f>IFERROR(VLOOKUP(BL160,'class and classification'!$A$1:$C$338,3,FALSE),VLOOKUP(BL160,'class and classification'!$A$340:$C$378,3,FALSE))</f>
        <v>SD</v>
      </c>
      <c r="BP160">
        <v>60.35</v>
      </c>
      <c r="BQ160">
        <v>73.25</v>
      </c>
      <c r="BR160">
        <v>76.52</v>
      </c>
      <c r="BS160">
        <v>79.92</v>
      </c>
      <c r="BT160">
        <v>81.55</v>
      </c>
    </row>
    <row r="161" spans="1:72"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BB161" t="s">
        <v>158</v>
      </c>
      <c r="BC161" t="str">
        <f>IFERROR(VLOOKUP(BB161,'class and classification'!$A$1:$B$338,2,FALSE),VLOOKUP(BB161,'class and classification'!$A$340:$B$378,2,FALSE))</f>
        <v>Urban with Significant Rural</v>
      </c>
      <c r="BD161" t="str">
        <f>IFERROR(VLOOKUP(BB161,'class and classification'!$A$1:$C$338,3,FALSE),VLOOKUP(BB161,'class and classification'!$A$340:$C$378,3,FALSE))</f>
        <v>SD</v>
      </c>
      <c r="BG161">
        <v>1.4</v>
      </c>
      <c r="BH161">
        <v>4.8</v>
      </c>
      <c r="BI161">
        <v>6.1</v>
      </c>
      <c r="BJ161">
        <v>25.3</v>
      </c>
      <c r="BL161" t="s">
        <v>158</v>
      </c>
      <c r="BM161" t="str">
        <f>IFERROR(VLOOKUP(BL161,'class and classification'!$A$1:$B$338,2,FALSE),VLOOKUP(BL161,'class and classification'!$A$340:$B$378,2,FALSE))</f>
        <v>Urban with Significant Rural</v>
      </c>
      <c r="BN161" t="str">
        <f>IFERROR(VLOOKUP(BL161,'class and classification'!$A$1:$C$338,3,FALSE),VLOOKUP(BL161,'class and classification'!$A$340:$C$378,3,FALSE))</f>
        <v>SD</v>
      </c>
      <c r="BP161">
        <v>30.05</v>
      </c>
      <c r="BQ161">
        <v>49.24</v>
      </c>
      <c r="BR161">
        <v>53.18</v>
      </c>
      <c r="BS161">
        <v>50.6</v>
      </c>
      <c r="BT161">
        <v>53.63</v>
      </c>
    </row>
    <row r="162" spans="1:72" x14ac:dyDescent="0.3">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I162">
        <v>16.100000000000001</v>
      </c>
      <c r="AJ162">
        <v>16.899999999999999</v>
      </c>
      <c r="BB162" t="s">
        <v>180</v>
      </c>
      <c r="BC162" t="str">
        <f>IFERROR(VLOOKUP(BB162,'class and classification'!$A$1:$B$338,2,FALSE),VLOOKUP(BB162,'class and classification'!$A$340:$B$378,2,FALSE))</f>
        <v>Predominantly Urban</v>
      </c>
      <c r="BD162" t="str">
        <f>IFERROR(VLOOKUP(BB162,'class and classification'!$A$1:$C$338,3,FALSE),VLOOKUP(BB162,'class and classification'!$A$340:$C$378,3,FALSE))</f>
        <v>SD</v>
      </c>
      <c r="BG162">
        <v>0.8</v>
      </c>
      <c r="BH162">
        <v>9.5</v>
      </c>
      <c r="BI162">
        <v>11.6</v>
      </c>
      <c r="BJ162">
        <v>12.5</v>
      </c>
      <c r="BL162" t="s">
        <v>180</v>
      </c>
      <c r="BM162" t="str">
        <f>IFERROR(VLOOKUP(BL162,'class and classification'!$A$1:$B$338,2,FALSE),VLOOKUP(BL162,'class and classification'!$A$340:$B$378,2,FALSE))</f>
        <v>Predominantly Urban</v>
      </c>
      <c r="BN162" t="str">
        <f>IFERROR(VLOOKUP(BL162,'class and classification'!$A$1:$C$338,3,FALSE),VLOOKUP(BL162,'class and classification'!$A$340:$C$378,3,FALSE))</f>
        <v>SD</v>
      </c>
      <c r="BP162">
        <v>42.89</v>
      </c>
      <c r="BQ162">
        <v>70.88</v>
      </c>
      <c r="BR162">
        <v>80.11</v>
      </c>
      <c r="BS162">
        <v>80.09</v>
      </c>
      <c r="BT162">
        <v>84.31</v>
      </c>
    </row>
    <row r="163" spans="1:72"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I163">
        <v>15.7</v>
      </c>
      <c r="AJ163">
        <v>17.100000000000001</v>
      </c>
      <c r="BB163" t="s">
        <v>248</v>
      </c>
      <c r="BC163" t="str">
        <f>IFERROR(VLOOKUP(BB163,'class and classification'!$A$1:$B$338,2,FALSE),VLOOKUP(BB163,'class and classification'!$A$340:$B$378,2,FALSE))</f>
        <v>Urban with Significant Rural</v>
      </c>
      <c r="BD163" t="str">
        <f>IFERROR(VLOOKUP(BB163,'class and classification'!$A$1:$C$338,3,FALSE),VLOOKUP(BB163,'class and classification'!$A$340:$C$378,3,FALSE))</f>
        <v>SD</v>
      </c>
      <c r="BG163">
        <v>16.100000000000001</v>
      </c>
      <c r="BH163">
        <v>27</v>
      </c>
      <c r="BI163">
        <v>28.2</v>
      </c>
      <c r="BJ163">
        <v>29.8</v>
      </c>
      <c r="BL163" t="s">
        <v>248</v>
      </c>
      <c r="BM163" t="str">
        <f>IFERROR(VLOOKUP(BL163,'class and classification'!$A$1:$B$338,2,FALSE),VLOOKUP(BL163,'class and classification'!$A$340:$B$378,2,FALSE))</f>
        <v>Urban with Significant Rural</v>
      </c>
      <c r="BN163" t="str">
        <f>IFERROR(VLOOKUP(BL163,'class and classification'!$A$1:$C$338,3,FALSE),VLOOKUP(BL163,'class and classification'!$A$340:$C$378,3,FALSE))</f>
        <v>SD</v>
      </c>
      <c r="BP163">
        <v>34.42</v>
      </c>
      <c r="BQ163">
        <v>62.14</v>
      </c>
      <c r="BR163">
        <v>65.19</v>
      </c>
      <c r="BS163">
        <v>71.47</v>
      </c>
      <c r="BT163">
        <v>72.540000000000006</v>
      </c>
    </row>
    <row r="164" spans="1:72"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80</v>
      </c>
      <c r="F164">
        <v>86</v>
      </c>
      <c r="G164">
        <v>90.6</v>
      </c>
      <c r="H164">
        <v>91.6</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I164">
        <v>7.2</v>
      </c>
      <c r="AJ164">
        <v>10.1</v>
      </c>
      <c r="BB164" t="s">
        <v>256</v>
      </c>
      <c r="BC164" t="str">
        <f>IFERROR(VLOOKUP(BB164,'class and classification'!$A$1:$B$338,2,FALSE),VLOOKUP(BB164,'class and classification'!$A$340:$B$378,2,FALSE))</f>
        <v>Urban with Significant Rural</v>
      </c>
      <c r="BD164" t="str">
        <f>IFERROR(VLOOKUP(BB164,'class and classification'!$A$1:$C$338,3,FALSE),VLOOKUP(BB164,'class and classification'!$A$340:$C$378,3,FALSE))</f>
        <v>SD</v>
      </c>
      <c r="BG164">
        <v>2</v>
      </c>
      <c r="BH164">
        <v>3.4</v>
      </c>
      <c r="BI164">
        <v>6.8</v>
      </c>
      <c r="BJ164">
        <v>20</v>
      </c>
      <c r="BL164" t="s">
        <v>256</v>
      </c>
      <c r="BM164" t="str">
        <f>IFERROR(VLOOKUP(BL164,'class and classification'!$A$1:$B$338,2,FALSE),VLOOKUP(BL164,'class and classification'!$A$340:$B$378,2,FALSE))</f>
        <v>Urban with Significant Rural</v>
      </c>
      <c r="BN164" t="str">
        <f>IFERROR(VLOOKUP(BL164,'class and classification'!$A$1:$C$338,3,FALSE),VLOOKUP(BL164,'class and classification'!$A$340:$C$378,3,FALSE))</f>
        <v>SD</v>
      </c>
      <c r="BP164">
        <v>48.3</v>
      </c>
      <c r="BQ164">
        <v>70.81</v>
      </c>
      <c r="BR164">
        <v>73.98</v>
      </c>
      <c r="BS164">
        <v>76.17</v>
      </c>
      <c r="BT164">
        <v>76.650000000000006</v>
      </c>
    </row>
    <row r="165" spans="1:72"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90</v>
      </c>
      <c r="F165">
        <v>90</v>
      </c>
      <c r="G165">
        <v>92.5</v>
      </c>
      <c r="H165">
        <v>92.3</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I165">
        <v>8</v>
      </c>
      <c r="AJ165">
        <v>23.6</v>
      </c>
      <c r="BB165" t="s">
        <v>257</v>
      </c>
      <c r="BC165" t="str">
        <f>IFERROR(VLOOKUP(BB165,'class and classification'!$A$1:$B$338,2,FALSE),VLOOKUP(BB165,'class and classification'!$A$340:$B$378,2,FALSE))</f>
        <v>Predominantly Rural</v>
      </c>
      <c r="BD165" t="str">
        <f>IFERROR(VLOOKUP(BB165,'class and classification'!$A$1:$C$338,3,FALSE),VLOOKUP(BB165,'class and classification'!$A$340:$C$378,3,FALSE))</f>
        <v>SD</v>
      </c>
      <c r="BG165">
        <v>0.6</v>
      </c>
      <c r="BH165">
        <v>1.8</v>
      </c>
      <c r="BI165">
        <v>2.9</v>
      </c>
      <c r="BJ165">
        <v>3.4</v>
      </c>
      <c r="BL165" t="s">
        <v>257</v>
      </c>
      <c r="BM165" t="str">
        <f>IFERROR(VLOOKUP(BL165,'class and classification'!$A$1:$B$338,2,FALSE),VLOOKUP(BL165,'class and classification'!$A$340:$B$378,2,FALSE))</f>
        <v>Predominantly Rural</v>
      </c>
      <c r="BN165" t="str">
        <f>IFERROR(VLOOKUP(BL165,'class and classification'!$A$1:$C$338,3,FALSE),VLOOKUP(BL165,'class and classification'!$A$340:$C$378,3,FALSE))</f>
        <v>SD</v>
      </c>
      <c r="BP165">
        <v>16.14</v>
      </c>
      <c r="BQ165">
        <v>70.37</v>
      </c>
      <c r="BR165">
        <v>71.5</v>
      </c>
      <c r="BS165">
        <v>76.260000000000005</v>
      </c>
      <c r="BT165">
        <v>78.12</v>
      </c>
    </row>
    <row r="166" spans="1:72"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84</v>
      </c>
      <c r="F166">
        <v>85</v>
      </c>
      <c r="G166">
        <v>87.6</v>
      </c>
      <c r="H166">
        <v>89.3</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I166">
        <v>18.399999999999999</v>
      </c>
      <c r="AJ166">
        <v>56.4</v>
      </c>
      <c r="BB166" t="s">
        <v>270</v>
      </c>
      <c r="BC166" t="str">
        <f>IFERROR(VLOOKUP(BB166,'class and classification'!$A$1:$B$338,2,FALSE),VLOOKUP(BB166,'class and classification'!$A$340:$B$378,2,FALSE))</f>
        <v>Predominantly Urban</v>
      </c>
      <c r="BD166" t="str">
        <f>IFERROR(VLOOKUP(BB166,'class and classification'!$A$1:$C$338,3,FALSE),VLOOKUP(BB166,'class and classification'!$A$340:$C$378,3,FALSE))</f>
        <v>SD</v>
      </c>
      <c r="BG166">
        <v>0.4</v>
      </c>
      <c r="BH166">
        <v>1.3</v>
      </c>
      <c r="BI166">
        <v>3.5</v>
      </c>
      <c r="BJ166">
        <v>4.7</v>
      </c>
      <c r="BL166" t="s">
        <v>270</v>
      </c>
      <c r="BM166" t="str">
        <f>IFERROR(VLOOKUP(BL166,'class and classification'!$A$1:$B$338,2,FALSE),VLOOKUP(BL166,'class and classification'!$A$340:$B$378,2,FALSE))</f>
        <v>Predominantly Urban</v>
      </c>
      <c r="BN166" t="str">
        <f>IFERROR(VLOOKUP(BL166,'class and classification'!$A$1:$C$338,3,FALSE),VLOOKUP(BL166,'class and classification'!$A$340:$C$378,3,FALSE))</f>
        <v>SD</v>
      </c>
      <c r="BP166">
        <v>65.959999999999994</v>
      </c>
      <c r="BQ166">
        <v>70.44</v>
      </c>
      <c r="BR166">
        <v>79.47</v>
      </c>
      <c r="BS166">
        <v>79.92</v>
      </c>
      <c r="BT166">
        <v>79.84</v>
      </c>
    </row>
    <row r="167" spans="1:72"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90</v>
      </c>
      <c r="F167">
        <v>91</v>
      </c>
      <c r="G167">
        <v>93.8</v>
      </c>
      <c r="H167">
        <v>95</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I167">
        <v>36.200000000000003</v>
      </c>
      <c r="AJ167">
        <v>41</v>
      </c>
      <c r="BB167" t="s">
        <v>192</v>
      </c>
      <c r="BC167" t="str">
        <f>IFERROR(VLOOKUP(BB167,'class and classification'!$A$1:$B$338,2,FALSE),VLOOKUP(BB167,'class and classification'!$A$340:$B$378,2,FALSE))</f>
        <v>Predominantly Rural</v>
      </c>
      <c r="BD167" t="str">
        <f>IFERROR(VLOOKUP(BB167,'class and classification'!$A$1:$C$338,3,FALSE),VLOOKUP(BB167,'class and classification'!$A$340:$C$378,3,FALSE))</f>
        <v>SD</v>
      </c>
      <c r="BG167">
        <v>4.9000000000000004</v>
      </c>
      <c r="BH167">
        <v>7.8</v>
      </c>
      <c r="BI167">
        <v>10.6</v>
      </c>
      <c r="BJ167">
        <v>27.2</v>
      </c>
      <c r="BL167" t="s">
        <v>192</v>
      </c>
      <c r="BM167" t="str">
        <f>IFERROR(VLOOKUP(BL167,'class and classification'!$A$1:$B$338,2,FALSE),VLOOKUP(BL167,'class and classification'!$A$340:$B$378,2,FALSE))</f>
        <v>Predominantly Rural</v>
      </c>
      <c r="BN167" t="str">
        <f>IFERROR(VLOOKUP(BL167,'class and classification'!$A$1:$C$338,3,FALSE),VLOOKUP(BL167,'class and classification'!$A$340:$C$378,3,FALSE))</f>
        <v>SD</v>
      </c>
      <c r="BP167">
        <v>34.08</v>
      </c>
      <c r="BQ167">
        <v>45.51</v>
      </c>
      <c r="BR167">
        <v>46.37</v>
      </c>
      <c r="BS167">
        <v>48.47</v>
      </c>
      <c r="BT167">
        <v>57.58</v>
      </c>
    </row>
    <row r="168" spans="1:72" x14ac:dyDescent="0.3">
      <c r="AB168" t="s">
        <v>647</v>
      </c>
      <c r="AC168" t="e">
        <f>IFERROR(VLOOKUP(AB168,'class and classification'!$A$1:$B$338,2,FALSE),VLOOKUP(AB168,'class and classification'!$A$340:$B$378,2,FALSE))</f>
        <v>#N/A</v>
      </c>
      <c r="AD168" t="e">
        <f>IFERROR(VLOOKUP(AB168,'class and classification'!$A$1:$C$338,3,FALSE),VLOOKUP(AB168,'class and classification'!$A$340:$C$378,3,FALSE))</f>
        <v>#N/A</v>
      </c>
      <c r="AI168">
        <v>16.3</v>
      </c>
      <c r="AJ168">
        <v>17.899999999999999</v>
      </c>
      <c r="BB168" t="s">
        <v>197</v>
      </c>
      <c r="BC168" t="str">
        <f>IFERROR(VLOOKUP(BB168,'class and classification'!$A$1:$B$338,2,FALSE),VLOOKUP(BB168,'class and classification'!$A$340:$B$378,2,FALSE))</f>
        <v>Predominantly Urban</v>
      </c>
      <c r="BD168" t="str">
        <f>IFERROR(VLOOKUP(BB168,'class and classification'!$A$1:$C$338,3,FALSE),VLOOKUP(BB168,'class and classification'!$A$340:$C$378,3,FALSE))</f>
        <v>SD</v>
      </c>
      <c r="BG168">
        <v>1.6</v>
      </c>
      <c r="BH168">
        <v>3</v>
      </c>
      <c r="BI168">
        <v>6.5</v>
      </c>
      <c r="BJ168">
        <v>13.5</v>
      </c>
      <c r="BL168" t="s">
        <v>197</v>
      </c>
      <c r="BM168" t="str">
        <f>IFERROR(VLOOKUP(BL168,'class and classification'!$A$1:$B$338,2,FALSE),VLOOKUP(BL168,'class and classification'!$A$340:$B$378,2,FALSE))</f>
        <v>Predominantly Urban</v>
      </c>
      <c r="BN168" t="str">
        <f>IFERROR(VLOOKUP(BL168,'class and classification'!$A$1:$C$338,3,FALSE),VLOOKUP(BL168,'class and classification'!$A$340:$C$378,3,FALSE))</f>
        <v>SD</v>
      </c>
      <c r="BP168">
        <v>46.52</v>
      </c>
      <c r="BQ168">
        <v>81.96</v>
      </c>
      <c r="BR168">
        <v>88.03</v>
      </c>
      <c r="BS168">
        <v>87.78</v>
      </c>
      <c r="BT168">
        <v>88.2</v>
      </c>
    </row>
    <row r="169" spans="1:72"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I169">
        <v>20</v>
      </c>
      <c r="AJ169">
        <v>21.8</v>
      </c>
      <c r="BB169" t="s">
        <v>219</v>
      </c>
      <c r="BC169" t="str">
        <f>IFERROR(VLOOKUP(BB169,'class and classification'!$A$1:$B$338,2,FALSE),VLOOKUP(BB169,'class and classification'!$A$340:$B$378,2,FALSE))</f>
        <v>Predominantly Urban</v>
      </c>
      <c r="BD169" t="str">
        <f>IFERROR(VLOOKUP(BB169,'class and classification'!$A$1:$C$338,3,FALSE),VLOOKUP(BB169,'class and classification'!$A$340:$C$378,3,FALSE))</f>
        <v>SD</v>
      </c>
      <c r="BG169">
        <v>1.6</v>
      </c>
      <c r="BH169">
        <v>5.5</v>
      </c>
      <c r="BI169">
        <v>14.5</v>
      </c>
      <c r="BJ169">
        <v>19</v>
      </c>
      <c r="BL169" t="s">
        <v>219</v>
      </c>
      <c r="BM169" t="str">
        <f>IFERROR(VLOOKUP(BL169,'class and classification'!$A$1:$B$338,2,FALSE),VLOOKUP(BL169,'class and classification'!$A$340:$B$378,2,FALSE))</f>
        <v>Predominantly Urban</v>
      </c>
      <c r="BN169" t="str">
        <f>IFERROR(VLOOKUP(BL169,'class and classification'!$A$1:$C$338,3,FALSE),VLOOKUP(BL169,'class and classification'!$A$340:$C$378,3,FALSE))</f>
        <v>SD</v>
      </c>
      <c r="BP169">
        <v>63.17</v>
      </c>
      <c r="BQ169">
        <v>86.56</v>
      </c>
      <c r="BR169">
        <v>87.43</v>
      </c>
      <c r="BS169">
        <v>86.23</v>
      </c>
      <c r="BT169">
        <v>85.43</v>
      </c>
    </row>
    <row r="170" spans="1:72"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95</v>
      </c>
      <c r="F170">
        <v>98</v>
      </c>
      <c r="G170">
        <v>98.7</v>
      </c>
      <c r="H170">
        <v>98.100000000000009</v>
      </c>
      <c r="I170">
        <v>98.4</v>
      </c>
      <c r="J170">
        <v>98.6</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I170">
        <v>6.4</v>
      </c>
      <c r="AJ170">
        <v>8.1999999999999993</v>
      </c>
      <c r="BB170" t="s">
        <v>262</v>
      </c>
      <c r="BC170" t="str">
        <f>IFERROR(VLOOKUP(BB170,'class and classification'!$A$1:$B$338,2,FALSE),VLOOKUP(BB170,'class and classification'!$A$340:$B$378,2,FALSE))</f>
        <v>Predominantly Rural</v>
      </c>
      <c r="BD170" t="str">
        <f>IFERROR(VLOOKUP(BB170,'class and classification'!$A$1:$C$338,3,FALSE),VLOOKUP(BB170,'class and classification'!$A$340:$C$378,3,FALSE))</f>
        <v>SD</v>
      </c>
      <c r="BG170">
        <v>3.1</v>
      </c>
      <c r="BH170">
        <v>7</v>
      </c>
      <c r="BI170">
        <v>12.6</v>
      </c>
      <c r="BJ170">
        <v>21.6</v>
      </c>
      <c r="BL170" t="s">
        <v>262</v>
      </c>
      <c r="BM170" t="str">
        <f>IFERROR(VLOOKUP(BL170,'class and classification'!$A$1:$B$338,2,FALSE),VLOOKUP(BL170,'class and classification'!$A$340:$B$378,2,FALSE))</f>
        <v>Predominantly Rural</v>
      </c>
      <c r="BN170" t="str">
        <f>IFERROR(VLOOKUP(BL170,'class and classification'!$A$1:$C$338,3,FALSE),VLOOKUP(BL170,'class and classification'!$A$340:$C$378,3,FALSE))</f>
        <v>SD</v>
      </c>
      <c r="BP170">
        <v>30.35</v>
      </c>
      <c r="BQ170">
        <v>59.25</v>
      </c>
      <c r="BR170">
        <v>60.61</v>
      </c>
      <c r="BS170">
        <v>63.27</v>
      </c>
      <c r="BT170">
        <v>62.1</v>
      </c>
    </row>
    <row r="171" spans="1:72"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88</v>
      </c>
      <c r="F171">
        <v>89</v>
      </c>
      <c r="G171">
        <v>91.5</v>
      </c>
      <c r="H171">
        <v>93.1</v>
      </c>
      <c r="I171">
        <v>94.1</v>
      </c>
      <c r="J171">
        <v>94.9</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I171">
        <v>19.100000000000001</v>
      </c>
      <c r="AJ171">
        <v>33</v>
      </c>
      <c r="BB171" t="s">
        <v>293</v>
      </c>
      <c r="BC171" t="str">
        <f>IFERROR(VLOOKUP(BB171,'class and classification'!$A$1:$B$338,2,FALSE),VLOOKUP(BB171,'class and classification'!$A$340:$B$378,2,FALSE))</f>
        <v>Predominantly Urban</v>
      </c>
      <c r="BD171" t="str">
        <f>IFERROR(VLOOKUP(BB171,'class and classification'!$A$1:$C$338,3,FALSE),VLOOKUP(BB171,'class and classification'!$A$340:$C$378,3,FALSE))</f>
        <v>SD</v>
      </c>
      <c r="BG171">
        <v>4.5999999999999996</v>
      </c>
      <c r="BH171">
        <v>7.4</v>
      </c>
      <c r="BI171">
        <v>9.9</v>
      </c>
      <c r="BJ171">
        <v>12</v>
      </c>
      <c r="BL171" t="s">
        <v>293</v>
      </c>
      <c r="BM171" t="str">
        <f>IFERROR(VLOOKUP(BL171,'class and classification'!$A$1:$B$338,2,FALSE),VLOOKUP(BL171,'class and classification'!$A$340:$B$378,2,FALSE))</f>
        <v>Predominantly Urban</v>
      </c>
      <c r="BN171" t="str">
        <f>IFERROR(VLOOKUP(BL171,'class and classification'!$A$1:$C$338,3,FALSE),VLOOKUP(BL171,'class and classification'!$A$340:$C$378,3,FALSE))</f>
        <v>SD</v>
      </c>
      <c r="BP171">
        <v>59.73</v>
      </c>
      <c r="BQ171">
        <v>89.44</v>
      </c>
      <c r="BR171">
        <v>92.9</v>
      </c>
      <c r="BS171">
        <v>92.98</v>
      </c>
      <c r="BT171">
        <v>92.82</v>
      </c>
    </row>
    <row r="172" spans="1:72"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88</v>
      </c>
      <c r="F172">
        <v>90</v>
      </c>
      <c r="G172">
        <v>92.8</v>
      </c>
      <c r="H172">
        <v>93.5</v>
      </c>
      <c r="I172">
        <v>94.3</v>
      </c>
      <c r="J172">
        <v>95</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I172">
        <v>28.2</v>
      </c>
      <c r="AJ172">
        <v>53.9</v>
      </c>
      <c r="BB172" t="s">
        <v>46</v>
      </c>
      <c r="BC172" t="str">
        <f>IFERROR(VLOOKUP(BB172,'class and classification'!$A$1:$B$338,2,FALSE),VLOOKUP(BB172,'class and classification'!$A$340:$B$378,2,FALSE))</f>
        <v>Predominantly Urban</v>
      </c>
      <c r="BD172" t="str">
        <f>IFERROR(VLOOKUP(BB172,'class and classification'!$A$1:$C$338,3,FALSE),VLOOKUP(BB172,'class and classification'!$A$340:$C$378,3,FALSE))</f>
        <v>SD</v>
      </c>
      <c r="BG172">
        <v>5.7</v>
      </c>
      <c r="BH172">
        <v>7.3</v>
      </c>
      <c r="BI172">
        <v>31.1</v>
      </c>
      <c r="BJ172">
        <v>53.6</v>
      </c>
      <c r="BL172" t="s">
        <v>46</v>
      </c>
      <c r="BM172" t="str">
        <f>IFERROR(VLOOKUP(BL172,'class and classification'!$A$1:$B$338,2,FALSE),VLOOKUP(BL172,'class and classification'!$A$340:$B$378,2,FALSE))</f>
        <v>Predominantly Urban</v>
      </c>
      <c r="BN172" t="str">
        <f>IFERROR(VLOOKUP(BL172,'class and classification'!$A$1:$C$338,3,FALSE),VLOOKUP(BL172,'class and classification'!$A$340:$C$378,3,FALSE))</f>
        <v>SD</v>
      </c>
      <c r="BP172">
        <v>43.94</v>
      </c>
      <c r="BQ172">
        <v>77.33</v>
      </c>
      <c r="BR172">
        <v>82.42</v>
      </c>
      <c r="BS172">
        <v>79.48</v>
      </c>
      <c r="BT172">
        <v>83.3</v>
      </c>
    </row>
    <row r="173" spans="1:72"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89</v>
      </c>
      <c r="F173">
        <v>93</v>
      </c>
      <c r="G173">
        <v>94.9</v>
      </c>
      <c r="H173">
        <v>95.2</v>
      </c>
      <c r="I173">
        <v>96.1</v>
      </c>
      <c r="J173">
        <v>96.1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I173">
        <v>3</v>
      </c>
      <c r="AJ173">
        <v>30</v>
      </c>
      <c r="BB173" t="s">
        <v>164</v>
      </c>
      <c r="BC173" t="str">
        <f>IFERROR(VLOOKUP(BB173,'class and classification'!$A$1:$B$338,2,FALSE),VLOOKUP(BB173,'class and classification'!$A$340:$B$378,2,FALSE))</f>
        <v>Predominantly Rural</v>
      </c>
      <c r="BD173" t="str">
        <f>IFERROR(VLOOKUP(BB173,'class and classification'!$A$1:$C$338,3,FALSE),VLOOKUP(BB173,'class and classification'!$A$340:$C$378,3,FALSE))</f>
        <v>SD</v>
      </c>
      <c r="BG173">
        <v>2.4</v>
      </c>
      <c r="BH173">
        <v>5.4</v>
      </c>
      <c r="BI173">
        <v>11.5</v>
      </c>
      <c r="BJ173">
        <v>15.1</v>
      </c>
      <c r="BL173" t="s">
        <v>164</v>
      </c>
      <c r="BM173" t="str">
        <f>IFERROR(VLOOKUP(BL173,'class and classification'!$A$1:$B$338,2,FALSE),VLOOKUP(BL173,'class and classification'!$A$340:$B$378,2,FALSE))</f>
        <v>Predominantly Rural</v>
      </c>
      <c r="BN173" t="str">
        <f>IFERROR(VLOOKUP(BL173,'class and classification'!$A$1:$C$338,3,FALSE),VLOOKUP(BL173,'class and classification'!$A$340:$C$378,3,FALSE))</f>
        <v>SD</v>
      </c>
      <c r="BP173">
        <v>26.76</v>
      </c>
      <c r="BQ173">
        <v>47.3</v>
      </c>
      <c r="BR173">
        <v>46.84</v>
      </c>
      <c r="BS173">
        <v>50.88</v>
      </c>
      <c r="BT173">
        <v>51.39</v>
      </c>
    </row>
    <row r="174" spans="1:72"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84</v>
      </c>
      <c r="F174">
        <v>94</v>
      </c>
      <c r="G174">
        <v>95.3</v>
      </c>
      <c r="H174">
        <v>95.2</v>
      </c>
      <c r="I174">
        <v>95.3</v>
      </c>
      <c r="J174">
        <v>95.7</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I174">
        <v>22.5</v>
      </c>
      <c r="AJ174">
        <v>35</v>
      </c>
      <c r="BB174" t="s">
        <v>209</v>
      </c>
      <c r="BC174" t="str">
        <f>IFERROR(VLOOKUP(BB174,'class and classification'!$A$1:$B$338,2,FALSE),VLOOKUP(BB174,'class and classification'!$A$340:$B$378,2,FALSE))</f>
        <v>Predominantly Urban</v>
      </c>
      <c r="BD174" t="str">
        <f>IFERROR(VLOOKUP(BB174,'class and classification'!$A$1:$C$338,3,FALSE),VLOOKUP(BB174,'class and classification'!$A$340:$C$378,3,FALSE))</f>
        <v>SD</v>
      </c>
      <c r="BG174">
        <v>1.4</v>
      </c>
      <c r="BH174">
        <v>1.7</v>
      </c>
      <c r="BI174">
        <v>2</v>
      </c>
      <c r="BJ174">
        <v>6.9</v>
      </c>
      <c r="BL174" t="s">
        <v>209</v>
      </c>
      <c r="BM174" t="str">
        <f>IFERROR(VLOOKUP(BL174,'class and classification'!$A$1:$B$338,2,FALSE),VLOOKUP(BL174,'class and classification'!$A$340:$B$378,2,FALSE))</f>
        <v>Predominantly Urban</v>
      </c>
      <c r="BN174" t="str">
        <f>IFERROR(VLOOKUP(BL174,'class and classification'!$A$1:$C$338,3,FALSE),VLOOKUP(BL174,'class and classification'!$A$340:$C$378,3,FALSE))</f>
        <v>SD</v>
      </c>
      <c r="BP174">
        <v>43.8</v>
      </c>
      <c r="BQ174">
        <v>73.06</v>
      </c>
      <c r="BR174">
        <v>85.28</v>
      </c>
      <c r="BS174">
        <v>85.22</v>
      </c>
      <c r="BT174">
        <v>83.82</v>
      </c>
    </row>
    <row r="175" spans="1:72" x14ac:dyDescent="0.3">
      <c r="AB175" t="s">
        <v>631</v>
      </c>
      <c r="AC175" t="e">
        <f>IFERROR(VLOOKUP(AB175,'class and classification'!$A$1:$B$338,2,FALSE),VLOOKUP(AB175,'class and classification'!$A$340:$B$378,2,FALSE))</f>
        <v>#N/A</v>
      </c>
      <c r="AD175" t="e">
        <f>IFERROR(VLOOKUP(AB175,'class and classification'!$A$1:$C$338,3,FALSE),VLOOKUP(AB175,'class and classification'!$A$340:$C$378,3,FALSE))</f>
        <v>#N/A</v>
      </c>
      <c r="AI175">
        <v>22.5</v>
      </c>
      <c r="AJ175">
        <v>59.8</v>
      </c>
      <c r="BB175" t="s">
        <v>314</v>
      </c>
      <c r="BC175" t="str">
        <f>IFERROR(VLOOKUP(BB175,'class and classification'!$A$1:$B$338,2,FALSE),VLOOKUP(BB175,'class and classification'!$A$340:$B$378,2,FALSE))</f>
        <v>Predominantly Urban</v>
      </c>
      <c r="BD175" t="str">
        <f>IFERROR(VLOOKUP(BB175,'class and classification'!$A$1:$C$338,3,FALSE),VLOOKUP(BB175,'class and classification'!$A$340:$C$378,3,FALSE))</f>
        <v>SD</v>
      </c>
      <c r="BG175">
        <v>0.9</v>
      </c>
      <c r="BH175">
        <v>1.2</v>
      </c>
      <c r="BI175">
        <v>2.4</v>
      </c>
      <c r="BJ175">
        <v>3.7</v>
      </c>
      <c r="BL175" t="s">
        <v>314</v>
      </c>
      <c r="BM175" t="str">
        <f>IFERROR(VLOOKUP(BL175,'class and classification'!$A$1:$B$338,2,FALSE),VLOOKUP(BL175,'class and classification'!$A$340:$B$378,2,FALSE))</f>
        <v>Predominantly Urban</v>
      </c>
      <c r="BN175" t="str">
        <f>IFERROR(VLOOKUP(BL175,'class and classification'!$A$1:$C$338,3,FALSE),VLOOKUP(BL175,'class and classification'!$A$340:$C$378,3,FALSE))</f>
        <v>SD</v>
      </c>
      <c r="BP175">
        <v>62.1</v>
      </c>
      <c r="BQ175">
        <v>90.78</v>
      </c>
      <c r="BR175">
        <v>97.94</v>
      </c>
      <c r="BS175">
        <v>96.11</v>
      </c>
      <c r="BT175">
        <v>96.33</v>
      </c>
    </row>
    <row r="176" spans="1:72" x14ac:dyDescent="0.3">
      <c r="A176" t="s">
        <v>471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I176">
        <v>43.7</v>
      </c>
      <c r="AJ176">
        <v>82.3</v>
      </c>
      <c r="BB176" t="s">
        <v>316</v>
      </c>
      <c r="BC176" t="str">
        <f>IFERROR(VLOOKUP(BB176,'class and classification'!$A$1:$B$338,2,FALSE),VLOOKUP(BB176,'class and classification'!$A$340:$B$378,2,FALSE))</f>
        <v>Predominantly Rural</v>
      </c>
      <c r="BD176" t="str">
        <f>IFERROR(VLOOKUP(BB176,'class and classification'!$A$1:$C$338,3,FALSE),VLOOKUP(BB176,'class and classification'!$A$340:$C$378,3,FALSE))</f>
        <v>SD</v>
      </c>
      <c r="BG176">
        <v>2.7</v>
      </c>
      <c r="BH176">
        <v>5.0999999999999996</v>
      </c>
      <c r="BI176">
        <v>8</v>
      </c>
      <c r="BJ176">
        <v>12.8</v>
      </c>
      <c r="BL176" t="s">
        <v>316</v>
      </c>
      <c r="BM176" t="str">
        <f>IFERROR(VLOOKUP(BL176,'class and classification'!$A$1:$B$338,2,FALSE),VLOOKUP(BL176,'class and classification'!$A$340:$B$378,2,FALSE))</f>
        <v>Predominantly Rural</v>
      </c>
      <c r="BN176" t="str">
        <f>IFERROR(VLOOKUP(BL176,'class and classification'!$A$1:$C$338,3,FALSE),VLOOKUP(BL176,'class and classification'!$A$340:$C$378,3,FALSE))</f>
        <v>SD</v>
      </c>
      <c r="BP176">
        <v>36.18</v>
      </c>
      <c r="BQ176">
        <v>63.76</v>
      </c>
      <c r="BR176">
        <v>68.489999999999995</v>
      </c>
      <c r="BS176">
        <v>70.7</v>
      </c>
      <c r="BT176">
        <v>70.77</v>
      </c>
    </row>
    <row r="177" spans="1:72"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AB177" t="s">
        <v>1327</v>
      </c>
      <c r="AC177" t="e">
        <f>IFERROR(VLOOKUP(AB177,'class and classification'!$A$1:$B$338,2,FALSE),VLOOKUP(AB177,'class and classification'!$A$340:$B$378,2,FALSE))</f>
        <v>#N/A</v>
      </c>
      <c r="AD177" t="e">
        <f>IFERROR(VLOOKUP(AB177,'class and classification'!$A$1:$C$338,3,FALSE),VLOOKUP(AB177,'class and classification'!$A$340:$C$378,3,FALSE))</f>
        <v>#N/A</v>
      </c>
      <c r="BB177" t="s">
        <v>318</v>
      </c>
      <c r="BC177" t="str">
        <f>IFERROR(VLOOKUP(BB177,'class and classification'!$A$1:$B$338,2,FALSE),VLOOKUP(BB177,'class and classification'!$A$340:$B$378,2,FALSE))</f>
        <v>Urban with Significant Rural</v>
      </c>
      <c r="BD177" t="str">
        <f>IFERROR(VLOOKUP(BB177,'class and classification'!$A$1:$C$338,3,FALSE),VLOOKUP(BB177,'class and classification'!$A$340:$C$378,3,FALSE))</f>
        <v>SD</v>
      </c>
      <c r="BG177">
        <v>0.3</v>
      </c>
      <c r="BH177">
        <v>0.9</v>
      </c>
      <c r="BI177">
        <v>2</v>
      </c>
      <c r="BJ177">
        <v>2.6</v>
      </c>
      <c r="BL177" t="s">
        <v>318</v>
      </c>
      <c r="BM177" t="str">
        <f>IFERROR(VLOOKUP(BL177,'class and classification'!$A$1:$B$338,2,FALSE),VLOOKUP(BL177,'class and classification'!$A$340:$B$378,2,FALSE))</f>
        <v>Urban with Significant Rural</v>
      </c>
      <c r="BN177" t="str">
        <f>IFERROR(VLOOKUP(BL177,'class and classification'!$A$1:$C$338,3,FALSE),VLOOKUP(BL177,'class and classification'!$A$340:$C$378,3,FALSE))</f>
        <v>SD</v>
      </c>
      <c r="BP177">
        <v>27.33</v>
      </c>
      <c r="BQ177">
        <v>64.180000000000007</v>
      </c>
      <c r="BR177">
        <v>72.03</v>
      </c>
      <c r="BS177">
        <v>71.260000000000005</v>
      </c>
      <c r="BT177">
        <v>75.58</v>
      </c>
    </row>
    <row r="178" spans="1:72"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I178">
        <v>10</v>
      </c>
      <c r="AJ178">
        <v>44.3</v>
      </c>
      <c r="BB178" t="s">
        <v>53</v>
      </c>
      <c r="BC178" t="str">
        <f>IFERROR(VLOOKUP(BB178,'class and classification'!$A$1:$B$338,2,FALSE),VLOOKUP(BB178,'class and classification'!$A$340:$B$378,2,FALSE))</f>
        <v>Predominantly Urban</v>
      </c>
      <c r="BD178" t="str">
        <f>IFERROR(VLOOKUP(BB178,'class and classification'!$A$1:$C$338,3,FALSE),VLOOKUP(BB178,'class and classification'!$A$340:$C$378,3,FALSE))</f>
        <v>SD</v>
      </c>
      <c r="BG178">
        <v>4.7</v>
      </c>
      <c r="BH178">
        <v>6.1</v>
      </c>
      <c r="BI178">
        <v>20.3</v>
      </c>
      <c r="BJ178">
        <v>40.9</v>
      </c>
      <c r="BL178" t="s">
        <v>53</v>
      </c>
      <c r="BM178" t="str">
        <f>IFERROR(VLOOKUP(BL178,'class and classification'!$A$1:$B$338,2,FALSE),VLOOKUP(BL178,'class and classification'!$A$340:$B$378,2,FALSE))</f>
        <v>Predominantly Urban</v>
      </c>
      <c r="BN178" t="str">
        <f>IFERROR(VLOOKUP(BL178,'class and classification'!$A$1:$C$338,3,FALSE),VLOOKUP(BL178,'class and classification'!$A$340:$C$378,3,FALSE))</f>
        <v>SD</v>
      </c>
      <c r="BP178">
        <v>82.73</v>
      </c>
      <c r="BQ178">
        <v>91.86</v>
      </c>
      <c r="BR178">
        <v>90.55</v>
      </c>
      <c r="BS178">
        <v>88.45</v>
      </c>
      <c r="BT178">
        <v>88.54</v>
      </c>
    </row>
    <row r="179" spans="1:72"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I179">
        <v>16</v>
      </c>
      <c r="AJ179">
        <v>28.6</v>
      </c>
      <c r="BB179" t="s">
        <v>89</v>
      </c>
      <c r="BC179" t="str">
        <f>IFERROR(VLOOKUP(BB179,'class and classification'!$A$1:$B$338,2,FALSE),VLOOKUP(BB179,'class and classification'!$A$340:$B$378,2,FALSE))</f>
        <v>Predominantly Rural</v>
      </c>
      <c r="BD179" t="str">
        <f>IFERROR(VLOOKUP(BB179,'class and classification'!$A$1:$C$338,3,FALSE),VLOOKUP(BB179,'class and classification'!$A$340:$C$378,3,FALSE))</f>
        <v>SD</v>
      </c>
      <c r="BG179">
        <v>1.8</v>
      </c>
      <c r="BH179">
        <v>3</v>
      </c>
      <c r="BI179">
        <v>13.6</v>
      </c>
      <c r="BJ179">
        <v>27.9</v>
      </c>
      <c r="BL179" t="s">
        <v>89</v>
      </c>
      <c r="BM179" t="str">
        <f>IFERROR(VLOOKUP(BL179,'class and classification'!$A$1:$B$338,2,FALSE),VLOOKUP(BL179,'class and classification'!$A$340:$B$378,2,FALSE))</f>
        <v>Predominantly Rural</v>
      </c>
      <c r="BN179" t="str">
        <f>IFERROR(VLOOKUP(BL179,'class and classification'!$A$1:$C$338,3,FALSE),VLOOKUP(BL179,'class and classification'!$A$340:$C$378,3,FALSE))</f>
        <v>SD</v>
      </c>
      <c r="BP179">
        <v>33.24</v>
      </c>
      <c r="BQ179">
        <v>63.12</v>
      </c>
      <c r="BR179">
        <v>61.25</v>
      </c>
      <c r="BS179">
        <v>61.92</v>
      </c>
      <c r="BT179">
        <v>61.09</v>
      </c>
    </row>
    <row r="180" spans="1:72"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I180">
        <v>2.4</v>
      </c>
      <c r="AJ180">
        <v>2.8</v>
      </c>
      <c r="BB180" t="s">
        <v>107</v>
      </c>
      <c r="BC180" t="str">
        <f>IFERROR(VLOOKUP(BB180,'class and classification'!$A$1:$B$338,2,FALSE),VLOOKUP(BB180,'class and classification'!$A$340:$B$378,2,FALSE))</f>
        <v>Predominantly Rural</v>
      </c>
      <c r="BD180" t="str">
        <f>IFERROR(VLOOKUP(BB180,'class and classification'!$A$1:$C$338,3,FALSE),VLOOKUP(BB180,'class and classification'!$A$340:$C$378,3,FALSE))</f>
        <v>SD</v>
      </c>
      <c r="BG180">
        <v>26.2</v>
      </c>
      <c r="BH180">
        <v>26.5</v>
      </c>
      <c r="BI180">
        <v>29.1</v>
      </c>
      <c r="BJ180">
        <v>31.3</v>
      </c>
      <c r="BL180" t="s">
        <v>107</v>
      </c>
      <c r="BM180" t="str">
        <f>IFERROR(VLOOKUP(BL180,'class and classification'!$A$1:$B$338,2,FALSE),VLOOKUP(BL180,'class and classification'!$A$340:$B$378,2,FALSE))</f>
        <v>Predominantly Rural</v>
      </c>
      <c r="BN180" t="str">
        <f>IFERROR(VLOOKUP(BL180,'class and classification'!$A$1:$C$338,3,FALSE),VLOOKUP(BL180,'class and classification'!$A$340:$C$378,3,FALSE))</f>
        <v>SD</v>
      </c>
      <c r="BP180">
        <v>46.51</v>
      </c>
      <c r="BQ180">
        <v>73.650000000000006</v>
      </c>
      <c r="BR180">
        <v>74.37</v>
      </c>
      <c r="BS180">
        <v>72.900000000000006</v>
      </c>
      <c r="BT180">
        <v>73.22</v>
      </c>
    </row>
    <row r="181" spans="1:72"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I181">
        <v>11.3</v>
      </c>
      <c r="AJ181">
        <v>12.7</v>
      </c>
      <c r="BB181" t="s">
        <v>140</v>
      </c>
      <c r="BC181" t="str">
        <f>IFERROR(VLOOKUP(BB181,'class and classification'!$A$1:$B$338,2,FALSE),VLOOKUP(BB181,'class and classification'!$A$340:$B$378,2,FALSE))</f>
        <v>Predominantly Rural</v>
      </c>
      <c r="BD181" t="str">
        <f>IFERROR(VLOOKUP(BB181,'class and classification'!$A$1:$C$338,3,FALSE),VLOOKUP(BB181,'class and classification'!$A$340:$C$378,3,FALSE))</f>
        <v>SD</v>
      </c>
      <c r="BG181">
        <v>2.5</v>
      </c>
      <c r="BH181">
        <v>4.2</v>
      </c>
      <c r="BI181">
        <v>5.7</v>
      </c>
      <c r="BJ181">
        <v>10.7</v>
      </c>
      <c r="BL181" t="s">
        <v>140</v>
      </c>
      <c r="BM181" t="str">
        <f>IFERROR(VLOOKUP(BL181,'class and classification'!$A$1:$B$338,2,FALSE),VLOOKUP(BL181,'class and classification'!$A$340:$B$378,2,FALSE))</f>
        <v>Predominantly Rural</v>
      </c>
      <c r="BN181" t="str">
        <f>IFERROR(VLOOKUP(BL181,'class and classification'!$A$1:$C$338,3,FALSE),VLOOKUP(BL181,'class and classification'!$A$340:$C$378,3,FALSE))</f>
        <v>SD</v>
      </c>
      <c r="BP181">
        <v>37.64</v>
      </c>
      <c r="BQ181">
        <v>67.709999999999994</v>
      </c>
      <c r="BR181">
        <v>70.89</v>
      </c>
      <c r="BS181">
        <v>70.23</v>
      </c>
      <c r="BT181">
        <v>72.22</v>
      </c>
    </row>
    <row r="182" spans="1:72"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I182">
        <v>8.6999999999999993</v>
      </c>
      <c r="AJ182">
        <v>12.3</v>
      </c>
      <c r="BB182" t="s">
        <v>237</v>
      </c>
      <c r="BC182" t="str">
        <f>IFERROR(VLOOKUP(BB182,'class and classification'!$A$1:$B$338,2,FALSE),VLOOKUP(BB182,'class and classification'!$A$340:$B$378,2,FALSE))</f>
        <v>Predominantly Rural</v>
      </c>
      <c r="BD182" t="str">
        <f>IFERROR(VLOOKUP(BB182,'class and classification'!$A$1:$C$338,3,FALSE),VLOOKUP(BB182,'class and classification'!$A$340:$C$378,3,FALSE))</f>
        <v>SD</v>
      </c>
      <c r="BG182">
        <v>11.4</v>
      </c>
      <c r="BH182">
        <v>13</v>
      </c>
      <c r="BI182">
        <v>15.4</v>
      </c>
      <c r="BJ182">
        <v>20.100000000000001</v>
      </c>
      <c r="BL182" t="s">
        <v>237</v>
      </c>
      <c r="BM182" t="str">
        <f>IFERROR(VLOOKUP(BL182,'class and classification'!$A$1:$B$338,2,FALSE),VLOOKUP(BL182,'class and classification'!$A$340:$B$378,2,FALSE))</f>
        <v>Predominantly Rural</v>
      </c>
      <c r="BN182" t="str">
        <f>IFERROR(VLOOKUP(BL182,'class and classification'!$A$1:$C$338,3,FALSE),VLOOKUP(BL182,'class and classification'!$A$340:$C$378,3,FALSE))</f>
        <v>SD</v>
      </c>
      <c r="BP182">
        <v>22.3</v>
      </c>
      <c r="BQ182">
        <v>57.25</v>
      </c>
      <c r="BR182">
        <v>56.04</v>
      </c>
      <c r="BS182">
        <v>57.94</v>
      </c>
      <c r="BT182">
        <v>59.53</v>
      </c>
    </row>
    <row r="183" spans="1:72" x14ac:dyDescent="0.3">
      <c r="AB183" t="s">
        <v>628</v>
      </c>
      <c r="AC183" t="e">
        <f>IFERROR(VLOOKUP(AB183,'class and classification'!$A$1:$B$338,2,FALSE),VLOOKUP(AB183,'class and classification'!$A$340:$B$378,2,FALSE))</f>
        <v>#N/A</v>
      </c>
      <c r="AD183" t="e">
        <f>IFERROR(VLOOKUP(AB183,'class and classification'!$A$1:$C$338,3,FALSE),VLOOKUP(AB183,'class and classification'!$A$340:$C$378,3,FALSE))</f>
        <v>#N/A</v>
      </c>
      <c r="AI183">
        <v>7.5</v>
      </c>
      <c r="AJ183">
        <v>9.6</v>
      </c>
      <c r="BB183" t="s">
        <v>21</v>
      </c>
      <c r="BC183" t="str">
        <f>IFERROR(VLOOKUP(BB183,'class and classification'!$A$1:$B$338,2,FALSE),VLOOKUP(BB183,'class and classification'!$A$340:$B$378,2,FALSE))</f>
        <v>Predominantly Urban</v>
      </c>
      <c r="BD183" t="str">
        <f>IFERROR(VLOOKUP(BB183,'class and classification'!$A$1:$C$338,3,FALSE),VLOOKUP(BB183,'class and classification'!$A$340:$C$378,3,FALSE))</f>
        <v>SD</v>
      </c>
      <c r="BG183">
        <v>8</v>
      </c>
      <c r="BH183">
        <v>11.4</v>
      </c>
      <c r="BI183">
        <v>16.600000000000001</v>
      </c>
      <c r="BJ183">
        <v>29.4</v>
      </c>
      <c r="BL183" t="s">
        <v>21</v>
      </c>
      <c r="BM183" t="str">
        <f>IFERROR(VLOOKUP(BL183,'class and classification'!$A$1:$B$338,2,FALSE),VLOOKUP(BL183,'class and classification'!$A$340:$B$378,2,FALSE))</f>
        <v>Predominantly Urban</v>
      </c>
      <c r="BN183" t="str">
        <f>IFERROR(VLOOKUP(BL183,'class and classification'!$A$1:$C$338,3,FALSE),VLOOKUP(BL183,'class and classification'!$A$340:$C$378,3,FALSE))</f>
        <v>SD</v>
      </c>
      <c r="BP183">
        <v>61.26</v>
      </c>
      <c r="BQ183">
        <v>83.43</v>
      </c>
      <c r="BR183">
        <v>88.28</v>
      </c>
      <c r="BS183">
        <v>86.87</v>
      </c>
      <c r="BT183">
        <v>88.21</v>
      </c>
    </row>
    <row r="184" spans="1:72" x14ac:dyDescent="0.3">
      <c r="A184" t="s">
        <v>484</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I184">
        <v>34.9</v>
      </c>
      <c r="AJ184">
        <v>58.4</v>
      </c>
      <c r="BB184" t="s">
        <v>38</v>
      </c>
      <c r="BC184" t="str">
        <f>IFERROR(VLOOKUP(BB184,'class and classification'!$A$1:$B$338,2,FALSE),VLOOKUP(BB184,'class and classification'!$A$340:$B$378,2,FALSE))</f>
        <v>Predominantly Rural</v>
      </c>
      <c r="BD184" t="str">
        <f>IFERROR(VLOOKUP(BB184,'class and classification'!$A$1:$C$338,3,FALSE),VLOOKUP(BB184,'class and classification'!$A$340:$C$378,3,FALSE))</f>
        <v>SD</v>
      </c>
      <c r="BG184">
        <v>0.2</v>
      </c>
      <c r="BH184">
        <v>2.5</v>
      </c>
      <c r="BI184">
        <v>11.7</v>
      </c>
      <c r="BJ184">
        <v>24.5</v>
      </c>
      <c r="BL184" t="s">
        <v>38</v>
      </c>
      <c r="BM184" t="str">
        <f>IFERROR(VLOOKUP(BL184,'class and classification'!$A$1:$B$338,2,FALSE),VLOOKUP(BL184,'class and classification'!$A$340:$B$378,2,FALSE))</f>
        <v>Predominantly Rural</v>
      </c>
      <c r="BN184" t="str">
        <f>IFERROR(VLOOKUP(BL184,'class and classification'!$A$1:$C$338,3,FALSE),VLOOKUP(BL184,'class and classification'!$A$340:$C$378,3,FALSE))</f>
        <v>SD</v>
      </c>
      <c r="BP184">
        <v>47.54</v>
      </c>
      <c r="BQ184">
        <v>69.83</v>
      </c>
      <c r="BR184">
        <v>68.400000000000006</v>
      </c>
      <c r="BS184">
        <v>70.27</v>
      </c>
      <c r="BT184">
        <v>71.8</v>
      </c>
    </row>
    <row r="185" spans="1:72"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I185">
        <v>6.9</v>
      </c>
      <c r="AJ185">
        <v>13.7</v>
      </c>
      <c r="BB185" t="s">
        <v>41</v>
      </c>
      <c r="BC185" t="str">
        <f>IFERROR(VLOOKUP(BB185,'class and classification'!$A$1:$B$338,2,FALSE),VLOOKUP(BB185,'class and classification'!$A$340:$B$378,2,FALSE))</f>
        <v>Urban with Significant Rural</v>
      </c>
      <c r="BD185" t="str">
        <f>IFERROR(VLOOKUP(BB185,'class and classification'!$A$1:$C$338,3,FALSE),VLOOKUP(BB185,'class and classification'!$A$340:$C$378,3,FALSE))</f>
        <v>SD</v>
      </c>
      <c r="BG185">
        <v>0.7</v>
      </c>
      <c r="BH185">
        <v>2.6</v>
      </c>
      <c r="BI185">
        <v>4.2</v>
      </c>
      <c r="BJ185">
        <v>42.2</v>
      </c>
      <c r="BL185" t="s">
        <v>41</v>
      </c>
      <c r="BM185" t="str">
        <f>IFERROR(VLOOKUP(BL185,'class and classification'!$A$1:$B$338,2,FALSE),VLOOKUP(BL185,'class and classification'!$A$340:$B$378,2,FALSE))</f>
        <v>Urban with Significant Rural</v>
      </c>
      <c r="BN185" t="str">
        <f>IFERROR(VLOOKUP(BL185,'class and classification'!$A$1:$C$338,3,FALSE),VLOOKUP(BL185,'class and classification'!$A$340:$C$378,3,FALSE))</f>
        <v>SD</v>
      </c>
      <c r="BP185">
        <v>58.03</v>
      </c>
      <c r="BQ185">
        <v>82.61</v>
      </c>
      <c r="BR185">
        <v>87.15</v>
      </c>
      <c r="BS185">
        <v>87.25</v>
      </c>
      <c r="BT185">
        <v>88.04</v>
      </c>
    </row>
    <row r="186" spans="1:72"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I186">
        <v>1.9</v>
      </c>
      <c r="AJ186">
        <v>11.3</v>
      </c>
      <c r="BB186" t="s">
        <v>58</v>
      </c>
      <c r="BC186" t="str">
        <f>IFERROR(VLOOKUP(BB186,'class and classification'!$A$1:$B$338,2,FALSE),VLOOKUP(BB186,'class and classification'!$A$340:$B$378,2,FALSE))</f>
        <v>Predominantly Urban</v>
      </c>
      <c r="BD186" t="str">
        <f>IFERROR(VLOOKUP(BB186,'class and classification'!$A$1:$C$338,3,FALSE),VLOOKUP(BB186,'class and classification'!$A$340:$C$378,3,FALSE))</f>
        <v>SD</v>
      </c>
      <c r="BG186">
        <v>1.2</v>
      </c>
      <c r="BH186">
        <v>2.9</v>
      </c>
      <c r="BI186">
        <v>2.2000000000000002</v>
      </c>
      <c r="BJ186">
        <v>2.8</v>
      </c>
      <c r="BL186" t="s">
        <v>58</v>
      </c>
      <c r="BM186" t="str">
        <f>IFERROR(VLOOKUP(BL186,'class and classification'!$A$1:$B$338,2,FALSE),VLOOKUP(BL186,'class and classification'!$A$340:$B$378,2,FALSE))</f>
        <v>Predominantly Urban</v>
      </c>
      <c r="BN186" t="str">
        <f>IFERROR(VLOOKUP(BL186,'class and classification'!$A$1:$C$338,3,FALSE),VLOOKUP(BL186,'class and classification'!$A$340:$C$378,3,FALSE))</f>
        <v>SD</v>
      </c>
      <c r="BP186">
        <v>45.32</v>
      </c>
      <c r="BQ186">
        <v>77.09</v>
      </c>
      <c r="BR186">
        <v>75.55</v>
      </c>
      <c r="BS186">
        <v>76.709999999999994</v>
      </c>
      <c r="BT186">
        <v>76.33</v>
      </c>
    </row>
    <row r="187" spans="1:72" x14ac:dyDescent="0.3">
      <c r="B187" t="s">
        <v>144</v>
      </c>
      <c r="E187">
        <v>92</v>
      </c>
      <c r="F187">
        <v>93</v>
      </c>
      <c r="G187">
        <v>95.2</v>
      </c>
      <c r="H187">
        <v>94.3</v>
      </c>
      <c r="I187">
        <v>94.2</v>
      </c>
      <c r="J187">
        <v>96.4</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I187">
        <v>1.6</v>
      </c>
      <c r="AJ187">
        <v>1.8</v>
      </c>
      <c r="BB187" t="s">
        <v>61</v>
      </c>
      <c r="BC187" t="str">
        <f>IFERROR(VLOOKUP(BB187,'class and classification'!$A$1:$B$338,2,FALSE),VLOOKUP(BB187,'class and classification'!$A$340:$B$378,2,FALSE))</f>
        <v>Predominantly Urban</v>
      </c>
      <c r="BD187" t="str">
        <f>IFERROR(VLOOKUP(BB187,'class and classification'!$A$1:$C$338,3,FALSE),VLOOKUP(BB187,'class and classification'!$A$340:$C$378,3,FALSE))</f>
        <v>SD</v>
      </c>
      <c r="BG187">
        <v>2.4</v>
      </c>
      <c r="BH187">
        <v>5.0999999999999996</v>
      </c>
      <c r="BI187">
        <v>32.1</v>
      </c>
      <c r="BJ187">
        <v>41.8</v>
      </c>
      <c r="BL187" t="s">
        <v>61</v>
      </c>
      <c r="BM187" t="str">
        <f>IFERROR(VLOOKUP(BL187,'class and classification'!$A$1:$B$338,2,FALSE),VLOOKUP(BL187,'class and classification'!$A$340:$B$378,2,FALSE))</f>
        <v>Predominantly Urban</v>
      </c>
      <c r="BN187" t="str">
        <f>IFERROR(VLOOKUP(BL187,'class and classification'!$A$1:$C$338,3,FALSE),VLOOKUP(BL187,'class and classification'!$A$340:$C$378,3,FALSE))</f>
        <v>SD</v>
      </c>
      <c r="BP187">
        <v>61.11</v>
      </c>
      <c r="BQ187">
        <v>81.08</v>
      </c>
      <c r="BR187">
        <v>82.93</v>
      </c>
      <c r="BS187">
        <v>83.69</v>
      </c>
      <c r="BT187">
        <v>83.86</v>
      </c>
    </row>
    <row r="188" spans="1:72"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I188">
        <v>2.7</v>
      </c>
      <c r="AJ188">
        <v>21.1</v>
      </c>
      <c r="BB188" t="s">
        <v>70</v>
      </c>
      <c r="BC188" t="str">
        <f>IFERROR(VLOOKUP(BB188,'class and classification'!$A$1:$B$338,2,FALSE),VLOOKUP(BB188,'class and classification'!$A$340:$B$378,2,FALSE))</f>
        <v>Urban with Significant Rural</v>
      </c>
      <c r="BD188" t="str">
        <f>IFERROR(VLOOKUP(BB188,'class and classification'!$A$1:$C$338,3,FALSE),VLOOKUP(BB188,'class and classification'!$A$340:$C$378,3,FALSE))</f>
        <v>SD</v>
      </c>
      <c r="BG188">
        <v>3.7</v>
      </c>
      <c r="BH188">
        <v>5.4</v>
      </c>
      <c r="BI188">
        <v>9.1</v>
      </c>
      <c r="BJ188">
        <v>15.9</v>
      </c>
      <c r="BL188" t="s">
        <v>70</v>
      </c>
      <c r="BM188" t="str">
        <f>IFERROR(VLOOKUP(BL188,'class and classification'!$A$1:$B$338,2,FALSE),VLOOKUP(BL188,'class and classification'!$A$340:$B$378,2,FALSE))</f>
        <v>Urban with Significant Rural</v>
      </c>
      <c r="BN188" t="str">
        <f>IFERROR(VLOOKUP(BL188,'class and classification'!$A$1:$C$338,3,FALSE),VLOOKUP(BL188,'class and classification'!$A$340:$C$378,3,FALSE))</f>
        <v>SD</v>
      </c>
      <c r="BP188">
        <v>48.22</v>
      </c>
      <c r="BQ188">
        <v>72.3</v>
      </c>
      <c r="BR188">
        <v>70.27</v>
      </c>
      <c r="BS188">
        <v>69.760000000000005</v>
      </c>
      <c r="BT188">
        <v>71.53</v>
      </c>
    </row>
    <row r="189" spans="1:72"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I189">
        <v>6.4</v>
      </c>
      <c r="AJ189">
        <v>8</v>
      </c>
      <c r="BB189" t="s">
        <v>102</v>
      </c>
      <c r="BC189" t="str">
        <f>IFERROR(VLOOKUP(BB189,'class and classification'!$A$1:$B$338,2,FALSE),VLOOKUP(BB189,'class and classification'!$A$340:$B$378,2,FALSE))</f>
        <v>Urban with Significant Rural</v>
      </c>
      <c r="BD189" t="str">
        <f>IFERROR(VLOOKUP(BB189,'class and classification'!$A$1:$C$338,3,FALSE),VLOOKUP(BB189,'class and classification'!$A$340:$C$378,3,FALSE))</f>
        <v>SD</v>
      </c>
      <c r="BG189">
        <v>6.8</v>
      </c>
      <c r="BH189">
        <v>8.1</v>
      </c>
      <c r="BI189">
        <v>12.3</v>
      </c>
      <c r="BJ189">
        <v>17.8</v>
      </c>
      <c r="BL189" t="s">
        <v>102</v>
      </c>
      <c r="BM189" t="str">
        <f>IFERROR(VLOOKUP(BL189,'class and classification'!$A$1:$B$338,2,FALSE),VLOOKUP(BL189,'class and classification'!$A$340:$B$378,2,FALSE))</f>
        <v>Urban with Significant Rural</v>
      </c>
      <c r="BN189" t="str">
        <f>IFERROR(VLOOKUP(BL189,'class and classification'!$A$1:$C$338,3,FALSE),VLOOKUP(BL189,'class and classification'!$A$340:$C$378,3,FALSE))</f>
        <v>SD</v>
      </c>
      <c r="BP189">
        <v>54.72</v>
      </c>
      <c r="BQ189">
        <v>66.03</v>
      </c>
      <c r="BR189">
        <v>70.510000000000005</v>
      </c>
      <c r="BS189">
        <v>69.53</v>
      </c>
      <c r="BT189">
        <v>69.44</v>
      </c>
    </row>
    <row r="190" spans="1:72"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I190">
        <v>0.9</v>
      </c>
      <c r="AJ190">
        <v>23.3</v>
      </c>
      <c r="BB190" t="s">
        <v>125</v>
      </c>
      <c r="BC190" t="str">
        <f>IFERROR(VLOOKUP(BB190,'class and classification'!$A$1:$B$338,2,FALSE),VLOOKUP(BB190,'class and classification'!$A$340:$B$378,2,FALSE))</f>
        <v>Predominantly Urban</v>
      </c>
      <c r="BD190" t="str">
        <f>IFERROR(VLOOKUP(BB190,'class and classification'!$A$1:$C$338,3,FALSE),VLOOKUP(BB190,'class and classification'!$A$340:$C$378,3,FALSE))</f>
        <v>SD</v>
      </c>
      <c r="BG190">
        <v>1.2</v>
      </c>
      <c r="BH190">
        <v>1.5</v>
      </c>
      <c r="BI190">
        <v>5.3</v>
      </c>
      <c r="BJ190">
        <v>8.5</v>
      </c>
      <c r="BL190" t="s">
        <v>125</v>
      </c>
      <c r="BM190" t="str">
        <f>IFERROR(VLOOKUP(BL190,'class and classification'!$A$1:$B$338,2,FALSE),VLOOKUP(BL190,'class and classification'!$A$340:$B$378,2,FALSE))</f>
        <v>Predominantly Urban</v>
      </c>
      <c r="BN190" t="str">
        <f>IFERROR(VLOOKUP(BL190,'class and classification'!$A$1:$C$338,3,FALSE),VLOOKUP(BL190,'class and classification'!$A$340:$C$378,3,FALSE))</f>
        <v>SD</v>
      </c>
      <c r="BP190">
        <v>75.760000000000005</v>
      </c>
      <c r="BQ190">
        <v>90.3</v>
      </c>
      <c r="BR190">
        <v>97.58</v>
      </c>
      <c r="BS190">
        <v>97.51</v>
      </c>
      <c r="BT190">
        <v>97.22</v>
      </c>
    </row>
    <row r="191" spans="1:72"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I191">
        <v>35</v>
      </c>
      <c r="AJ191">
        <v>39.5</v>
      </c>
      <c r="BB191" t="s">
        <v>163</v>
      </c>
      <c r="BC191" t="str">
        <f>IFERROR(VLOOKUP(BB191,'class and classification'!$A$1:$B$338,2,FALSE),VLOOKUP(BB191,'class and classification'!$A$340:$B$378,2,FALSE))</f>
        <v>Predominantly Rural</v>
      </c>
      <c r="BD191" t="str">
        <f>IFERROR(VLOOKUP(BB191,'class and classification'!$A$1:$C$338,3,FALSE),VLOOKUP(BB191,'class and classification'!$A$340:$C$378,3,FALSE))</f>
        <v>SD</v>
      </c>
      <c r="BG191">
        <v>2.4</v>
      </c>
      <c r="BH191">
        <v>5.8</v>
      </c>
      <c r="BI191">
        <v>18.100000000000001</v>
      </c>
      <c r="BJ191">
        <v>37.799999999999997</v>
      </c>
      <c r="BL191" t="s">
        <v>163</v>
      </c>
      <c r="BM191" t="str">
        <f>IFERROR(VLOOKUP(BL191,'class and classification'!$A$1:$B$338,2,FALSE),VLOOKUP(BL191,'class and classification'!$A$340:$B$378,2,FALSE))</f>
        <v>Predominantly Rural</v>
      </c>
      <c r="BN191" t="str">
        <f>IFERROR(VLOOKUP(BL191,'class and classification'!$A$1:$C$338,3,FALSE),VLOOKUP(BL191,'class and classification'!$A$340:$C$378,3,FALSE))</f>
        <v>SD</v>
      </c>
      <c r="BP191">
        <v>8.6300000000000008</v>
      </c>
      <c r="BQ191">
        <v>51.01</v>
      </c>
      <c r="BR191">
        <v>49.04</v>
      </c>
      <c r="BS191">
        <v>48.29</v>
      </c>
      <c r="BT191">
        <v>53.41</v>
      </c>
    </row>
    <row r="192" spans="1:72" x14ac:dyDescent="0.3">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I192">
        <v>76.599999999999994</v>
      </c>
      <c r="AJ192">
        <v>79.7</v>
      </c>
      <c r="BB192" t="s">
        <v>215</v>
      </c>
      <c r="BC192" t="str">
        <f>IFERROR(VLOOKUP(BB192,'class and classification'!$A$1:$B$338,2,FALSE),VLOOKUP(BB192,'class and classification'!$A$340:$B$378,2,FALSE))</f>
        <v>Predominantly Urban</v>
      </c>
      <c r="BD192" t="str">
        <f>IFERROR(VLOOKUP(BB192,'class and classification'!$A$1:$C$338,3,FALSE),VLOOKUP(BB192,'class and classification'!$A$340:$C$378,3,FALSE))</f>
        <v>SD</v>
      </c>
      <c r="BG192">
        <v>1.8</v>
      </c>
      <c r="BH192">
        <v>4.2</v>
      </c>
      <c r="BI192">
        <v>7.6</v>
      </c>
      <c r="BJ192">
        <v>13.3</v>
      </c>
      <c r="BL192" t="s">
        <v>215</v>
      </c>
      <c r="BM192" t="str">
        <f>IFERROR(VLOOKUP(BL192,'class and classification'!$A$1:$B$338,2,FALSE),VLOOKUP(BL192,'class and classification'!$A$340:$B$378,2,FALSE))</f>
        <v>Predominantly Urban</v>
      </c>
      <c r="BN192" t="str">
        <f>IFERROR(VLOOKUP(BL192,'class and classification'!$A$1:$C$338,3,FALSE),VLOOKUP(BL192,'class and classification'!$A$340:$C$378,3,FALSE))</f>
        <v>SD</v>
      </c>
      <c r="BP192">
        <v>53.02</v>
      </c>
      <c r="BQ192">
        <v>71.88</v>
      </c>
      <c r="BR192">
        <v>81.22</v>
      </c>
      <c r="BS192">
        <v>81.510000000000005</v>
      </c>
      <c r="BT192">
        <v>80.97</v>
      </c>
    </row>
    <row r="193" spans="1:72"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I193">
        <v>24.4</v>
      </c>
      <c r="AJ193">
        <v>33.4</v>
      </c>
      <c r="BB193" t="s">
        <v>274</v>
      </c>
      <c r="BC193" t="str">
        <f>IFERROR(VLOOKUP(BB193,'class and classification'!$A$1:$B$338,2,FALSE),VLOOKUP(BB193,'class and classification'!$A$340:$B$378,2,FALSE))</f>
        <v>Predominantly Rural</v>
      </c>
      <c r="BD193" t="str">
        <f>IFERROR(VLOOKUP(BB193,'class and classification'!$A$1:$C$338,3,FALSE),VLOOKUP(BB193,'class and classification'!$A$340:$C$378,3,FALSE))</f>
        <v>SD</v>
      </c>
      <c r="BG193">
        <v>0.3</v>
      </c>
      <c r="BH193">
        <v>3.1</v>
      </c>
      <c r="BI193">
        <v>7.6</v>
      </c>
      <c r="BJ193">
        <v>12.1</v>
      </c>
      <c r="BL193" t="s">
        <v>274</v>
      </c>
      <c r="BM193" t="str">
        <f>IFERROR(VLOOKUP(BL193,'class and classification'!$A$1:$B$338,2,FALSE),VLOOKUP(BL193,'class and classification'!$A$340:$B$378,2,FALSE))</f>
        <v>Predominantly Rural</v>
      </c>
      <c r="BN193" t="str">
        <f>IFERROR(VLOOKUP(BL193,'class and classification'!$A$1:$C$338,3,FALSE),VLOOKUP(BL193,'class and classification'!$A$340:$C$378,3,FALSE))</f>
        <v>SD</v>
      </c>
      <c r="BP193">
        <v>40.08</v>
      </c>
      <c r="BQ193">
        <v>66.010000000000005</v>
      </c>
      <c r="BR193">
        <v>67.209999999999994</v>
      </c>
      <c r="BS193">
        <v>69.92</v>
      </c>
      <c r="BT193">
        <v>65.510000000000005</v>
      </c>
    </row>
    <row r="194" spans="1:72"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83</v>
      </c>
      <c r="F194">
        <v>87</v>
      </c>
      <c r="G194">
        <v>91.1</v>
      </c>
      <c r="H194">
        <v>91.5</v>
      </c>
      <c r="I194">
        <v>92.3</v>
      </c>
      <c r="J194">
        <v>92.3</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I194">
        <v>69.8</v>
      </c>
      <c r="AJ194">
        <v>70.3</v>
      </c>
      <c r="BB194" t="s">
        <v>286</v>
      </c>
      <c r="BC194" t="str">
        <f>IFERROR(VLOOKUP(BB194,'class and classification'!$A$1:$B$338,2,FALSE),VLOOKUP(BB194,'class and classification'!$A$340:$B$378,2,FALSE))</f>
        <v>Predominantly Rural</v>
      </c>
      <c r="BD194" t="str">
        <f>IFERROR(VLOOKUP(BB194,'class and classification'!$A$1:$C$338,3,FALSE),VLOOKUP(BB194,'class and classification'!$A$340:$C$378,3,FALSE))</f>
        <v>SD</v>
      </c>
      <c r="BG194">
        <v>1.9</v>
      </c>
      <c r="BH194">
        <v>7.3</v>
      </c>
      <c r="BI194">
        <v>19.100000000000001</v>
      </c>
      <c r="BJ194">
        <v>37.1</v>
      </c>
      <c r="BL194" t="s">
        <v>286</v>
      </c>
      <c r="BM194" t="str">
        <f>IFERROR(VLOOKUP(BL194,'class and classification'!$A$1:$B$338,2,FALSE),VLOOKUP(BL194,'class and classification'!$A$340:$B$378,2,FALSE))</f>
        <v>Predominantly Rural</v>
      </c>
      <c r="BN194" t="str">
        <f>IFERROR(VLOOKUP(BL194,'class and classification'!$A$1:$C$338,3,FALSE),VLOOKUP(BL194,'class and classification'!$A$340:$C$378,3,FALSE))</f>
        <v>SD</v>
      </c>
      <c r="BP194">
        <v>21.64</v>
      </c>
      <c r="BQ194">
        <v>49.37</v>
      </c>
      <c r="BR194">
        <v>62.02</v>
      </c>
      <c r="BS194">
        <v>62.78</v>
      </c>
      <c r="BT194">
        <v>64.19</v>
      </c>
    </row>
    <row r="195" spans="1:72"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97</v>
      </c>
      <c r="F195">
        <v>98</v>
      </c>
      <c r="G195">
        <v>98.4</v>
      </c>
      <c r="H195">
        <v>98.5</v>
      </c>
      <c r="I195">
        <v>98.5</v>
      </c>
      <c r="J195">
        <v>98.2</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I195">
        <v>82.9</v>
      </c>
      <c r="AJ195">
        <v>85.8</v>
      </c>
      <c r="BB195" t="s">
        <v>47</v>
      </c>
      <c r="BC195" t="str">
        <f>IFERROR(VLOOKUP(BB195,'class and classification'!$A$1:$B$338,2,FALSE),VLOOKUP(BB195,'class and classification'!$A$340:$B$378,2,FALSE))</f>
        <v>Predominantly Urban</v>
      </c>
      <c r="BD195" t="str">
        <f>IFERROR(VLOOKUP(BB195,'class and classification'!$A$1:$C$338,3,FALSE),VLOOKUP(BB195,'class and classification'!$A$340:$C$378,3,FALSE))</f>
        <v>SD</v>
      </c>
      <c r="BG195">
        <v>0.3</v>
      </c>
      <c r="BH195">
        <v>0.7</v>
      </c>
      <c r="BI195">
        <v>3.7</v>
      </c>
      <c r="BJ195">
        <v>5.3</v>
      </c>
      <c r="BL195" t="s">
        <v>47</v>
      </c>
      <c r="BM195" t="str">
        <f>IFERROR(VLOOKUP(BL195,'class and classification'!$A$1:$B$338,2,FALSE),VLOOKUP(BL195,'class and classification'!$A$340:$B$378,2,FALSE))</f>
        <v>Predominantly Urban</v>
      </c>
      <c r="BN195" t="str">
        <f>IFERROR(VLOOKUP(BL195,'class and classification'!$A$1:$C$338,3,FALSE),VLOOKUP(BL195,'class and classification'!$A$340:$C$378,3,FALSE))</f>
        <v>SD</v>
      </c>
      <c r="BP195">
        <v>58.67</v>
      </c>
      <c r="BQ195">
        <v>77.81</v>
      </c>
      <c r="BR195">
        <v>85.3</v>
      </c>
      <c r="BS195">
        <v>83.94</v>
      </c>
      <c r="BT195">
        <v>84.17</v>
      </c>
    </row>
    <row r="196" spans="1:72"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88</v>
      </c>
      <c r="F196">
        <v>90</v>
      </c>
      <c r="G196">
        <v>92.9</v>
      </c>
      <c r="H196">
        <v>93.199999999999989</v>
      </c>
      <c r="I196">
        <v>93.7</v>
      </c>
      <c r="J196">
        <v>94</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I196">
        <v>3.7</v>
      </c>
      <c r="AJ196">
        <v>4.5</v>
      </c>
      <c r="BB196" t="s">
        <v>79</v>
      </c>
      <c r="BC196" t="str">
        <f>IFERROR(VLOOKUP(BB196,'class and classification'!$A$1:$B$338,2,FALSE),VLOOKUP(BB196,'class and classification'!$A$340:$B$378,2,FALSE))</f>
        <v>Urban with Significant Rural</v>
      </c>
      <c r="BD196" t="str">
        <f>IFERROR(VLOOKUP(BB196,'class and classification'!$A$1:$C$338,3,FALSE),VLOOKUP(BB196,'class and classification'!$A$340:$C$378,3,FALSE))</f>
        <v>SD</v>
      </c>
      <c r="BG196">
        <v>1.6</v>
      </c>
      <c r="BH196">
        <v>2.7</v>
      </c>
      <c r="BI196">
        <v>4.5999999999999996</v>
      </c>
      <c r="BJ196">
        <v>19.100000000000001</v>
      </c>
      <c r="BL196" t="s">
        <v>79</v>
      </c>
      <c r="BM196" t="str">
        <f>IFERROR(VLOOKUP(BL196,'class and classification'!$A$1:$B$338,2,FALSE),VLOOKUP(BL196,'class and classification'!$A$340:$B$378,2,FALSE))</f>
        <v>Urban with Significant Rural</v>
      </c>
      <c r="BN196" t="str">
        <f>IFERROR(VLOOKUP(BL196,'class and classification'!$A$1:$C$338,3,FALSE),VLOOKUP(BL196,'class and classification'!$A$340:$C$378,3,FALSE))</f>
        <v>SD</v>
      </c>
      <c r="BP196">
        <v>67.81</v>
      </c>
      <c r="BQ196">
        <v>83.54</v>
      </c>
      <c r="BR196">
        <v>84.21</v>
      </c>
      <c r="BS196">
        <v>83.24</v>
      </c>
      <c r="BT196">
        <v>83.06</v>
      </c>
    </row>
    <row r="197" spans="1:72"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83</v>
      </c>
      <c r="F197">
        <v>87</v>
      </c>
      <c r="G197">
        <v>93.8</v>
      </c>
      <c r="H197">
        <v>94.600000000000009</v>
      </c>
      <c r="I197">
        <v>94.8</v>
      </c>
      <c r="J197">
        <v>94.6</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I197">
        <v>83.6</v>
      </c>
      <c r="AJ197">
        <v>85.6</v>
      </c>
      <c r="BB197" t="s">
        <v>92</v>
      </c>
      <c r="BC197" t="str">
        <f>IFERROR(VLOOKUP(BB197,'class and classification'!$A$1:$B$338,2,FALSE),VLOOKUP(BB197,'class and classification'!$A$340:$B$378,2,FALSE))</f>
        <v>Urban with Significant Rural</v>
      </c>
      <c r="BD197" t="str">
        <f>IFERROR(VLOOKUP(BB197,'class and classification'!$A$1:$C$338,3,FALSE),VLOOKUP(BB197,'class and classification'!$A$340:$C$378,3,FALSE))</f>
        <v>SD</v>
      </c>
      <c r="BG197">
        <v>2.2000000000000002</v>
      </c>
      <c r="BH197">
        <v>3.8</v>
      </c>
      <c r="BI197">
        <v>9.1999999999999993</v>
      </c>
      <c r="BJ197">
        <v>12.6</v>
      </c>
      <c r="BL197" t="s">
        <v>92</v>
      </c>
      <c r="BM197" t="str">
        <f>IFERROR(VLOOKUP(BL197,'class and classification'!$A$1:$B$338,2,FALSE),VLOOKUP(BL197,'class and classification'!$A$340:$B$378,2,FALSE))</f>
        <v>Urban with Significant Rural</v>
      </c>
      <c r="BN197" t="str">
        <f>IFERROR(VLOOKUP(BL197,'class and classification'!$A$1:$C$338,3,FALSE),VLOOKUP(BL197,'class and classification'!$A$340:$C$378,3,FALSE))</f>
        <v>SD</v>
      </c>
      <c r="BP197">
        <v>56.17</v>
      </c>
      <c r="BQ197">
        <v>72.819999999999993</v>
      </c>
      <c r="BR197">
        <v>70.23</v>
      </c>
      <c r="BS197">
        <v>70.040000000000006</v>
      </c>
      <c r="BT197">
        <v>74.78</v>
      </c>
    </row>
    <row r="198" spans="1:72"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71</v>
      </c>
      <c r="F198">
        <v>75</v>
      </c>
      <c r="G198">
        <v>79.3</v>
      </c>
      <c r="H198">
        <v>79.899999999999991</v>
      </c>
      <c r="I198">
        <v>80.900000000000006</v>
      </c>
      <c r="J198">
        <v>80.599999999999994</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I198">
        <v>23</v>
      </c>
      <c r="AJ198">
        <v>27.2</v>
      </c>
      <c r="BB198" t="s">
        <v>134</v>
      </c>
      <c r="BC198" t="str">
        <f>IFERROR(VLOOKUP(BB198,'class and classification'!$A$1:$B$338,2,FALSE),VLOOKUP(BB198,'class and classification'!$A$340:$B$378,2,FALSE))</f>
        <v>Predominantly Urban</v>
      </c>
      <c r="BD198" t="str">
        <f>IFERROR(VLOOKUP(BB198,'class and classification'!$A$1:$C$338,3,FALSE),VLOOKUP(BB198,'class and classification'!$A$340:$C$378,3,FALSE))</f>
        <v>SD</v>
      </c>
      <c r="BG198">
        <v>1.7</v>
      </c>
      <c r="BH198">
        <v>2.7</v>
      </c>
      <c r="BI198">
        <v>6.5</v>
      </c>
      <c r="BJ198">
        <v>9.3000000000000007</v>
      </c>
      <c r="BL198" t="s">
        <v>134</v>
      </c>
      <c r="BM198" t="str">
        <f>IFERROR(VLOOKUP(BL198,'class and classification'!$A$1:$B$338,2,FALSE),VLOOKUP(BL198,'class and classification'!$A$340:$B$378,2,FALSE))</f>
        <v>Predominantly Urban</v>
      </c>
      <c r="BN198" t="str">
        <f>IFERROR(VLOOKUP(BL198,'class and classification'!$A$1:$C$338,3,FALSE),VLOOKUP(BL198,'class and classification'!$A$340:$C$378,3,FALSE))</f>
        <v>SD</v>
      </c>
      <c r="BP198">
        <v>60.94</v>
      </c>
      <c r="BQ198">
        <v>76.22</v>
      </c>
      <c r="BR198">
        <v>77.790000000000006</v>
      </c>
      <c r="BS198">
        <v>78.53</v>
      </c>
      <c r="BT198">
        <v>88.52</v>
      </c>
    </row>
    <row r="199" spans="1:72"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81</v>
      </c>
      <c r="F199">
        <v>84</v>
      </c>
      <c r="G199">
        <v>89.7</v>
      </c>
      <c r="H199">
        <v>92.100000000000009</v>
      </c>
      <c r="I199">
        <v>92.9</v>
      </c>
      <c r="J199">
        <v>93.1</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I199">
        <v>57.9</v>
      </c>
      <c r="AJ199">
        <v>66.7</v>
      </c>
      <c r="BB199" t="s">
        <v>185</v>
      </c>
      <c r="BC199" t="str">
        <f>IFERROR(VLOOKUP(BB199,'class and classification'!$A$1:$B$338,2,FALSE),VLOOKUP(BB199,'class and classification'!$A$340:$B$378,2,FALSE))</f>
        <v>Urban with Significant Rural</v>
      </c>
      <c r="BD199" t="str">
        <f>IFERROR(VLOOKUP(BB199,'class and classification'!$A$1:$C$338,3,FALSE),VLOOKUP(BB199,'class and classification'!$A$340:$C$378,3,FALSE))</f>
        <v>SD</v>
      </c>
      <c r="BG199">
        <v>0.7</v>
      </c>
      <c r="BH199">
        <v>1.4</v>
      </c>
      <c r="BI199">
        <v>2.5</v>
      </c>
      <c r="BJ199">
        <v>5.9</v>
      </c>
      <c r="BL199" t="s">
        <v>185</v>
      </c>
      <c r="BM199" t="str">
        <f>IFERROR(VLOOKUP(BL199,'class and classification'!$A$1:$B$338,2,FALSE),VLOOKUP(BL199,'class and classification'!$A$340:$B$378,2,FALSE))</f>
        <v>Urban with Significant Rural</v>
      </c>
      <c r="BN199" t="str">
        <f>IFERROR(VLOOKUP(BL199,'class and classification'!$A$1:$C$338,3,FALSE),VLOOKUP(BL199,'class and classification'!$A$340:$C$378,3,FALSE))</f>
        <v>SD</v>
      </c>
      <c r="BP199">
        <v>40.61</v>
      </c>
      <c r="BQ199">
        <v>68.48</v>
      </c>
      <c r="BR199">
        <v>66.66</v>
      </c>
      <c r="BS199">
        <v>67.16</v>
      </c>
      <c r="BT199">
        <v>67.91</v>
      </c>
    </row>
    <row r="200" spans="1:72" x14ac:dyDescent="0.3">
      <c r="AB200" t="s">
        <v>857</v>
      </c>
      <c r="AC200" t="e">
        <f>IFERROR(VLOOKUP(AB200,'class and classification'!$A$1:$B$338,2,FALSE),VLOOKUP(AB200,'class and classification'!$A$340:$B$378,2,FALSE))</f>
        <v>#N/A</v>
      </c>
      <c r="AD200" t="e">
        <f>IFERROR(VLOOKUP(AB200,'class and classification'!$A$1:$C$338,3,FALSE),VLOOKUP(AB200,'class and classification'!$A$340:$C$378,3,FALSE))</f>
        <v>#N/A</v>
      </c>
      <c r="AI200">
        <v>8.3000000000000007</v>
      </c>
      <c r="AJ200">
        <v>22.5</v>
      </c>
      <c r="BB200" t="s">
        <v>254</v>
      </c>
      <c r="BC200" t="str">
        <f>IFERROR(VLOOKUP(BB200,'class and classification'!$A$1:$B$338,2,FALSE),VLOOKUP(BB200,'class and classification'!$A$340:$B$378,2,FALSE))</f>
        <v>Predominantly Urban</v>
      </c>
      <c r="BD200" t="str">
        <f>IFERROR(VLOOKUP(BB200,'class and classification'!$A$1:$C$338,3,FALSE),VLOOKUP(BB200,'class and classification'!$A$340:$C$378,3,FALSE))</f>
        <v>SD</v>
      </c>
      <c r="BG200">
        <v>0.5</v>
      </c>
      <c r="BH200">
        <v>1.7</v>
      </c>
      <c r="BI200">
        <v>23.4</v>
      </c>
      <c r="BJ200">
        <v>41.9</v>
      </c>
      <c r="BL200" t="s">
        <v>254</v>
      </c>
      <c r="BM200" t="str">
        <f>IFERROR(VLOOKUP(BL200,'class and classification'!$A$1:$B$338,2,FALSE),VLOOKUP(BL200,'class and classification'!$A$340:$B$378,2,FALSE))</f>
        <v>Predominantly Urban</v>
      </c>
      <c r="BN200" t="str">
        <f>IFERROR(VLOOKUP(BL200,'class and classification'!$A$1:$C$338,3,FALSE),VLOOKUP(BL200,'class and classification'!$A$340:$C$378,3,FALSE))</f>
        <v>SD</v>
      </c>
      <c r="BP200">
        <v>67.25</v>
      </c>
      <c r="BQ200">
        <v>83.01</v>
      </c>
      <c r="BR200">
        <v>77.48</v>
      </c>
      <c r="BS200">
        <v>78.39</v>
      </c>
      <c r="BT200">
        <v>82.75</v>
      </c>
    </row>
    <row r="201" spans="1:72"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I201">
        <v>9.8000000000000007</v>
      </c>
      <c r="AJ201">
        <v>73.099999999999994</v>
      </c>
      <c r="BB201" t="s">
        <v>258</v>
      </c>
      <c r="BC201" t="str">
        <f>IFERROR(VLOOKUP(BB201,'class and classification'!$A$1:$B$338,2,FALSE),VLOOKUP(BB201,'class and classification'!$A$340:$B$378,2,FALSE))</f>
        <v>Predominantly Urban</v>
      </c>
      <c r="BD201" t="str">
        <f>IFERROR(VLOOKUP(BB201,'class and classification'!$A$1:$C$338,3,FALSE),VLOOKUP(BB201,'class and classification'!$A$340:$C$378,3,FALSE))</f>
        <v>SD</v>
      </c>
      <c r="BG201">
        <v>0</v>
      </c>
      <c r="BH201">
        <v>0.9</v>
      </c>
      <c r="BI201">
        <v>1.3</v>
      </c>
      <c r="BJ201">
        <v>3.6</v>
      </c>
      <c r="BL201" t="s">
        <v>258</v>
      </c>
      <c r="BM201" t="str">
        <f>IFERROR(VLOOKUP(BL201,'class and classification'!$A$1:$B$338,2,FALSE),VLOOKUP(BL201,'class and classification'!$A$340:$B$378,2,FALSE))</f>
        <v>Predominantly Urban</v>
      </c>
      <c r="BN201" t="str">
        <f>IFERROR(VLOOKUP(BL201,'class and classification'!$A$1:$C$338,3,FALSE),VLOOKUP(BL201,'class and classification'!$A$340:$C$378,3,FALSE))</f>
        <v>SD</v>
      </c>
      <c r="BP201">
        <v>83.63</v>
      </c>
      <c r="BQ201">
        <v>93.39</v>
      </c>
      <c r="BR201">
        <v>95.95</v>
      </c>
      <c r="BS201">
        <v>95.6</v>
      </c>
      <c r="BT201">
        <v>96.6</v>
      </c>
    </row>
    <row r="202" spans="1:72"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87</v>
      </c>
      <c r="F202">
        <v>88</v>
      </c>
      <c r="G202">
        <v>92.2</v>
      </c>
      <c r="H202">
        <v>92.7</v>
      </c>
      <c r="I202">
        <v>94.7</v>
      </c>
      <c r="J202">
        <v>95.1</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I202">
        <v>38.299999999999997</v>
      </c>
      <c r="AJ202">
        <v>58.6</v>
      </c>
      <c r="BB202" t="s">
        <v>278</v>
      </c>
      <c r="BC202" t="str">
        <f>IFERROR(VLOOKUP(BB202,'class and classification'!$A$1:$B$338,2,FALSE),VLOOKUP(BB202,'class and classification'!$A$340:$B$378,2,FALSE))</f>
        <v>Predominantly Urban</v>
      </c>
      <c r="BD202" t="str">
        <f>IFERROR(VLOOKUP(BB202,'class and classification'!$A$1:$C$338,3,FALSE),VLOOKUP(BB202,'class and classification'!$A$340:$C$378,3,FALSE))</f>
        <v>SD</v>
      </c>
      <c r="BG202">
        <v>0.5</v>
      </c>
      <c r="BH202">
        <v>1.4</v>
      </c>
      <c r="BI202">
        <v>5.4</v>
      </c>
      <c r="BJ202">
        <v>39</v>
      </c>
      <c r="BL202" t="s">
        <v>278</v>
      </c>
      <c r="BM202" t="str">
        <f>IFERROR(VLOOKUP(BL202,'class and classification'!$A$1:$B$338,2,FALSE),VLOOKUP(BL202,'class and classification'!$A$340:$B$378,2,FALSE))</f>
        <v>Predominantly Urban</v>
      </c>
      <c r="BN202" t="str">
        <f>IFERROR(VLOOKUP(BL202,'class and classification'!$A$1:$C$338,3,FALSE),VLOOKUP(BL202,'class and classification'!$A$340:$C$378,3,FALSE))</f>
        <v>SD</v>
      </c>
      <c r="BP202">
        <v>77.22</v>
      </c>
      <c r="BQ202">
        <v>90.79</v>
      </c>
      <c r="BR202">
        <v>91.14</v>
      </c>
      <c r="BS202">
        <v>88.84</v>
      </c>
      <c r="BT202">
        <v>90.34</v>
      </c>
    </row>
    <row r="203" spans="1:72"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90</v>
      </c>
      <c r="F203">
        <v>91</v>
      </c>
      <c r="G203">
        <v>93.100000000000009</v>
      </c>
      <c r="H203">
        <v>93.5</v>
      </c>
      <c r="I203">
        <v>95.1</v>
      </c>
      <c r="J203">
        <v>94.4</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I203">
        <v>9.5</v>
      </c>
      <c r="AJ203">
        <v>22.2</v>
      </c>
      <c r="BB203" t="s">
        <v>294</v>
      </c>
      <c r="BC203" t="str">
        <f>IFERROR(VLOOKUP(BB203,'class and classification'!$A$1:$B$338,2,FALSE),VLOOKUP(BB203,'class and classification'!$A$340:$B$378,2,FALSE))</f>
        <v>Predominantly Urban</v>
      </c>
      <c r="BD203" t="str">
        <f>IFERROR(VLOOKUP(BB203,'class and classification'!$A$1:$C$338,3,FALSE),VLOOKUP(BB203,'class and classification'!$A$340:$C$378,3,FALSE))</f>
        <v>SD</v>
      </c>
      <c r="BG203">
        <v>1.2</v>
      </c>
      <c r="BH203">
        <v>1.5</v>
      </c>
      <c r="BI203">
        <v>2.4</v>
      </c>
      <c r="BJ203">
        <v>22.9</v>
      </c>
      <c r="BL203" t="s">
        <v>294</v>
      </c>
      <c r="BM203" t="str">
        <f>IFERROR(VLOOKUP(BL203,'class and classification'!$A$1:$B$338,2,FALSE),VLOOKUP(BL203,'class and classification'!$A$340:$B$378,2,FALSE))</f>
        <v>Predominantly Urban</v>
      </c>
      <c r="BN203" t="str">
        <f>IFERROR(VLOOKUP(BL203,'class and classification'!$A$1:$C$338,3,FALSE),VLOOKUP(BL203,'class and classification'!$A$340:$C$378,3,FALSE))</f>
        <v>SD</v>
      </c>
      <c r="BP203">
        <v>90.3</v>
      </c>
      <c r="BQ203">
        <v>96.01</v>
      </c>
      <c r="BR203">
        <v>98.43</v>
      </c>
      <c r="BS203">
        <v>98.59</v>
      </c>
      <c r="BT203">
        <v>99.5</v>
      </c>
    </row>
    <row r="204" spans="1:72"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92</v>
      </c>
      <c r="F204">
        <v>94</v>
      </c>
      <c r="G204">
        <v>95.9</v>
      </c>
      <c r="H204">
        <v>96.3</v>
      </c>
      <c r="I204">
        <v>97.4</v>
      </c>
      <c r="J204">
        <v>97</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I204">
        <v>9.4</v>
      </c>
      <c r="AJ204">
        <v>15.1</v>
      </c>
      <c r="BB204" t="s">
        <v>297</v>
      </c>
      <c r="BC204" t="str">
        <f>IFERROR(VLOOKUP(BB204,'class and classification'!$A$1:$B$338,2,FALSE),VLOOKUP(BB204,'class and classification'!$A$340:$B$378,2,FALSE))</f>
        <v>Predominantly Urban</v>
      </c>
      <c r="BD204" t="str">
        <f>IFERROR(VLOOKUP(BB204,'class and classification'!$A$1:$C$338,3,FALSE),VLOOKUP(BB204,'class and classification'!$A$340:$C$378,3,FALSE))</f>
        <v>SD</v>
      </c>
      <c r="BG204">
        <v>2</v>
      </c>
      <c r="BH204">
        <v>3.5</v>
      </c>
      <c r="BI204">
        <v>9.6999999999999993</v>
      </c>
      <c r="BJ204">
        <v>12</v>
      </c>
      <c r="BL204" t="s">
        <v>297</v>
      </c>
      <c r="BM204" t="str">
        <f>IFERROR(VLOOKUP(BL204,'class and classification'!$A$1:$B$338,2,FALSE),VLOOKUP(BL204,'class and classification'!$A$340:$B$378,2,FALSE))</f>
        <v>Predominantly Urban</v>
      </c>
      <c r="BN204" t="str">
        <f>IFERROR(VLOOKUP(BL204,'class and classification'!$A$1:$C$338,3,FALSE),VLOOKUP(BL204,'class and classification'!$A$340:$C$378,3,FALSE))</f>
        <v>SD</v>
      </c>
      <c r="BP204">
        <v>76.510000000000005</v>
      </c>
      <c r="BQ204">
        <v>83.15</v>
      </c>
      <c r="BR204">
        <v>79.58</v>
      </c>
      <c r="BS204">
        <v>80.790000000000006</v>
      </c>
      <c r="BT204">
        <v>80.040000000000006</v>
      </c>
    </row>
    <row r="205" spans="1:72"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68</v>
      </c>
      <c r="F205">
        <v>78</v>
      </c>
      <c r="G205">
        <v>82.600000000000009</v>
      </c>
      <c r="H205">
        <v>85.100000000000009</v>
      </c>
      <c r="I205">
        <v>88.4</v>
      </c>
      <c r="J205">
        <v>89.4</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I205">
        <v>74.900000000000006</v>
      </c>
      <c r="AJ205">
        <v>78</v>
      </c>
      <c r="BB205" t="s">
        <v>39</v>
      </c>
      <c r="BC205" t="str">
        <f>IFERROR(VLOOKUP(BB205,'class and classification'!$A$1:$B$338,2,FALSE),VLOOKUP(BB205,'class and classification'!$A$340:$B$378,2,FALSE))</f>
        <v>Predominantly Rural</v>
      </c>
      <c r="BD205" t="str">
        <f>IFERROR(VLOOKUP(BB205,'class and classification'!$A$1:$C$338,3,FALSE),VLOOKUP(BB205,'class and classification'!$A$340:$C$378,3,FALSE))</f>
        <v>SD</v>
      </c>
      <c r="BG205">
        <v>0.8</v>
      </c>
      <c r="BH205">
        <v>2.4</v>
      </c>
      <c r="BI205">
        <v>11.1</v>
      </c>
      <c r="BJ205">
        <v>29.5</v>
      </c>
      <c r="BL205" t="s">
        <v>39</v>
      </c>
      <c r="BM205" t="str">
        <f>IFERROR(VLOOKUP(BL205,'class and classification'!$A$1:$B$338,2,FALSE),VLOOKUP(BL205,'class and classification'!$A$340:$B$378,2,FALSE))</f>
        <v>Predominantly Rural</v>
      </c>
      <c r="BN205" t="str">
        <f>IFERROR(VLOOKUP(BL205,'class and classification'!$A$1:$C$338,3,FALSE),VLOOKUP(BL205,'class and classification'!$A$340:$C$378,3,FALSE))</f>
        <v>SD</v>
      </c>
      <c r="BP205">
        <v>11.22</v>
      </c>
      <c r="BQ205">
        <v>56.31</v>
      </c>
      <c r="BR205">
        <v>61.86</v>
      </c>
      <c r="BS205">
        <v>60.25</v>
      </c>
      <c r="BT205">
        <v>60.25</v>
      </c>
    </row>
    <row r="206" spans="1:72"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97</v>
      </c>
      <c r="F206">
        <v>98</v>
      </c>
      <c r="G206">
        <v>98.2</v>
      </c>
      <c r="H206">
        <v>97.899999999999991</v>
      </c>
      <c r="I206">
        <v>98</v>
      </c>
      <c r="J206">
        <v>97.9</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I206">
        <v>1.1000000000000001</v>
      </c>
      <c r="AJ206">
        <v>1.1000000000000001</v>
      </c>
      <c r="BB206" t="s">
        <v>44</v>
      </c>
      <c r="BC206" t="str">
        <f>IFERROR(VLOOKUP(BB206,'class and classification'!$A$1:$B$338,2,FALSE),VLOOKUP(BB206,'class and classification'!$A$340:$B$378,2,FALSE))</f>
        <v>Urban with Significant Rural</v>
      </c>
      <c r="BD206" t="str">
        <f>IFERROR(VLOOKUP(BB206,'class and classification'!$A$1:$C$338,3,FALSE),VLOOKUP(BB206,'class and classification'!$A$340:$C$378,3,FALSE))</f>
        <v>SD</v>
      </c>
      <c r="BG206">
        <v>4</v>
      </c>
      <c r="BH206">
        <v>5.7</v>
      </c>
      <c r="BI206">
        <v>7.3</v>
      </c>
      <c r="BJ206">
        <v>8.6999999999999993</v>
      </c>
      <c r="BL206" t="s">
        <v>44</v>
      </c>
      <c r="BM206" t="str">
        <f>IFERROR(VLOOKUP(BL206,'class and classification'!$A$1:$B$338,2,FALSE),VLOOKUP(BL206,'class and classification'!$A$340:$B$378,2,FALSE))</f>
        <v>Urban with Significant Rural</v>
      </c>
      <c r="BN206" t="str">
        <f>IFERROR(VLOOKUP(BL206,'class and classification'!$A$1:$C$338,3,FALSE),VLOOKUP(BL206,'class and classification'!$A$340:$C$378,3,FALSE))</f>
        <v>SD</v>
      </c>
      <c r="BP206">
        <v>31.87</v>
      </c>
      <c r="BQ206">
        <v>53.76</v>
      </c>
      <c r="BR206">
        <v>55.72</v>
      </c>
      <c r="BS206">
        <v>53.1</v>
      </c>
      <c r="BT206">
        <v>54.65</v>
      </c>
    </row>
    <row r="207" spans="1:72"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83</v>
      </c>
      <c r="F207">
        <v>86</v>
      </c>
      <c r="G207">
        <v>88.8</v>
      </c>
      <c r="H207">
        <v>90</v>
      </c>
      <c r="I207">
        <v>91.9</v>
      </c>
      <c r="J207">
        <v>92.6</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I207">
        <v>4.5999999999999996</v>
      </c>
      <c r="AJ207">
        <v>7</v>
      </c>
      <c r="BB207" t="s">
        <v>116</v>
      </c>
      <c r="BC207" t="str">
        <f>IFERROR(VLOOKUP(BB207,'class and classification'!$A$1:$B$338,2,FALSE),VLOOKUP(BB207,'class and classification'!$A$340:$B$378,2,FALSE))</f>
        <v>Urban with Significant Rural</v>
      </c>
      <c r="BD207" t="str">
        <f>IFERROR(VLOOKUP(BB207,'class and classification'!$A$1:$C$338,3,FALSE),VLOOKUP(BB207,'class and classification'!$A$340:$C$378,3,FALSE))</f>
        <v>SD</v>
      </c>
      <c r="BG207">
        <v>1.6</v>
      </c>
      <c r="BH207">
        <v>2.4</v>
      </c>
      <c r="BI207">
        <v>3.3</v>
      </c>
      <c r="BJ207">
        <v>12.2</v>
      </c>
      <c r="BL207" t="s">
        <v>116</v>
      </c>
      <c r="BM207" t="str">
        <f>IFERROR(VLOOKUP(BL207,'class and classification'!$A$1:$B$338,2,FALSE),VLOOKUP(BL207,'class and classification'!$A$340:$B$378,2,FALSE))</f>
        <v>Urban with Significant Rural</v>
      </c>
      <c r="BN207" t="str">
        <f>IFERROR(VLOOKUP(BL207,'class and classification'!$A$1:$C$338,3,FALSE),VLOOKUP(BL207,'class and classification'!$A$340:$C$378,3,FALSE))</f>
        <v>SD</v>
      </c>
      <c r="BP207">
        <v>46.6</v>
      </c>
      <c r="BQ207">
        <v>74.48</v>
      </c>
      <c r="BR207">
        <v>76.27</v>
      </c>
      <c r="BS207">
        <v>75.63</v>
      </c>
      <c r="BT207">
        <v>76.55</v>
      </c>
    </row>
    <row r="208" spans="1:72"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84</v>
      </c>
      <c r="F208">
        <v>85</v>
      </c>
      <c r="G208">
        <v>88.5</v>
      </c>
      <c r="H208">
        <v>89.3</v>
      </c>
      <c r="I208">
        <v>93</v>
      </c>
      <c r="J208">
        <v>93.3</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I208">
        <v>44.3</v>
      </c>
      <c r="AJ208">
        <v>76.2</v>
      </c>
      <c r="BB208" t="s">
        <v>147</v>
      </c>
      <c r="BC208" t="str">
        <f>IFERROR(VLOOKUP(BB208,'class and classification'!$A$1:$B$338,2,FALSE),VLOOKUP(BB208,'class and classification'!$A$340:$B$378,2,FALSE))</f>
        <v>Predominantly Rural</v>
      </c>
      <c r="BD208" t="str">
        <f>IFERROR(VLOOKUP(BB208,'class and classification'!$A$1:$C$338,3,FALSE),VLOOKUP(BB208,'class and classification'!$A$340:$C$378,3,FALSE))</f>
        <v>SD</v>
      </c>
      <c r="BG208">
        <v>0.7</v>
      </c>
      <c r="BH208">
        <v>2.4</v>
      </c>
      <c r="BI208">
        <v>3.4</v>
      </c>
      <c r="BJ208">
        <v>12.2</v>
      </c>
      <c r="BL208" t="s">
        <v>147</v>
      </c>
      <c r="BM208" t="str">
        <f>IFERROR(VLOOKUP(BL208,'class and classification'!$A$1:$B$338,2,FALSE),VLOOKUP(BL208,'class and classification'!$A$340:$B$378,2,FALSE))</f>
        <v>Predominantly Rural</v>
      </c>
      <c r="BN208" t="str">
        <f>IFERROR(VLOOKUP(BL208,'class and classification'!$A$1:$C$338,3,FALSE),VLOOKUP(BL208,'class and classification'!$A$340:$C$378,3,FALSE))</f>
        <v>SD</v>
      </c>
      <c r="BP208">
        <v>23.46</v>
      </c>
      <c r="BQ208">
        <v>57.96</v>
      </c>
      <c r="BR208">
        <v>65.84</v>
      </c>
      <c r="BS208">
        <v>64.69</v>
      </c>
      <c r="BT208">
        <v>64.88</v>
      </c>
    </row>
    <row r="209" spans="1:72"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84</v>
      </c>
      <c r="F209">
        <v>86</v>
      </c>
      <c r="G209">
        <v>91.3</v>
      </c>
      <c r="H209">
        <v>91.199999999999989</v>
      </c>
      <c r="I209">
        <v>94</v>
      </c>
      <c r="J209">
        <v>93.9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I209">
        <v>9.1</v>
      </c>
      <c r="AJ209">
        <v>17.7</v>
      </c>
      <c r="BB209" t="s">
        <v>188</v>
      </c>
      <c r="BC209" t="str">
        <f>IFERROR(VLOOKUP(BB209,'class and classification'!$A$1:$B$338,2,FALSE),VLOOKUP(BB209,'class and classification'!$A$340:$B$378,2,FALSE))</f>
        <v>Predominantly Rural</v>
      </c>
      <c r="BD209" t="str">
        <f>IFERROR(VLOOKUP(BB209,'class and classification'!$A$1:$C$338,3,FALSE),VLOOKUP(BB209,'class and classification'!$A$340:$C$378,3,FALSE))</f>
        <v>SD</v>
      </c>
      <c r="BG209">
        <v>0.7</v>
      </c>
      <c r="BH209">
        <v>2.4</v>
      </c>
      <c r="BI209">
        <v>4.2</v>
      </c>
      <c r="BJ209">
        <v>6.3</v>
      </c>
      <c r="BL209" t="s">
        <v>188</v>
      </c>
      <c r="BM209" t="str">
        <f>IFERROR(VLOOKUP(BL209,'class and classification'!$A$1:$B$338,2,FALSE),VLOOKUP(BL209,'class and classification'!$A$340:$B$378,2,FALSE))</f>
        <v>Predominantly Rural</v>
      </c>
      <c r="BN209" t="str">
        <f>IFERROR(VLOOKUP(BL209,'class and classification'!$A$1:$C$338,3,FALSE),VLOOKUP(BL209,'class and classification'!$A$340:$C$378,3,FALSE))</f>
        <v>SD</v>
      </c>
      <c r="BP209">
        <v>14.18</v>
      </c>
      <c r="BQ209">
        <v>47.82</v>
      </c>
      <c r="BR209">
        <v>50.09</v>
      </c>
      <c r="BS209">
        <v>53.74</v>
      </c>
      <c r="BT209">
        <v>54.23</v>
      </c>
    </row>
    <row r="210" spans="1:72" x14ac:dyDescent="0.3">
      <c r="AB210" t="s">
        <v>911</v>
      </c>
      <c r="AC210" t="e">
        <f>IFERROR(VLOOKUP(AB210,'class and classification'!$A$1:$B$338,2,FALSE),VLOOKUP(AB210,'class and classification'!$A$340:$B$378,2,FALSE))</f>
        <v>#N/A</v>
      </c>
      <c r="AD210" t="e">
        <f>IFERROR(VLOOKUP(AB210,'class and classification'!$A$1:$C$338,3,FALSE),VLOOKUP(AB210,'class and classification'!$A$340:$C$378,3,FALSE))</f>
        <v>#N/A</v>
      </c>
      <c r="AI210">
        <v>1.9</v>
      </c>
      <c r="AJ210">
        <v>2.1</v>
      </c>
      <c r="BB210" t="s">
        <v>195</v>
      </c>
      <c r="BC210" t="str">
        <f>IFERROR(VLOOKUP(BB210,'class and classification'!$A$1:$B$338,2,FALSE),VLOOKUP(BB210,'class and classification'!$A$340:$B$378,2,FALSE))</f>
        <v>Predominantly Urban</v>
      </c>
      <c r="BD210" t="str">
        <f>IFERROR(VLOOKUP(BB210,'class and classification'!$A$1:$C$338,3,FALSE),VLOOKUP(BB210,'class and classification'!$A$340:$C$378,3,FALSE))</f>
        <v>SD</v>
      </c>
      <c r="BG210">
        <v>0.1</v>
      </c>
      <c r="BH210">
        <v>0.2</v>
      </c>
      <c r="BI210">
        <v>0.2</v>
      </c>
      <c r="BJ210">
        <v>19.600000000000001</v>
      </c>
      <c r="BL210" t="s">
        <v>195</v>
      </c>
      <c r="BM210" t="str">
        <f>IFERROR(VLOOKUP(BL210,'class and classification'!$A$1:$B$338,2,FALSE),VLOOKUP(BL210,'class and classification'!$A$340:$B$378,2,FALSE))</f>
        <v>Predominantly Urban</v>
      </c>
      <c r="BN210" t="str">
        <f>IFERROR(VLOOKUP(BL210,'class and classification'!$A$1:$C$338,3,FALSE),VLOOKUP(BL210,'class and classification'!$A$340:$C$378,3,FALSE))</f>
        <v>SD</v>
      </c>
      <c r="BP210">
        <v>57.66</v>
      </c>
      <c r="BQ210">
        <v>83.42</v>
      </c>
      <c r="BR210">
        <v>88.21</v>
      </c>
      <c r="BS210">
        <v>82.04</v>
      </c>
      <c r="BT210">
        <v>83.38</v>
      </c>
    </row>
    <row r="211" spans="1:72"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I211">
        <v>1</v>
      </c>
      <c r="AJ211">
        <v>25.8</v>
      </c>
      <c r="BB211" t="s">
        <v>244</v>
      </c>
      <c r="BC211" t="str">
        <f>IFERROR(VLOOKUP(BB211,'class and classification'!$A$1:$B$338,2,FALSE),VLOOKUP(BB211,'class and classification'!$A$340:$B$378,2,FALSE))</f>
        <v>Predominantly Rural</v>
      </c>
      <c r="BD211" t="str">
        <f>IFERROR(VLOOKUP(BB211,'class and classification'!$A$1:$C$338,3,FALSE),VLOOKUP(BB211,'class and classification'!$A$340:$C$378,3,FALSE))</f>
        <v>SD</v>
      </c>
      <c r="BG211">
        <v>1.2</v>
      </c>
      <c r="BH211">
        <v>2.7</v>
      </c>
      <c r="BI211">
        <v>8.4</v>
      </c>
      <c r="BJ211">
        <v>13.8</v>
      </c>
      <c r="BL211" t="s">
        <v>244</v>
      </c>
      <c r="BM211" t="str">
        <f>IFERROR(VLOOKUP(BL211,'class and classification'!$A$1:$B$338,2,FALSE),VLOOKUP(BL211,'class and classification'!$A$340:$B$378,2,FALSE))</f>
        <v>Predominantly Rural</v>
      </c>
      <c r="BN211" t="str">
        <f>IFERROR(VLOOKUP(BL211,'class and classification'!$A$1:$C$338,3,FALSE),VLOOKUP(BL211,'class and classification'!$A$340:$C$378,3,FALSE))</f>
        <v>SD</v>
      </c>
      <c r="BP211">
        <v>10.64</v>
      </c>
      <c r="BQ211">
        <v>46.58</v>
      </c>
      <c r="BR211">
        <v>42.87</v>
      </c>
      <c r="BS211">
        <v>47.76</v>
      </c>
      <c r="BT211">
        <v>47.94</v>
      </c>
    </row>
    <row r="212" spans="1:72"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78</v>
      </c>
      <c r="F212">
        <v>83</v>
      </c>
      <c r="G212">
        <v>85.600000000000009</v>
      </c>
      <c r="H212">
        <v>86.5</v>
      </c>
      <c r="I212">
        <v>87.1</v>
      </c>
      <c r="J212">
        <v>89.4</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I212">
        <v>64.8</v>
      </c>
      <c r="AJ212">
        <v>72.900000000000006</v>
      </c>
      <c r="BB212" t="s">
        <v>14</v>
      </c>
      <c r="BC212" t="str">
        <f>IFERROR(VLOOKUP(BB212,'class and classification'!$A$1:$B$338,2,FALSE),VLOOKUP(BB212,'class and classification'!$A$340:$B$378,2,FALSE))</f>
        <v>Predominantly Rural</v>
      </c>
      <c r="BD212" t="str">
        <f>IFERROR(VLOOKUP(BB212,'class and classification'!$A$1:$C$338,3,FALSE),VLOOKUP(BB212,'class and classification'!$A$340:$C$378,3,FALSE))</f>
        <v>SD</v>
      </c>
      <c r="BG212">
        <v>4.2</v>
      </c>
      <c r="BH212">
        <v>6.3</v>
      </c>
      <c r="BI212">
        <v>8.3000000000000007</v>
      </c>
      <c r="BJ212">
        <v>11.7</v>
      </c>
      <c r="BL212" t="s">
        <v>14</v>
      </c>
      <c r="BM212" t="str">
        <f>IFERROR(VLOOKUP(BL212,'class and classification'!$A$1:$B$338,2,FALSE),VLOOKUP(BL212,'class and classification'!$A$340:$B$378,2,FALSE))</f>
        <v>Predominantly Rural</v>
      </c>
      <c r="BN212" t="str">
        <f>IFERROR(VLOOKUP(BL212,'class and classification'!$A$1:$C$338,3,FALSE),VLOOKUP(BL212,'class and classification'!$A$340:$C$378,3,FALSE))</f>
        <v>SD</v>
      </c>
      <c r="BP212">
        <v>25.97</v>
      </c>
      <c r="BQ212">
        <v>61</v>
      </c>
      <c r="BR212">
        <v>67.03</v>
      </c>
      <c r="BS212">
        <v>67.45</v>
      </c>
      <c r="BT212">
        <v>67.77</v>
      </c>
    </row>
    <row r="213" spans="1:72"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83</v>
      </c>
      <c r="F213">
        <v>92</v>
      </c>
      <c r="G213">
        <v>96.699999999999989</v>
      </c>
      <c r="H213">
        <v>95</v>
      </c>
      <c r="I213">
        <v>96</v>
      </c>
      <c r="J213">
        <v>95.9</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I213">
        <v>48.8</v>
      </c>
      <c r="AJ213">
        <v>49.4</v>
      </c>
      <c r="BB213" t="s">
        <v>142</v>
      </c>
      <c r="BC213" t="str">
        <f>IFERROR(VLOOKUP(BB213,'class and classification'!$A$1:$B$338,2,FALSE),VLOOKUP(BB213,'class and classification'!$A$340:$B$378,2,FALSE))</f>
        <v>Predominantly Urban</v>
      </c>
      <c r="BD213" t="str">
        <f>IFERROR(VLOOKUP(BB213,'class and classification'!$A$1:$C$338,3,FALSE),VLOOKUP(BB213,'class and classification'!$A$340:$C$378,3,FALSE))</f>
        <v>SD</v>
      </c>
      <c r="BG213">
        <v>0.9</v>
      </c>
      <c r="BH213">
        <v>1.7</v>
      </c>
      <c r="BI213">
        <v>4.0999999999999996</v>
      </c>
      <c r="BJ213">
        <v>27.7</v>
      </c>
      <c r="BL213" t="s">
        <v>142</v>
      </c>
      <c r="BM213" t="str">
        <f>IFERROR(VLOOKUP(BL213,'class and classification'!$A$1:$B$338,2,FALSE),VLOOKUP(BL213,'class and classification'!$A$340:$B$378,2,FALSE))</f>
        <v>Predominantly Urban</v>
      </c>
      <c r="BN213" t="str">
        <f>IFERROR(VLOOKUP(BL213,'class and classification'!$A$1:$C$338,3,FALSE),VLOOKUP(BL213,'class and classification'!$A$340:$C$378,3,FALSE))</f>
        <v>SD</v>
      </c>
      <c r="BP213">
        <v>65.11</v>
      </c>
      <c r="BQ213">
        <v>82.9</v>
      </c>
      <c r="BR213">
        <v>85.14</v>
      </c>
      <c r="BS213">
        <v>86.32</v>
      </c>
      <c r="BT213">
        <v>86.01</v>
      </c>
    </row>
    <row r="214" spans="1:72"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67</v>
      </c>
      <c r="F214">
        <v>71</v>
      </c>
      <c r="G214">
        <v>76</v>
      </c>
      <c r="H214">
        <v>77.399999999999991</v>
      </c>
      <c r="I214">
        <v>79</v>
      </c>
      <c r="J214">
        <v>78.2</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I214">
        <v>86.7</v>
      </c>
      <c r="AJ214">
        <v>87.3</v>
      </c>
      <c r="BB214" t="s">
        <v>172</v>
      </c>
      <c r="BC214" t="str">
        <f>IFERROR(VLOOKUP(BB214,'class and classification'!$A$1:$B$338,2,FALSE),VLOOKUP(BB214,'class and classification'!$A$340:$B$378,2,FALSE))</f>
        <v>Predominantly Rural</v>
      </c>
      <c r="BD214" t="str">
        <f>IFERROR(VLOOKUP(BB214,'class and classification'!$A$1:$C$338,3,FALSE),VLOOKUP(BB214,'class and classification'!$A$340:$C$378,3,FALSE))</f>
        <v>SD</v>
      </c>
      <c r="BG214">
        <v>4.3</v>
      </c>
      <c r="BH214">
        <v>7.8</v>
      </c>
      <c r="BI214">
        <v>12.7</v>
      </c>
      <c r="BJ214">
        <v>16.7</v>
      </c>
      <c r="BL214" t="s">
        <v>172</v>
      </c>
      <c r="BM214" t="str">
        <f>IFERROR(VLOOKUP(BL214,'class and classification'!$A$1:$B$338,2,FALSE),VLOOKUP(BL214,'class and classification'!$A$340:$B$378,2,FALSE))</f>
        <v>Predominantly Rural</v>
      </c>
      <c r="BN214" t="str">
        <f>IFERROR(VLOOKUP(BL214,'class and classification'!$A$1:$C$338,3,FALSE),VLOOKUP(BL214,'class and classification'!$A$340:$C$378,3,FALSE))</f>
        <v>SD</v>
      </c>
      <c r="BP214">
        <v>23.01</v>
      </c>
      <c r="BQ214">
        <v>50</v>
      </c>
      <c r="BR214">
        <v>49.61</v>
      </c>
      <c r="BS214">
        <v>50.45</v>
      </c>
      <c r="BT214">
        <v>53.08</v>
      </c>
    </row>
    <row r="215" spans="1:72"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80</v>
      </c>
      <c r="F215">
        <v>84</v>
      </c>
      <c r="G215">
        <v>84.800000000000011</v>
      </c>
      <c r="H215">
        <v>85.4</v>
      </c>
      <c r="I215">
        <v>86.3</v>
      </c>
      <c r="J215">
        <v>86.7</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I215">
        <v>66</v>
      </c>
      <c r="AJ215">
        <v>78.7</v>
      </c>
      <c r="BB215" t="s">
        <v>96</v>
      </c>
      <c r="BC215" t="str">
        <f>IFERROR(VLOOKUP(BB215,'class and classification'!$A$1:$B$338,2,FALSE),VLOOKUP(BB215,'class and classification'!$A$340:$B$378,2,FALSE))</f>
        <v>Predominantly Rural</v>
      </c>
      <c r="BD215" t="str">
        <f>IFERROR(VLOOKUP(BB215,'class and classification'!$A$1:$C$338,3,FALSE),VLOOKUP(BB215,'class and classification'!$A$340:$C$378,3,FALSE))</f>
        <v>SD</v>
      </c>
      <c r="BH215">
        <v>4.7</v>
      </c>
      <c r="BI215">
        <v>12.8</v>
      </c>
      <c r="BJ215">
        <v>17.2</v>
      </c>
      <c r="BL215" t="s">
        <v>96</v>
      </c>
      <c r="BM215" t="str">
        <f>IFERROR(VLOOKUP(BL215,'class and classification'!$A$1:$B$338,2,FALSE),VLOOKUP(BL215,'class and classification'!$A$340:$B$378,2,FALSE))</f>
        <v>Predominantly Rural</v>
      </c>
      <c r="BN215" t="str">
        <f>IFERROR(VLOOKUP(BL215,'class and classification'!$A$1:$C$338,3,FALSE),VLOOKUP(BL215,'class and classification'!$A$340:$C$378,3,FALSE))</f>
        <v>SD</v>
      </c>
      <c r="BR215">
        <v>66.510000000000005</v>
      </c>
      <c r="BS215">
        <v>64.69</v>
      </c>
      <c r="BT215">
        <v>65.05</v>
      </c>
    </row>
    <row r="216" spans="1:72"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72</v>
      </c>
      <c r="F216">
        <v>78</v>
      </c>
      <c r="G216">
        <v>79.7</v>
      </c>
      <c r="H216">
        <v>80.099999999999994</v>
      </c>
      <c r="I216">
        <v>81.7</v>
      </c>
      <c r="J216">
        <v>81.8</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I216">
        <v>63.3</v>
      </c>
      <c r="AJ216">
        <v>81</v>
      </c>
      <c r="BB216" t="s">
        <v>304</v>
      </c>
      <c r="BC216" t="str">
        <f>IFERROR(VLOOKUP(BB216,'class and classification'!$A$1:$B$338,2,FALSE),VLOOKUP(BB216,'class and classification'!$A$340:$B$378,2,FALSE))</f>
        <v>Predominantly Rural</v>
      </c>
      <c r="BD216" t="str">
        <f>IFERROR(VLOOKUP(BB216,'class and classification'!$A$1:$C$338,3,FALSE),VLOOKUP(BB216,'class and classification'!$A$340:$C$378,3,FALSE))</f>
        <v>SD</v>
      </c>
      <c r="BH216">
        <v>2.9</v>
      </c>
      <c r="BI216">
        <v>11.2</v>
      </c>
      <c r="BJ216">
        <v>17.3</v>
      </c>
      <c r="BL216" t="s">
        <v>304</v>
      </c>
      <c r="BM216" t="str">
        <f>IFERROR(VLOOKUP(BL216,'class and classification'!$A$1:$B$338,2,FALSE),VLOOKUP(BL216,'class and classification'!$A$340:$B$378,2,FALSE))</f>
        <v>Predominantly Rural</v>
      </c>
      <c r="BN216" t="str">
        <f>IFERROR(VLOOKUP(BL216,'class and classification'!$A$1:$C$338,3,FALSE),VLOOKUP(BL216,'class and classification'!$A$340:$C$378,3,FALSE))</f>
        <v>SD</v>
      </c>
      <c r="BR216">
        <v>73.98</v>
      </c>
      <c r="BS216">
        <v>72.709999999999994</v>
      </c>
      <c r="BT216">
        <v>74.41</v>
      </c>
    </row>
    <row r="217" spans="1:72"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80</v>
      </c>
      <c r="F217">
        <v>84</v>
      </c>
      <c r="G217">
        <v>87.1</v>
      </c>
      <c r="H217">
        <v>87.2</v>
      </c>
      <c r="I217">
        <v>88.6</v>
      </c>
      <c r="J217">
        <v>88.4</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I217">
        <v>57.2</v>
      </c>
      <c r="AJ217">
        <v>68.7</v>
      </c>
      <c r="BB217" t="s">
        <v>97</v>
      </c>
      <c r="BC217" t="str">
        <f>IFERROR(VLOOKUP(BB217,'class and classification'!$A$1:$B$338,2,FALSE),VLOOKUP(BB217,'class and classification'!$A$340:$B$378,2,FALSE))</f>
        <v>Predominantly Urban</v>
      </c>
      <c r="BD217" t="str">
        <f>IFERROR(VLOOKUP(BB217,'class and classification'!$A$1:$C$338,3,FALSE),VLOOKUP(BB217,'class and classification'!$A$340:$C$378,3,FALSE))</f>
        <v>SD</v>
      </c>
      <c r="BG217">
        <v>0.9</v>
      </c>
      <c r="BH217">
        <v>1</v>
      </c>
      <c r="BI217">
        <v>3</v>
      </c>
      <c r="BJ217">
        <v>22.6</v>
      </c>
      <c r="BL217" t="s">
        <v>97</v>
      </c>
      <c r="BM217" t="str">
        <f>IFERROR(VLOOKUP(BL217,'class and classification'!$A$1:$B$338,2,FALSE),VLOOKUP(BL217,'class and classification'!$A$340:$B$378,2,FALSE))</f>
        <v>Predominantly Urban</v>
      </c>
      <c r="BN217" t="str">
        <f>IFERROR(VLOOKUP(BL217,'class and classification'!$A$1:$C$338,3,FALSE),VLOOKUP(BL217,'class and classification'!$A$340:$C$378,3,FALSE))</f>
        <v>SD</v>
      </c>
      <c r="BP217">
        <v>56.18</v>
      </c>
      <c r="BQ217">
        <v>76.89</v>
      </c>
      <c r="BR217">
        <v>88.15</v>
      </c>
      <c r="BS217">
        <v>84.6</v>
      </c>
      <c r="BT217">
        <v>84.74</v>
      </c>
    </row>
    <row r="218" spans="1:72"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72</v>
      </c>
      <c r="F218">
        <v>80</v>
      </c>
      <c r="G218">
        <v>81.399999999999991</v>
      </c>
      <c r="H218">
        <v>81.100000000000009</v>
      </c>
      <c r="I218">
        <v>80.900000000000006</v>
      </c>
      <c r="J218">
        <v>80.599999999999994</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I218">
        <v>70.3</v>
      </c>
      <c r="AJ218">
        <v>92.3</v>
      </c>
      <c r="BB218" t="s">
        <v>130</v>
      </c>
      <c r="BC218" t="str">
        <f>IFERROR(VLOOKUP(BB218,'class and classification'!$A$1:$B$338,2,FALSE),VLOOKUP(BB218,'class and classification'!$A$340:$B$378,2,FALSE))</f>
        <v>Predominantly Urban</v>
      </c>
      <c r="BD218" t="str">
        <f>IFERROR(VLOOKUP(BB218,'class and classification'!$A$1:$C$338,3,FALSE),VLOOKUP(BB218,'class and classification'!$A$340:$C$378,3,FALSE))</f>
        <v>SD</v>
      </c>
      <c r="BG218">
        <v>0.1</v>
      </c>
      <c r="BH218">
        <v>0.8</v>
      </c>
      <c r="BI218">
        <v>3.2</v>
      </c>
      <c r="BJ218">
        <v>4.7</v>
      </c>
      <c r="BL218" t="s">
        <v>130</v>
      </c>
      <c r="BM218" t="str">
        <f>IFERROR(VLOOKUP(BL218,'class and classification'!$A$1:$B$338,2,FALSE),VLOOKUP(BL218,'class and classification'!$A$340:$B$378,2,FALSE))</f>
        <v>Predominantly Urban</v>
      </c>
      <c r="BN218" t="str">
        <f>IFERROR(VLOOKUP(BL218,'class and classification'!$A$1:$C$338,3,FALSE),VLOOKUP(BL218,'class and classification'!$A$340:$C$378,3,FALSE))</f>
        <v>SD</v>
      </c>
      <c r="BP218">
        <v>81.56</v>
      </c>
      <c r="BQ218">
        <v>92.14</v>
      </c>
      <c r="BR218">
        <v>94.73</v>
      </c>
      <c r="BS218">
        <v>92.35</v>
      </c>
      <c r="BT218">
        <v>95.11</v>
      </c>
    </row>
    <row r="219" spans="1:72"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63</v>
      </c>
      <c r="F219">
        <v>71</v>
      </c>
      <c r="G219">
        <v>76.3</v>
      </c>
      <c r="H219">
        <v>77.100000000000009</v>
      </c>
      <c r="I219">
        <v>77.900000000000006</v>
      </c>
      <c r="J219">
        <v>78.900000000000006</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I219">
        <v>41.1</v>
      </c>
      <c r="AJ219">
        <v>64.400000000000006</v>
      </c>
      <c r="BB219" t="s">
        <v>156</v>
      </c>
      <c r="BC219" t="str">
        <f>IFERROR(VLOOKUP(BB219,'class and classification'!$A$1:$B$338,2,FALSE),VLOOKUP(BB219,'class and classification'!$A$340:$B$378,2,FALSE))</f>
        <v>Urban with Significant Rural</v>
      </c>
      <c r="BD219" t="str">
        <f>IFERROR(VLOOKUP(BB219,'class and classification'!$A$1:$C$338,3,FALSE),VLOOKUP(BB219,'class and classification'!$A$340:$C$378,3,FALSE))</f>
        <v>SD</v>
      </c>
      <c r="BG219">
        <v>17.5</v>
      </c>
      <c r="BH219">
        <v>18.100000000000001</v>
      </c>
      <c r="BI219">
        <v>24.6</v>
      </c>
      <c r="BJ219">
        <v>29.5</v>
      </c>
      <c r="BL219" t="s">
        <v>156</v>
      </c>
      <c r="BM219" t="str">
        <f>IFERROR(VLOOKUP(BL219,'class and classification'!$A$1:$B$338,2,FALSE),VLOOKUP(BL219,'class and classification'!$A$340:$B$378,2,FALSE))</f>
        <v>Urban with Significant Rural</v>
      </c>
      <c r="BN219" t="str">
        <f>IFERROR(VLOOKUP(BL219,'class and classification'!$A$1:$C$338,3,FALSE),VLOOKUP(BL219,'class and classification'!$A$340:$C$378,3,FALSE))</f>
        <v>SD</v>
      </c>
      <c r="BP219">
        <v>44.57</v>
      </c>
      <c r="BQ219">
        <v>72.989999999999995</v>
      </c>
      <c r="BR219">
        <v>83.87</v>
      </c>
      <c r="BS219">
        <v>87.66</v>
      </c>
      <c r="BT219">
        <v>88.17</v>
      </c>
    </row>
    <row r="220" spans="1:72" x14ac:dyDescent="0.3">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I220">
        <v>53.1</v>
      </c>
      <c r="AJ220">
        <v>79.5</v>
      </c>
      <c r="BB220" t="s">
        <v>217</v>
      </c>
      <c r="BC220" t="str">
        <f>IFERROR(VLOOKUP(BB220,'class and classification'!$A$1:$B$338,2,FALSE),VLOOKUP(BB220,'class and classification'!$A$340:$B$378,2,FALSE))</f>
        <v>Predominantly Rural</v>
      </c>
      <c r="BD220" t="str">
        <f>IFERROR(VLOOKUP(BB220,'class and classification'!$A$1:$C$338,3,FALSE),VLOOKUP(BB220,'class and classification'!$A$340:$C$378,3,FALSE))</f>
        <v>SD</v>
      </c>
      <c r="BG220">
        <v>1.3</v>
      </c>
      <c r="BH220">
        <v>3.5</v>
      </c>
      <c r="BI220">
        <v>4.8</v>
      </c>
      <c r="BJ220">
        <v>7.7</v>
      </c>
      <c r="BL220" t="s">
        <v>217</v>
      </c>
      <c r="BM220" t="str">
        <f>IFERROR(VLOOKUP(BL220,'class and classification'!$A$1:$B$338,2,FALSE),VLOOKUP(BL220,'class and classification'!$A$340:$B$378,2,FALSE))</f>
        <v>Predominantly Rural</v>
      </c>
      <c r="BN220" t="str">
        <f>IFERROR(VLOOKUP(BL220,'class and classification'!$A$1:$C$338,3,FALSE),VLOOKUP(BL220,'class and classification'!$A$340:$C$378,3,FALSE))</f>
        <v>SD</v>
      </c>
      <c r="BP220">
        <v>42.39</v>
      </c>
      <c r="BQ220">
        <v>65.58</v>
      </c>
      <c r="BR220">
        <v>75.11</v>
      </c>
      <c r="BS220">
        <v>75.2</v>
      </c>
      <c r="BT220">
        <v>75.73</v>
      </c>
    </row>
    <row r="221" spans="1:72"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I221">
        <v>25.5</v>
      </c>
      <c r="AJ221">
        <v>35.9</v>
      </c>
      <c r="BB221" t="s">
        <v>296</v>
      </c>
      <c r="BC221" t="str">
        <f>IFERROR(VLOOKUP(BB221,'class and classification'!$A$1:$B$338,2,FALSE),VLOOKUP(BB221,'class and classification'!$A$340:$B$378,2,FALSE))</f>
        <v>Predominantly Rural</v>
      </c>
      <c r="BD221" t="str">
        <f>IFERROR(VLOOKUP(BB221,'class and classification'!$A$1:$C$338,3,FALSE),VLOOKUP(BB221,'class and classification'!$A$340:$C$378,3,FALSE))</f>
        <v>SD</v>
      </c>
      <c r="BG221">
        <v>4.7</v>
      </c>
      <c r="BH221">
        <v>6</v>
      </c>
      <c r="BI221">
        <v>14.4</v>
      </c>
      <c r="BJ221">
        <v>43.2</v>
      </c>
      <c r="BL221" t="s">
        <v>296</v>
      </c>
      <c r="BM221" t="str">
        <f>IFERROR(VLOOKUP(BL221,'class and classification'!$A$1:$B$338,2,FALSE),VLOOKUP(BL221,'class and classification'!$A$340:$B$378,2,FALSE))</f>
        <v>Predominantly Rural</v>
      </c>
      <c r="BN221" t="str">
        <f>IFERROR(VLOOKUP(BL221,'class and classification'!$A$1:$C$338,3,FALSE),VLOOKUP(BL221,'class and classification'!$A$340:$C$378,3,FALSE))</f>
        <v>SD</v>
      </c>
      <c r="BP221">
        <v>34.11</v>
      </c>
      <c r="BQ221">
        <v>66.94</v>
      </c>
      <c r="BR221">
        <v>69.59</v>
      </c>
      <c r="BS221">
        <v>69.16</v>
      </c>
      <c r="BT221">
        <v>69.739999999999995</v>
      </c>
    </row>
    <row r="222" spans="1:72"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95</v>
      </c>
      <c r="F222">
        <v>95</v>
      </c>
      <c r="G222">
        <v>98.8</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I222">
        <v>56.3</v>
      </c>
      <c r="AJ222">
        <v>78.5</v>
      </c>
      <c r="BB222" t="s">
        <v>22</v>
      </c>
      <c r="BC222" t="str">
        <f>IFERROR(VLOOKUP(BB222,'class and classification'!$A$1:$B$338,2,FALSE),VLOOKUP(BB222,'class and classification'!$A$340:$B$378,2,FALSE))</f>
        <v>Urban with Significant Rural</v>
      </c>
      <c r="BD222" t="str">
        <f>IFERROR(VLOOKUP(BB222,'class and classification'!$A$1:$C$338,3,FALSE),VLOOKUP(BB222,'class and classification'!$A$340:$C$378,3,FALSE))</f>
        <v>SD</v>
      </c>
      <c r="BG222">
        <v>14.3</v>
      </c>
      <c r="BH222">
        <v>17.2</v>
      </c>
      <c r="BI222">
        <v>19.2</v>
      </c>
      <c r="BJ222">
        <v>28.9</v>
      </c>
      <c r="BL222" t="s">
        <v>22</v>
      </c>
      <c r="BM222" t="str">
        <f>IFERROR(VLOOKUP(BL222,'class and classification'!$A$1:$B$338,2,FALSE),VLOOKUP(BL222,'class and classification'!$A$340:$B$378,2,FALSE))</f>
        <v>Urban with Significant Rural</v>
      </c>
      <c r="BN222" t="str">
        <f>IFERROR(VLOOKUP(BL222,'class and classification'!$A$1:$C$338,3,FALSE),VLOOKUP(BL222,'class and classification'!$A$340:$C$378,3,FALSE))</f>
        <v>SD</v>
      </c>
      <c r="BP222">
        <v>53.96</v>
      </c>
      <c r="BQ222">
        <v>65.72</v>
      </c>
      <c r="BR222">
        <v>67.98</v>
      </c>
      <c r="BS222">
        <v>68.510000000000005</v>
      </c>
      <c r="BT222">
        <v>69.31</v>
      </c>
    </row>
    <row r="223" spans="1:72"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84</v>
      </c>
      <c r="F223">
        <v>85</v>
      </c>
      <c r="G223">
        <v>86.3</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I223">
        <v>58.2</v>
      </c>
      <c r="AJ223">
        <v>72.7</v>
      </c>
      <c r="BB223" t="s">
        <v>91</v>
      </c>
      <c r="BC223" t="str">
        <f>IFERROR(VLOOKUP(BB223,'class and classification'!$A$1:$B$338,2,FALSE),VLOOKUP(BB223,'class and classification'!$A$340:$B$378,2,FALSE))</f>
        <v>Predominantly Rural</v>
      </c>
      <c r="BD223" t="str">
        <f>IFERROR(VLOOKUP(BB223,'class and classification'!$A$1:$C$338,3,FALSE),VLOOKUP(BB223,'class and classification'!$A$340:$C$378,3,FALSE))</f>
        <v>SD</v>
      </c>
      <c r="BG223">
        <v>2.1</v>
      </c>
      <c r="BH223">
        <v>4.9000000000000004</v>
      </c>
      <c r="BI223">
        <v>11</v>
      </c>
      <c r="BJ223">
        <v>19.600000000000001</v>
      </c>
      <c r="BL223" t="s">
        <v>91</v>
      </c>
      <c r="BM223" t="str">
        <f>IFERROR(VLOOKUP(BL223,'class and classification'!$A$1:$B$338,2,FALSE),VLOOKUP(BL223,'class and classification'!$A$340:$B$378,2,FALSE))</f>
        <v>Predominantly Rural</v>
      </c>
      <c r="BN223" t="str">
        <f>IFERROR(VLOOKUP(BL223,'class and classification'!$A$1:$C$338,3,FALSE),VLOOKUP(BL223,'class and classification'!$A$340:$C$378,3,FALSE))</f>
        <v>SD</v>
      </c>
      <c r="BP223">
        <v>43.56</v>
      </c>
      <c r="BQ223">
        <v>63.85</v>
      </c>
      <c r="BR223">
        <v>72.72</v>
      </c>
      <c r="BS223">
        <v>72.81</v>
      </c>
      <c r="BT223">
        <v>77.760000000000005</v>
      </c>
    </row>
    <row r="224" spans="1:72"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79</v>
      </c>
      <c r="F224">
        <v>86</v>
      </c>
      <c r="G224">
        <v>88</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I224">
        <v>31.7</v>
      </c>
      <c r="AJ224">
        <v>51.9</v>
      </c>
      <c r="BB224" t="s">
        <v>98</v>
      </c>
      <c r="BC224" t="str">
        <f>IFERROR(VLOOKUP(BB224,'class and classification'!$A$1:$B$338,2,FALSE),VLOOKUP(BB224,'class and classification'!$A$340:$B$378,2,FALSE))</f>
        <v>Predominantly Urban</v>
      </c>
      <c r="BD224" t="str">
        <f>IFERROR(VLOOKUP(BB224,'class and classification'!$A$1:$C$338,3,FALSE),VLOOKUP(BB224,'class and classification'!$A$340:$C$378,3,FALSE))</f>
        <v>SD</v>
      </c>
      <c r="BG224">
        <v>2.8</v>
      </c>
      <c r="BH224">
        <v>5.7</v>
      </c>
      <c r="BI224">
        <v>15.2</v>
      </c>
      <c r="BJ224">
        <v>16</v>
      </c>
      <c r="BL224" t="s">
        <v>98</v>
      </c>
      <c r="BM224" t="str">
        <f>IFERROR(VLOOKUP(BL224,'class and classification'!$A$1:$B$338,2,FALSE),VLOOKUP(BL224,'class and classification'!$A$340:$B$378,2,FALSE))</f>
        <v>Predominantly Urban</v>
      </c>
      <c r="BN224" t="str">
        <f>IFERROR(VLOOKUP(BL224,'class and classification'!$A$1:$C$338,3,FALSE),VLOOKUP(BL224,'class and classification'!$A$340:$C$378,3,FALSE))</f>
        <v>SD</v>
      </c>
      <c r="BP224">
        <v>49.69</v>
      </c>
      <c r="BQ224">
        <v>81.98</v>
      </c>
      <c r="BR224">
        <v>91.4</v>
      </c>
      <c r="BS224">
        <v>87.06</v>
      </c>
      <c r="BT224">
        <v>89.23</v>
      </c>
    </row>
    <row r="225" spans="1:72"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81</v>
      </c>
      <c r="F225">
        <v>83</v>
      </c>
      <c r="G225">
        <v>86.1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I225">
        <v>33.4</v>
      </c>
      <c r="AJ225">
        <v>69.5</v>
      </c>
      <c r="BB225" t="s">
        <v>106</v>
      </c>
      <c r="BC225" t="str">
        <f>IFERROR(VLOOKUP(BB225,'class and classification'!$A$1:$B$338,2,FALSE),VLOOKUP(BB225,'class and classification'!$A$340:$B$378,2,FALSE))</f>
        <v>Predominantly Urban</v>
      </c>
      <c r="BD225" t="str">
        <f>IFERROR(VLOOKUP(BB225,'class and classification'!$A$1:$C$338,3,FALSE),VLOOKUP(BB225,'class and classification'!$A$340:$C$378,3,FALSE))</f>
        <v>SD</v>
      </c>
      <c r="BG225">
        <v>2.7</v>
      </c>
      <c r="BH225">
        <v>3.9</v>
      </c>
      <c r="BI225">
        <v>5.3</v>
      </c>
      <c r="BJ225">
        <v>3.9</v>
      </c>
      <c r="BL225" t="s">
        <v>106</v>
      </c>
      <c r="BM225" t="str">
        <f>IFERROR(VLOOKUP(BL225,'class and classification'!$A$1:$B$338,2,FALSE),VLOOKUP(BL225,'class and classification'!$A$340:$B$378,2,FALSE))</f>
        <v>Predominantly Urban</v>
      </c>
      <c r="BN225" t="str">
        <f>IFERROR(VLOOKUP(BL225,'class and classification'!$A$1:$C$338,3,FALSE),VLOOKUP(BL225,'class and classification'!$A$340:$C$378,3,FALSE))</f>
        <v>SD</v>
      </c>
      <c r="BP225">
        <v>49.57</v>
      </c>
      <c r="BQ225">
        <v>72.290000000000006</v>
      </c>
      <c r="BR225">
        <v>77.78</v>
      </c>
      <c r="BS225">
        <v>75.87</v>
      </c>
      <c r="BT225">
        <v>83.4</v>
      </c>
    </row>
    <row r="226" spans="1:72"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80</v>
      </c>
      <c r="F226">
        <v>85</v>
      </c>
      <c r="G226">
        <v>89.1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I226">
        <v>68.599999999999994</v>
      </c>
      <c r="AJ226">
        <v>81.8</v>
      </c>
      <c r="BB226" t="s">
        <v>114</v>
      </c>
      <c r="BC226" t="str">
        <f>IFERROR(VLOOKUP(BB226,'class and classification'!$A$1:$B$338,2,FALSE),VLOOKUP(BB226,'class and classification'!$A$340:$B$378,2,FALSE))</f>
        <v>Predominantly Urban</v>
      </c>
      <c r="BD226" t="str">
        <f>IFERROR(VLOOKUP(BB226,'class and classification'!$A$1:$C$338,3,FALSE),VLOOKUP(BB226,'class and classification'!$A$340:$C$378,3,FALSE))</f>
        <v>SD</v>
      </c>
      <c r="BG226">
        <v>0.7</v>
      </c>
      <c r="BH226">
        <v>0.9</v>
      </c>
      <c r="BI226">
        <v>1.5</v>
      </c>
      <c r="BJ226">
        <v>4.5999999999999996</v>
      </c>
      <c r="BL226" t="s">
        <v>114</v>
      </c>
      <c r="BM226" t="str">
        <f>IFERROR(VLOOKUP(BL226,'class and classification'!$A$1:$B$338,2,FALSE),VLOOKUP(BL226,'class and classification'!$A$340:$B$378,2,FALSE))</f>
        <v>Predominantly Urban</v>
      </c>
      <c r="BN226" t="str">
        <f>IFERROR(VLOOKUP(BL226,'class and classification'!$A$1:$C$338,3,FALSE),VLOOKUP(BL226,'class and classification'!$A$340:$C$378,3,FALSE))</f>
        <v>SD</v>
      </c>
      <c r="BP226">
        <v>79.08</v>
      </c>
      <c r="BQ226">
        <v>92.88</v>
      </c>
      <c r="BR226">
        <v>91.15</v>
      </c>
      <c r="BS226">
        <v>89.53</v>
      </c>
      <c r="BT226">
        <v>96.09</v>
      </c>
    </row>
    <row r="227" spans="1:72"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95</v>
      </c>
      <c r="F227">
        <v>96</v>
      </c>
      <c r="G227">
        <v>96.699999999999989</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I227">
        <v>2.8</v>
      </c>
      <c r="AJ227">
        <v>3.4</v>
      </c>
      <c r="BB227" t="s">
        <v>128</v>
      </c>
      <c r="BC227" t="str">
        <f>IFERROR(VLOOKUP(BB227,'class and classification'!$A$1:$B$338,2,FALSE),VLOOKUP(BB227,'class and classification'!$A$340:$B$378,2,FALSE))</f>
        <v>Urban with Significant Rural</v>
      </c>
      <c r="BD227" t="str">
        <f>IFERROR(VLOOKUP(BB227,'class and classification'!$A$1:$C$338,3,FALSE),VLOOKUP(BB227,'class and classification'!$A$340:$C$378,3,FALSE))</f>
        <v>SD</v>
      </c>
      <c r="BG227">
        <v>3.2</v>
      </c>
      <c r="BH227">
        <v>5.4</v>
      </c>
      <c r="BI227">
        <v>8.6999999999999993</v>
      </c>
      <c r="BJ227">
        <v>9.4</v>
      </c>
      <c r="BL227" t="s">
        <v>128</v>
      </c>
      <c r="BM227" t="str">
        <f>IFERROR(VLOOKUP(BL227,'class and classification'!$A$1:$B$338,2,FALSE),VLOOKUP(BL227,'class and classification'!$A$340:$B$378,2,FALSE))</f>
        <v>Urban with Significant Rural</v>
      </c>
      <c r="BN227" t="str">
        <f>IFERROR(VLOOKUP(BL227,'class and classification'!$A$1:$C$338,3,FALSE),VLOOKUP(BL227,'class and classification'!$A$340:$C$378,3,FALSE))</f>
        <v>SD</v>
      </c>
      <c r="BP227">
        <v>47.9</v>
      </c>
      <c r="BQ227">
        <v>70.459999999999994</v>
      </c>
      <c r="BR227">
        <v>67.989999999999995</v>
      </c>
      <c r="BS227">
        <v>67.81</v>
      </c>
      <c r="BT227">
        <v>70.989999999999995</v>
      </c>
    </row>
    <row r="228" spans="1:72" x14ac:dyDescent="0.3">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I228">
        <v>0.9</v>
      </c>
      <c r="AJ228">
        <v>5.2</v>
      </c>
      <c r="BB228" t="s">
        <v>131</v>
      </c>
      <c r="BC228" t="str">
        <f>IFERROR(VLOOKUP(BB228,'class and classification'!$A$1:$B$338,2,FALSE),VLOOKUP(BB228,'class and classification'!$A$340:$B$378,2,FALSE))</f>
        <v>Predominantly Urban</v>
      </c>
      <c r="BD228" t="str">
        <f>IFERROR(VLOOKUP(BB228,'class and classification'!$A$1:$C$338,3,FALSE),VLOOKUP(BB228,'class and classification'!$A$340:$C$378,3,FALSE))</f>
        <v>SD</v>
      </c>
      <c r="BG228">
        <v>0.5</v>
      </c>
      <c r="BH228">
        <v>0.8</v>
      </c>
      <c r="BI228">
        <v>1.2</v>
      </c>
      <c r="BJ228">
        <v>1.5</v>
      </c>
      <c r="BL228" t="s">
        <v>131</v>
      </c>
      <c r="BM228" t="str">
        <f>IFERROR(VLOOKUP(BL228,'class and classification'!$A$1:$B$338,2,FALSE),VLOOKUP(BL228,'class and classification'!$A$340:$B$378,2,FALSE))</f>
        <v>Predominantly Urban</v>
      </c>
      <c r="BN228" t="str">
        <f>IFERROR(VLOOKUP(BL228,'class and classification'!$A$1:$C$338,3,FALSE),VLOOKUP(BL228,'class and classification'!$A$340:$C$378,3,FALSE))</f>
        <v>SD</v>
      </c>
      <c r="BP228">
        <v>59.04</v>
      </c>
      <c r="BQ228">
        <v>83.55</v>
      </c>
      <c r="BR228">
        <v>91.78</v>
      </c>
      <c r="BS228">
        <v>94.65</v>
      </c>
      <c r="BT228">
        <v>94.64</v>
      </c>
    </row>
    <row r="229" spans="1:72" x14ac:dyDescent="0.3">
      <c r="A229" t="s">
        <v>1187</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I229">
        <v>5.4</v>
      </c>
      <c r="AJ229">
        <v>6.5</v>
      </c>
      <c r="BB229" t="s">
        <v>177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G229">
        <v>7.7</v>
      </c>
      <c r="BH229">
        <v>9.1999999999999993</v>
      </c>
      <c r="BI229">
        <v>10.199999999999999</v>
      </c>
      <c r="BJ229">
        <v>11.3</v>
      </c>
      <c r="BL229" t="s">
        <v>177</v>
      </c>
      <c r="BM229" t="str">
        <f>IFERROR(VLOOKUP(BL229,'class and classification'!$A$1:$B$338,2,FALSE),VLOOKUP(BL229,'class and classification'!$A$340:$B$378,2,FALSE))</f>
        <v>Urban with Significant Rural</v>
      </c>
      <c r="BN229" t="str">
        <f>IFERROR(VLOOKUP(BL229,'class and classification'!$A$1:$C$338,3,FALSE),VLOOKUP(BL229,'class and classification'!$A$340:$C$378,3,FALSE))</f>
        <v>SD</v>
      </c>
      <c r="BP229">
        <v>34.229999999999997</v>
      </c>
      <c r="BQ229">
        <v>63.03</v>
      </c>
      <c r="BR229">
        <v>67.739999999999995</v>
      </c>
      <c r="BS229">
        <v>69.819999999999993</v>
      </c>
      <c r="BT229">
        <v>73.45</v>
      </c>
    </row>
    <row r="230" spans="1:72"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I230">
        <v>1.6</v>
      </c>
      <c r="AJ230">
        <v>1.9</v>
      </c>
      <c r="BB230" t="s">
        <v>222</v>
      </c>
      <c r="BC230" t="str">
        <f>IFERROR(VLOOKUP(BB230,'class and classification'!$A$1:$B$338,2,FALSE),VLOOKUP(BB230,'class and classification'!$A$340:$B$378,2,FALSE))</f>
        <v>Predominantly Urban</v>
      </c>
      <c r="BD230" t="str">
        <f>IFERROR(VLOOKUP(BB230,'class and classification'!$A$1:$C$338,3,FALSE),VLOOKUP(BB230,'class and classification'!$A$340:$C$378,3,FALSE))</f>
        <v>SD</v>
      </c>
      <c r="BG230">
        <v>2.4</v>
      </c>
      <c r="BH230">
        <v>3.1</v>
      </c>
      <c r="BI230">
        <v>4.2</v>
      </c>
      <c r="BJ230">
        <v>4.8</v>
      </c>
      <c r="BL230" t="s">
        <v>222</v>
      </c>
      <c r="BM230" t="str">
        <f>IFERROR(VLOOKUP(BL230,'class and classification'!$A$1:$B$338,2,FALSE),VLOOKUP(BL230,'class and classification'!$A$340:$B$378,2,FALSE))</f>
        <v>Predominantly Urban</v>
      </c>
      <c r="BN230" t="str">
        <f>IFERROR(VLOOKUP(BL230,'class and classification'!$A$1:$C$338,3,FALSE),VLOOKUP(BL230,'class and classification'!$A$340:$C$378,3,FALSE))</f>
        <v>SD</v>
      </c>
      <c r="BP230">
        <v>57.97</v>
      </c>
      <c r="BQ230">
        <v>81.31</v>
      </c>
      <c r="BR230">
        <v>86.51</v>
      </c>
      <c r="BS230">
        <v>87.13</v>
      </c>
      <c r="BT230">
        <v>90.46</v>
      </c>
    </row>
    <row r="231" spans="1:72"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I231">
        <v>4.9000000000000004</v>
      </c>
      <c r="AJ231">
        <v>6.1</v>
      </c>
      <c r="BB231" t="s">
        <v>275</v>
      </c>
      <c r="BC231" t="str">
        <f>IFERROR(VLOOKUP(BB231,'class and classification'!$A$1:$B$338,2,FALSE),VLOOKUP(BB231,'class and classification'!$A$340:$B$378,2,FALSE))</f>
        <v>Urban with Significant Rural</v>
      </c>
      <c r="BD231" t="str">
        <f>IFERROR(VLOOKUP(BB231,'class and classification'!$A$1:$C$338,3,FALSE),VLOOKUP(BB231,'class and classification'!$A$340:$C$378,3,FALSE))</f>
        <v>SD</v>
      </c>
      <c r="BG231">
        <v>7.6</v>
      </c>
      <c r="BH231">
        <v>11.6</v>
      </c>
      <c r="BI231">
        <v>14.7</v>
      </c>
      <c r="BJ231">
        <v>18</v>
      </c>
      <c r="BL231" t="s">
        <v>275</v>
      </c>
      <c r="BM231" t="str">
        <f>IFERROR(VLOOKUP(BL231,'class and classification'!$A$1:$B$338,2,FALSE),VLOOKUP(BL231,'class and classification'!$A$340:$B$378,2,FALSE))</f>
        <v>Urban with Significant Rural</v>
      </c>
      <c r="BN231" t="str">
        <f>IFERROR(VLOOKUP(BL231,'class and classification'!$A$1:$C$338,3,FALSE),VLOOKUP(BL231,'class and classification'!$A$340:$C$378,3,FALSE))</f>
        <v>SD</v>
      </c>
      <c r="BP231">
        <v>41.41</v>
      </c>
      <c r="BQ231">
        <v>69.11</v>
      </c>
      <c r="BR231">
        <v>70</v>
      </c>
      <c r="BS231">
        <v>71.13</v>
      </c>
      <c r="BT231">
        <v>75.319999999999993</v>
      </c>
    </row>
    <row r="232" spans="1:72"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I232">
        <v>10.4</v>
      </c>
      <c r="AJ232">
        <v>12.7</v>
      </c>
      <c r="BB232" t="s">
        <v>308</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G232">
        <v>2.7</v>
      </c>
      <c r="BH232">
        <v>5.3</v>
      </c>
      <c r="BI232">
        <v>7.9</v>
      </c>
      <c r="BJ232">
        <v>9.3000000000000007</v>
      </c>
      <c r="BL232" t="s">
        <v>308</v>
      </c>
      <c r="BM232" t="str">
        <f>IFERROR(VLOOKUP(BL232,'class and classification'!$A$1:$B$338,2,FALSE),VLOOKUP(BL232,'class and classification'!$A$340:$B$378,2,FALSE))</f>
        <v>Predominantly Rural</v>
      </c>
      <c r="BN232" t="str">
        <f>IFERROR(VLOOKUP(BL232,'class and classification'!$A$1:$C$338,3,FALSE),VLOOKUP(BL232,'class and classification'!$A$340:$C$378,3,FALSE))</f>
        <v>SD</v>
      </c>
      <c r="BP232">
        <v>34.96</v>
      </c>
      <c r="BQ232">
        <v>61.77</v>
      </c>
      <c r="BR232">
        <v>70.790000000000006</v>
      </c>
      <c r="BS232">
        <v>73.86</v>
      </c>
      <c r="BT232">
        <v>75.819999999999993</v>
      </c>
    </row>
    <row r="233" spans="1:72"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I233">
        <v>78.7</v>
      </c>
      <c r="AJ233">
        <v>79</v>
      </c>
      <c r="BB233" t="s">
        <v>12</v>
      </c>
      <c r="BC233" t="str">
        <f>IFERROR(VLOOKUP(BB233,'class and classification'!$A$1:$B$338,2,FALSE),VLOOKUP(BB233,'class and classification'!$A$340:$B$378,2,FALSE))</f>
        <v>Urban with Significant Rural</v>
      </c>
      <c r="BD233" t="str">
        <f>IFERROR(VLOOKUP(BB233,'class and classification'!$A$1:$C$338,3,FALSE),VLOOKUP(BB233,'class and classification'!$A$340:$C$378,3,FALSE))</f>
        <v>SD</v>
      </c>
      <c r="BG233">
        <v>3.8</v>
      </c>
      <c r="BH233">
        <v>4.9000000000000004</v>
      </c>
      <c r="BI233">
        <v>7.5</v>
      </c>
      <c r="BJ233">
        <v>11.9</v>
      </c>
      <c r="BL233" t="s">
        <v>12</v>
      </c>
      <c r="BM233" t="str">
        <f>IFERROR(VLOOKUP(BL233,'class and classification'!$A$1:$B$338,2,FALSE),VLOOKUP(BL233,'class and classification'!$A$340:$B$378,2,FALSE))</f>
        <v>Urban with Significant Rural</v>
      </c>
      <c r="BN233" t="str">
        <f>IFERROR(VLOOKUP(BL233,'class and classification'!$A$1:$C$338,3,FALSE),VLOOKUP(BL233,'class and classification'!$A$340:$C$378,3,FALSE))</f>
        <v>SD</v>
      </c>
      <c r="BP233">
        <v>55.11</v>
      </c>
      <c r="BQ233">
        <v>70.45</v>
      </c>
      <c r="BR233">
        <v>70.62</v>
      </c>
      <c r="BS233">
        <v>72.28</v>
      </c>
      <c r="BT233">
        <v>70.989999999999995</v>
      </c>
    </row>
    <row r="234" spans="1:72"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I234">
        <v>11.5</v>
      </c>
      <c r="AJ234">
        <v>19.2</v>
      </c>
      <c r="BB234" t="s">
        <v>56</v>
      </c>
      <c r="BC234" t="str">
        <f>IFERROR(VLOOKUP(BB234,'class and classification'!$A$1:$B$338,2,FALSE),VLOOKUP(BB234,'class and classification'!$A$340:$B$378,2,FALSE))</f>
        <v>Predominantly Urban</v>
      </c>
      <c r="BD234" t="str">
        <f>IFERROR(VLOOKUP(BB234,'class and classification'!$A$1:$C$338,3,FALSE),VLOOKUP(BB234,'class and classification'!$A$340:$C$378,3,FALSE))</f>
        <v>SD</v>
      </c>
      <c r="BG234">
        <v>1.3</v>
      </c>
      <c r="BH234">
        <v>2.1</v>
      </c>
      <c r="BI234">
        <v>4.5</v>
      </c>
      <c r="BJ234">
        <v>10.7</v>
      </c>
      <c r="BL234" t="s">
        <v>56</v>
      </c>
      <c r="BM234" t="str">
        <f>IFERROR(VLOOKUP(BL234,'class and classification'!$A$1:$B$338,2,FALSE),VLOOKUP(BL234,'class and classification'!$A$340:$B$378,2,FALSE))</f>
        <v>Predominantly Urban</v>
      </c>
      <c r="BN234" t="str">
        <f>IFERROR(VLOOKUP(BL234,'class and classification'!$A$1:$C$338,3,FALSE),VLOOKUP(BL234,'class and classification'!$A$340:$C$378,3,FALSE))</f>
        <v>SD</v>
      </c>
      <c r="BP234">
        <v>36.4</v>
      </c>
      <c r="BQ234">
        <v>78.63</v>
      </c>
      <c r="BR234">
        <v>76.02</v>
      </c>
      <c r="BS234">
        <v>74.84</v>
      </c>
      <c r="BT234">
        <v>75.69</v>
      </c>
    </row>
    <row r="235" spans="1:72"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I235">
        <v>5.5</v>
      </c>
      <c r="AJ235">
        <v>15.8</v>
      </c>
      <c r="BB235" t="s">
        <v>81</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G235">
        <v>5.7</v>
      </c>
      <c r="BH235">
        <v>11.1</v>
      </c>
      <c r="BI235">
        <v>14.7</v>
      </c>
      <c r="BJ235">
        <v>40</v>
      </c>
      <c r="BL235" t="s">
        <v>81</v>
      </c>
      <c r="BM235" t="str">
        <f>IFERROR(VLOOKUP(BL235,'class and classification'!$A$1:$B$338,2,FALSE),VLOOKUP(BL235,'class and classification'!$A$340:$B$378,2,FALSE))</f>
        <v>Predominantly Urban</v>
      </c>
      <c r="BN235" t="str">
        <f>IFERROR(VLOOKUP(BL235,'class and classification'!$A$1:$C$338,3,FALSE),VLOOKUP(BL235,'class and classification'!$A$340:$C$378,3,FALSE))</f>
        <v>SD</v>
      </c>
      <c r="BP235">
        <v>63.95</v>
      </c>
      <c r="BQ235">
        <v>72.48</v>
      </c>
      <c r="BR235">
        <v>76</v>
      </c>
      <c r="BS235">
        <v>89.6</v>
      </c>
      <c r="BT235">
        <v>93.19</v>
      </c>
    </row>
    <row r="236" spans="1:72"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I236">
        <v>7.5</v>
      </c>
      <c r="AJ236">
        <v>17.5</v>
      </c>
      <c r="BB236" t="s">
        <v>86</v>
      </c>
      <c r="BC236" t="str">
        <f>IFERROR(VLOOKUP(BB236,'class and classification'!$A$1:$B$338,2,FALSE),VLOOKUP(BB236,'class and classification'!$A$340:$B$378,2,FALSE))</f>
        <v>Urban with Significant Rural</v>
      </c>
      <c r="BD236" t="str">
        <f>IFERROR(VLOOKUP(BB236,'class and classification'!$A$1:$C$338,3,FALSE),VLOOKUP(BB236,'class and classification'!$A$340:$C$378,3,FALSE))</f>
        <v>SD</v>
      </c>
      <c r="BG236">
        <v>1.2</v>
      </c>
      <c r="BH236">
        <v>1.8</v>
      </c>
      <c r="BI236">
        <v>4.2</v>
      </c>
      <c r="BJ236">
        <v>19.100000000000001</v>
      </c>
      <c r="BL236" t="s">
        <v>86</v>
      </c>
      <c r="BM236" t="str">
        <f>IFERROR(VLOOKUP(BL236,'class and classification'!$A$1:$B$338,2,FALSE),VLOOKUP(BL236,'class and classification'!$A$340:$B$378,2,FALSE))</f>
        <v>Urban with Significant Rural</v>
      </c>
      <c r="BN236" t="str">
        <f>IFERROR(VLOOKUP(BL236,'class and classification'!$A$1:$C$338,3,FALSE),VLOOKUP(BL236,'class and classification'!$A$340:$C$378,3,FALSE))</f>
        <v>SD</v>
      </c>
      <c r="BP236">
        <v>53.66</v>
      </c>
      <c r="BQ236">
        <v>66.89</v>
      </c>
      <c r="BR236">
        <v>76.69</v>
      </c>
      <c r="BS236">
        <v>78.33</v>
      </c>
      <c r="BT236">
        <v>78.44</v>
      </c>
    </row>
    <row r="237" spans="1:72" x14ac:dyDescent="0.3">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I237">
        <v>14.2</v>
      </c>
      <c r="AJ237">
        <v>17.8</v>
      </c>
      <c r="BB237" t="s">
        <v>115</v>
      </c>
      <c r="BC237" t="str">
        <f>IFERROR(VLOOKUP(BB237,'class and classification'!$A$1:$B$338,2,FALSE),VLOOKUP(BB237,'class and classification'!$A$340:$B$378,2,FALSE))</f>
        <v>Predominantly Urban</v>
      </c>
      <c r="BD237" t="str">
        <f>IFERROR(VLOOKUP(BB237,'class and classification'!$A$1:$C$338,3,FALSE),VLOOKUP(BB237,'class and classification'!$A$340:$C$378,3,FALSE))</f>
        <v>SD</v>
      </c>
      <c r="BG237">
        <v>5.7</v>
      </c>
      <c r="BH237">
        <v>6.3</v>
      </c>
      <c r="BI237">
        <v>6.4</v>
      </c>
      <c r="BJ237">
        <v>15.9</v>
      </c>
      <c r="BL237" t="s">
        <v>115</v>
      </c>
      <c r="BM237" t="str">
        <f>IFERROR(VLOOKUP(BL237,'class and classification'!$A$1:$B$338,2,FALSE),VLOOKUP(BL237,'class and classification'!$A$340:$B$378,2,FALSE))</f>
        <v>Predominantly Urban</v>
      </c>
      <c r="BN237" t="str">
        <f>IFERROR(VLOOKUP(BL237,'class and classification'!$A$1:$C$338,3,FALSE),VLOOKUP(BL237,'class and classification'!$A$340:$C$378,3,FALSE))</f>
        <v>SD</v>
      </c>
      <c r="BP237">
        <v>72.91</v>
      </c>
      <c r="BQ237">
        <v>79.58</v>
      </c>
      <c r="BR237">
        <v>80.47</v>
      </c>
      <c r="BS237">
        <v>83.2</v>
      </c>
      <c r="BT237">
        <v>91.22</v>
      </c>
    </row>
    <row r="238" spans="1:72"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I238">
        <v>51.9</v>
      </c>
      <c r="AJ238">
        <v>56.3</v>
      </c>
      <c r="BB238" t="s">
        <v>162</v>
      </c>
      <c r="BC238" t="str">
        <f>IFERROR(VLOOKUP(BB238,'class and classification'!$A$1:$B$338,2,FALSE),VLOOKUP(BB238,'class and classification'!$A$340:$B$378,2,FALSE))</f>
        <v>Urban with Significant Rural</v>
      </c>
      <c r="BD238" t="str">
        <f>IFERROR(VLOOKUP(BB238,'class and classification'!$A$1:$C$338,3,FALSE),VLOOKUP(BB238,'class and classification'!$A$340:$C$378,3,FALSE))</f>
        <v>SD</v>
      </c>
      <c r="BG238">
        <v>3.8</v>
      </c>
      <c r="BH238">
        <v>4.5999999999999996</v>
      </c>
      <c r="BI238">
        <v>11.5</v>
      </c>
      <c r="BJ238">
        <v>27.8</v>
      </c>
      <c r="BL238" t="s">
        <v>162</v>
      </c>
      <c r="BM238" t="str">
        <f>IFERROR(VLOOKUP(BL238,'class and classification'!$A$1:$B$338,2,FALSE),VLOOKUP(BL238,'class and classification'!$A$340:$B$378,2,FALSE))</f>
        <v>Urban with Significant Rural</v>
      </c>
      <c r="BN238" t="str">
        <f>IFERROR(VLOOKUP(BL238,'class and classification'!$A$1:$C$338,3,FALSE),VLOOKUP(BL238,'class and classification'!$A$340:$C$378,3,FALSE))</f>
        <v>SD</v>
      </c>
      <c r="BP238">
        <v>57.81</v>
      </c>
      <c r="BQ238">
        <v>67.37</v>
      </c>
      <c r="BR238">
        <v>63.55</v>
      </c>
      <c r="BS238">
        <v>64.98</v>
      </c>
      <c r="BT238">
        <v>63.88</v>
      </c>
    </row>
    <row r="239" spans="1:72"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98</v>
      </c>
      <c r="F239">
        <v>98</v>
      </c>
      <c r="G239">
        <v>98.7</v>
      </c>
      <c r="H239">
        <v>98.7</v>
      </c>
      <c r="I239">
        <v>98.7</v>
      </c>
      <c r="J239">
        <v>98.9</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I239">
        <v>5.7</v>
      </c>
      <c r="AJ239">
        <v>7.2</v>
      </c>
      <c r="BB239" t="s">
        <v>231</v>
      </c>
      <c r="BC239" t="str">
        <f>IFERROR(VLOOKUP(BB239,'class and classification'!$A$1:$B$338,2,FALSE),VLOOKUP(BB239,'class and classification'!$A$340:$B$378,2,FALSE))</f>
        <v>Predominantly Rural</v>
      </c>
      <c r="BD239" t="str">
        <f>IFERROR(VLOOKUP(BB239,'class and classification'!$A$1:$C$338,3,FALSE),VLOOKUP(BB239,'class and classification'!$A$340:$C$378,3,FALSE))</f>
        <v>SD</v>
      </c>
      <c r="BG239">
        <v>1.8</v>
      </c>
      <c r="BH239">
        <v>2.4</v>
      </c>
      <c r="BI239">
        <v>15.3</v>
      </c>
      <c r="BJ239">
        <v>36</v>
      </c>
      <c r="BL239" t="s">
        <v>231</v>
      </c>
      <c r="BM239" t="str">
        <f>IFERROR(VLOOKUP(BL239,'class and classification'!$A$1:$B$338,2,FALSE),VLOOKUP(BL239,'class and classification'!$A$340:$B$378,2,FALSE))</f>
        <v>Predominantly Rural</v>
      </c>
      <c r="BN239" t="str">
        <f>IFERROR(VLOOKUP(BL239,'class and classification'!$A$1:$C$338,3,FALSE),VLOOKUP(BL239,'class and classification'!$A$340:$C$378,3,FALSE))</f>
        <v>SD</v>
      </c>
      <c r="BP239">
        <v>49.68</v>
      </c>
      <c r="BQ239">
        <v>60.84</v>
      </c>
      <c r="BR239">
        <v>62.22</v>
      </c>
      <c r="BS239">
        <v>62.35</v>
      </c>
      <c r="BT239">
        <v>63.51</v>
      </c>
    </row>
    <row r="240" spans="1:72"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94</v>
      </c>
      <c r="F240">
        <v>95</v>
      </c>
      <c r="G240">
        <v>97.1</v>
      </c>
      <c r="H240">
        <v>97.7</v>
      </c>
      <c r="I240">
        <v>98.3</v>
      </c>
      <c r="J240">
        <v>98.2</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I240">
        <v>21.7</v>
      </c>
      <c r="AJ240">
        <v>42.1</v>
      </c>
      <c r="BB240" t="s">
        <v>108</v>
      </c>
      <c r="BC240" t="str">
        <f>IFERROR(VLOOKUP(BB240,'class and classification'!$A$1:$B$338,2,FALSE),VLOOKUP(BB240,'class and classification'!$A$340:$B$378,2,FALSE))</f>
        <v>Urban with Significant Rural</v>
      </c>
      <c r="BD240" t="str">
        <f>IFERROR(VLOOKUP(BB240,'class and classification'!$A$1:$C$338,3,FALSE),VLOOKUP(BB240,'class and classification'!$A$340:$C$378,3,FALSE))</f>
        <v>SD</v>
      </c>
      <c r="BG240">
        <v>1.4</v>
      </c>
      <c r="BH240">
        <v>1.9</v>
      </c>
      <c r="BI240">
        <v>5.3</v>
      </c>
      <c r="BJ240">
        <v>26.4</v>
      </c>
      <c r="BL240" t="s">
        <v>108</v>
      </c>
      <c r="BM240" t="str">
        <f>IFERROR(VLOOKUP(BL240,'class and classification'!$A$1:$B$338,2,FALSE),VLOOKUP(BL240,'class and classification'!$A$340:$B$378,2,FALSE))</f>
        <v>Urban with Significant Rural</v>
      </c>
      <c r="BN240" t="str">
        <f>IFERROR(VLOOKUP(BL240,'class and classification'!$A$1:$C$338,3,FALSE),VLOOKUP(BL240,'class and classification'!$A$340:$C$378,3,FALSE))</f>
        <v>SD</v>
      </c>
      <c r="BP240">
        <v>43.51</v>
      </c>
      <c r="BQ240">
        <v>78.62</v>
      </c>
      <c r="BR240">
        <v>80.22</v>
      </c>
      <c r="BS240">
        <v>79.77</v>
      </c>
      <c r="BT240">
        <v>80.180000000000007</v>
      </c>
    </row>
    <row r="241" spans="1:72"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91</v>
      </c>
      <c r="F241">
        <v>93</v>
      </c>
      <c r="G241">
        <v>95.4</v>
      </c>
      <c r="H241">
        <v>96.199999999999989</v>
      </c>
      <c r="I241">
        <v>96.5</v>
      </c>
      <c r="J241">
        <v>96.7</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I241">
        <v>1.4</v>
      </c>
      <c r="AJ241">
        <v>1.5</v>
      </c>
      <c r="BB241" t="s">
        <v>267</v>
      </c>
      <c r="BC241" t="str">
        <f>IFERROR(VLOOKUP(BB241,'class and classification'!$A$1:$B$338,2,FALSE),VLOOKUP(BB241,'class and classification'!$A$340:$B$378,2,FALSE))</f>
        <v>Predominantly Rural</v>
      </c>
      <c r="BD241" t="str">
        <f>IFERROR(VLOOKUP(BB241,'class and classification'!$A$1:$C$338,3,FALSE),VLOOKUP(BB241,'class and classification'!$A$340:$C$378,3,FALSE))</f>
        <v>SD</v>
      </c>
      <c r="BG241">
        <v>1</v>
      </c>
      <c r="BH241">
        <v>1.6</v>
      </c>
      <c r="BI241">
        <v>6</v>
      </c>
      <c r="BJ241">
        <v>23.9</v>
      </c>
      <c r="BL241" t="s">
        <v>267</v>
      </c>
      <c r="BM241" t="str">
        <f>IFERROR(VLOOKUP(BL241,'class and classification'!$A$1:$B$338,2,FALSE),VLOOKUP(BL241,'class and classification'!$A$340:$B$378,2,FALSE))</f>
        <v>Predominantly Rural</v>
      </c>
      <c r="BN241" t="str">
        <f>IFERROR(VLOOKUP(BL241,'class and classification'!$A$1:$C$338,3,FALSE),VLOOKUP(BL241,'class and classification'!$A$340:$C$378,3,FALSE))</f>
        <v>SD</v>
      </c>
      <c r="BP241">
        <v>50.37</v>
      </c>
      <c r="BQ241">
        <v>56.32</v>
      </c>
      <c r="BR241">
        <v>52.08</v>
      </c>
      <c r="BS241">
        <v>51.26</v>
      </c>
      <c r="BT241">
        <v>56.47</v>
      </c>
    </row>
    <row r="242" spans="1:72"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86</v>
      </c>
      <c r="F242">
        <v>88</v>
      </c>
      <c r="G242">
        <v>90.399999999999991</v>
      </c>
      <c r="H242">
        <v>92</v>
      </c>
      <c r="I242">
        <v>93.1</v>
      </c>
      <c r="J242">
        <v>93.5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I242">
        <v>5</v>
      </c>
      <c r="AJ242">
        <v>10.199999999999999</v>
      </c>
      <c r="BB242" t="s">
        <v>277</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G242">
        <v>19.899999999999999</v>
      </c>
      <c r="BH242">
        <v>43.2</v>
      </c>
      <c r="BI242">
        <v>49.1</v>
      </c>
      <c r="BJ242">
        <v>61.1</v>
      </c>
      <c r="BL242" t="s">
        <v>277</v>
      </c>
      <c r="BM242" t="str">
        <f>IFERROR(VLOOKUP(BL242,'class and classification'!$A$1:$B$338,2,FALSE),VLOOKUP(BL242,'class and classification'!$A$340:$B$378,2,FALSE))</f>
        <v>Predominantly Urban</v>
      </c>
      <c r="BN242" t="str">
        <f>IFERROR(VLOOKUP(BL242,'class and classification'!$A$1:$C$338,3,FALSE),VLOOKUP(BL242,'class and classification'!$A$340:$C$378,3,FALSE))</f>
        <v>SD</v>
      </c>
      <c r="BP242">
        <v>51.86</v>
      </c>
      <c r="BQ242">
        <v>86.76</v>
      </c>
      <c r="BR242">
        <v>83.29</v>
      </c>
      <c r="BS242">
        <v>84.5</v>
      </c>
      <c r="BT242">
        <v>85.36</v>
      </c>
    </row>
    <row r="243" spans="1:72"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83</v>
      </c>
      <c r="F243">
        <v>89</v>
      </c>
      <c r="G243">
        <v>91.2</v>
      </c>
      <c r="H243">
        <v>93</v>
      </c>
      <c r="I243">
        <v>93.4</v>
      </c>
      <c r="J243">
        <v>94.8</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I243">
        <v>29.2</v>
      </c>
      <c r="AJ243">
        <v>40.9</v>
      </c>
      <c r="BB243" t="s">
        <v>280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G243">
        <v>3.5</v>
      </c>
      <c r="BH243">
        <v>6.9</v>
      </c>
      <c r="BI243">
        <v>11.6</v>
      </c>
      <c r="BJ243">
        <v>24.1</v>
      </c>
      <c r="BL243" t="s">
        <v>280</v>
      </c>
      <c r="BM243" t="str">
        <f>IFERROR(VLOOKUP(BL243,'class and classification'!$A$1:$B$338,2,FALSE),VLOOKUP(BL243,'class and classification'!$A$340:$B$378,2,FALSE))</f>
        <v>Urban with Significant Rural</v>
      </c>
      <c r="BN243" t="str">
        <f>IFERROR(VLOOKUP(BL243,'class and classification'!$A$1:$C$338,3,FALSE),VLOOKUP(BL243,'class and classification'!$A$340:$C$378,3,FALSE))</f>
        <v>SD</v>
      </c>
      <c r="BP243">
        <v>40.770000000000003</v>
      </c>
      <c r="BQ243">
        <v>61.19</v>
      </c>
      <c r="BR243">
        <v>61.65</v>
      </c>
      <c r="BS243">
        <v>68.06</v>
      </c>
      <c r="BT243">
        <v>67.260000000000005</v>
      </c>
    </row>
    <row r="244" spans="1:72" x14ac:dyDescent="0.3">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I244">
        <v>22.3</v>
      </c>
      <c r="AJ244">
        <v>46.3</v>
      </c>
      <c r="BB244" t="s">
        <v>285</v>
      </c>
      <c r="BC244" t="str">
        <f>IFERROR(VLOOKUP(BB244,'class and classification'!$A$1:$B$338,2,FALSE),VLOOKUP(BB244,'class and classification'!$A$340:$B$378,2,FALSE))</f>
        <v>Urban with Significant Rural</v>
      </c>
      <c r="BD244" t="str">
        <f>IFERROR(VLOOKUP(BB244,'class and classification'!$A$1:$C$338,3,FALSE),VLOOKUP(BB244,'class and classification'!$A$340:$C$378,3,FALSE))</f>
        <v>SD</v>
      </c>
      <c r="BG244">
        <v>2.6</v>
      </c>
      <c r="BH244">
        <v>6.8</v>
      </c>
      <c r="BI244">
        <v>8.3000000000000007</v>
      </c>
      <c r="BJ244">
        <v>34.6</v>
      </c>
      <c r="BL244" t="s">
        <v>285</v>
      </c>
      <c r="BM244" t="str">
        <f>IFERROR(VLOOKUP(BL244,'class and classification'!$A$1:$B$338,2,FALSE),VLOOKUP(BL244,'class and classification'!$A$340:$B$378,2,FALSE))</f>
        <v>Urban with Significant Rural</v>
      </c>
      <c r="BN244" t="str">
        <f>IFERROR(VLOOKUP(BL244,'class and classification'!$A$1:$C$338,3,FALSE),VLOOKUP(BL244,'class and classification'!$A$340:$C$378,3,FALSE))</f>
        <v>SD</v>
      </c>
      <c r="BP244">
        <v>30.44</v>
      </c>
      <c r="BQ244">
        <v>60.1</v>
      </c>
      <c r="BR244">
        <v>65.02</v>
      </c>
      <c r="BS244">
        <v>65.95</v>
      </c>
      <c r="BT244">
        <v>66.5</v>
      </c>
    </row>
    <row r="245" spans="1:72"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I245">
        <v>11.8</v>
      </c>
      <c r="AJ245">
        <v>13.2</v>
      </c>
      <c r="BB245" t="s">
        <v>63</v>
      </c>
      <c r="BC245" t="str">
        <f>IFERROR(VLOOKUP(BB245,'class and classification'!$A$1:$B$338,2,FALSE),VLOOKUP(BB245,'class and classification'!$A$340:$B$378,2,FALSE))</f>
        <v>Urban with Significant Rural</v>
      </c>
      <c r="BD245" t="str">
        <f>IFERROR(VLOOKUP(BB245,'class and classification'!$A$1:$C$338,3,FALSE),VLOOKUP(BB245,'class and classification'!$A$340:$C$378,3,FALSE))</f>
        <v>SD</v>
      </c>
      <c r="BG245">
        <v>6.9</v>
      </c>
      <c r="BH245">
        <v>8.5</v>
      </c>
      <c r="BI245">
        <v>10.5</v>
      </c>
      <c r="BJ245">
        <v>14.6</v>
      </c>
      <c r="BL245" t="s">
        <v>63</v>
      </c>
      <c r="BM245" t="str">
        <f>IFERROR(VLOOKUP(BL245,'class and classification'!$A$1:$B$338,2,FALSE),VLOOKUP(BL245,'class and classification'!$A$340:$B$378,2,FALSE))</f>
        <v>Urban with Significant Rural</v>
      </c>
      <c r="BN245" t="str">
        <f>IFERROR(VLOOKUP(BL245,'class and classification'!$A$1:$C$338,3,FALSE),VLOOKUP(BL245,'class and classification'!$A$340:$C$378,3,FALSE))</f>
        <v>SD</v>
      </c>
      <c r="BP245">
        <v>47.07</v>
      </c>
      <c r="BQ245">
        <v>61.92</v>
      </c>
      <c r="BR245">
        <v>68.069999999999993</v>
      </c>
      <c r="BS245">
        <v>69.83</v>
      </c>
      <c r="BT245">
        <v>70.739999999999995</v>
      </c>
    </row>
    <row r="246" spans="1:72"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91</v>
      </c>
      <c r="F246">
        <v>92</v>
      </c>
      <c r="G246">
        <v>94.8</v>
      </c>
      <c r="H246">
        <v>96</v>
      </c>
      <c r="I246">
        <v>97.6</v>
      </c>
      <c r="J246">
        <v>97.9</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I246">
        <v>6.2</v>
      </c>
      <c r="AJ246">
        <v>8.1999999999999993</v>
      </c>
      <c r="BB246" t="s">
        <v>200</v>
      </c>
      <c r="BC246" t="str">
        <f>IFERROR(VLOOKUP(BB246,'class and classification'!$A$1:$B$338,2,FALSE),VLOOKUP(BB246,'class and classification'!$A$340:$B$378,2,FALSE))</f>
        <v>Predominantly Urban</v>
      </c>
      <c r="BD246" t="str">
        <f>IFERROR(VLOOKUP(BB246,'class and classification'!$A$1:$C$338,3,FALSE),VLOOKUP(BB246,'class and classification'!$A$340:$C$378,3,FALSE))</f>
        <v>SD</v>
      </c>
      <c r="BG246">
        <v>0.9</v>
      </c>
      <c r="BH246">
        <v>1.8</v>
      </c>
      <c r="BI246">
        <v>2.5</v>
      </c>
      <c r="BJ246">
        <v>1.5</v>
      </c>
      <c r="BL246" t="s">
        <v>200</v>
      </c>
      <c r="BM246" t="str">
        <f>IFERROR(VLOOKUP(BL246,'class and classification'!$A$1:$B$338,2,FALSE),VLOOKUP(BL246,'class and classification'!$A$340:$B$378,2,FALSE))</f>
        <v>Predominantly Urban</v>
      </c>
      <c r="BN246" t="str">
        <f>IFERROR(VLOOKUP(BL246,'class and classification'!$A$1:$C$338,3,FALSE),VLOOKUP(BL246,'class and classification'!$A$340:$C$378,3,FALSE))</f>
        <v>SD</v>
      </c>
      <c r="BP246">
        <v>74.95</v>
      </c>
      <c r="BQ246">
        <v>89.62</v>
      </c>
      <c r="BR246">
        <v>95.01</v>
      </c>
      <c r="BS246">
        <v>93.42</v>
      </c>
      <c r="BT246">
        <v>93.4</v>
      </c>
    </row>
    <row r="247" spans="1:72"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68</v>
      </c>
      <c r="F247">
        <v>76</v>
      </c>
      <c r="G247">
        <v>83.1</v>
      </c>
      <c r="H247">
        <v>87.6</v>
      </c>
      <c r="I247">
        <v>92.2</v>
      </c>
      <c r="J247">
        <v>95.2</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I247">
        <v>5.5</v>
      </c>
      <c r="AJ247">
        <v>29.5</v>
      </c>
      <c r="BB247" t="s">
        <v>245</v>
      </c>
      <c r="BC247" t="str">
        <f>IFERROR(VLOOKUP(BB247,'class and classification'!$A$1:$B$338,2,FALSE),VLOOKUP(BB247,'class and classification'!$A$340:$B$378,2,FALSE))</f>
        <v>Predominantly Rural</v>
      </c>
      <c r="BD247" t="str">
        <f>IFERROR(VLOOKUP(BB247,'class and classification'!$A$1:$C$338,3,FALSE),VLOOKUP(BB247,'class and classification'!$A$340:$C$378,3,FALSE))</f>
        <v>SD</v>
      </c>
      <c r="BG247">
        <v>10.199999999999999</v>
      </c>
      <c r="BH247">
        <v>12.3</v>
      </c>
      <c r="BI247">
        <v>23.6</v>
      </c>
      <c r="BJ247">
        <v>24.2</v>
      </c>
      <c r="BL247" t="s">
        <v>245</v>
      </c>
      <c r="BM247" t="str">
        <f>IFERROR(VLOOKUP(BL247,'class and classification'!$A$1:$B$338,2,FALSE),VLOOKUP(BL247,'class and classification'!$A$340:$B$378,2,FALSE))</f>
        <v>Predominantly Rural</v>
      </c>
      <c r="BN247" t="str">
        <f>IFERROR(VLOOKUP(BL247,'class and classification'!$A$1:$C$338,3,FALSE),VLOOKUP(BL247,'class and classification'!$A$340:$C$378,3,FALSE))</f>
        <v>SD</v>
      </c>
      <c r="BP247">
        <v>35.090000000000003</v>
      </c>
      <c r="BQ247">
        <v>54.01</v>
      </c>
      <c r="BR247">
        <v>54.28</v>
      </c>
      <c r="BS247">
        <v>57.1</v>
      </c>
      <c r="BT247">
        <v>58.15</v>
      </c>
    </row>
    <row r="248" spans="1:72"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85</v>
      </c>
      <c r="F248">
        <v>85</v>
      </c>
      <c r="G248">
        <v>90.8</v>
      </c>
      <c r="H248">
        <v>93.899999999999991</v>
      </c>
      <c r="I248">
        <v>95</v>
      </c>
      <c r="J248">
        <v>95.2</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I248">
        <v>4.9000000000000004</v>
      </c>
      <c r="AJ248">
        <v>5.8</v>
      </c>
      <c r="BB248" t="s">
        <v>287</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G248">
        <v>13.2</v>
      </c>
      <c r="BH248">
        <v>14.9</v>
      </c>
      <c r="BI248">
        <v>16.5</v>
      </c>
      <c r="BJ248">
        <v>19</v>
      </c>
      <c r="BL248" t="s">
        <v>287</v>
      </c>
      <c r="BM248" t="str">
        <f>IFERROR(VLOOKUP(BL248,'class and classification'!$A$1:$B$338,2,FALSE),VLOOKUP(BL248,'class and classification'!$A$340:$B$378,2,FALSE))</f>
        <v>Predominantly Rural</v>
      </c>
      <c r="BN248" t="str">
        <f>IFERROR(VLOOKUP(BL248,'class and classification'!$A$1:$C$338,3,FALSE),VLOOKUP(BL248,'class and classification'!$A$340:$C$378,3,FALSE))</f>
        <v>SD</v>
      </c>
      <c r="BP248">
        <v>46.66</v>
      </c>
      <c r="BQ248">
        <v>64.17</v>
      </c>
      <c r="BR248">
        <v>69.75</v>
      </c>
      <c r="BS248">
        <v>70.459999999999994</v>
      </c>
      <c r="BT248">
        <v>72.64</v>
      </c>
    </row>
    <row r="249" spans="1:72"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97</v>
      </c>
      <c r="F249">
        <v>97</v>
      </c>
      <c r="G249">
        <v>97.9</v>
      </c>
      <c r="H249">
        <v>98.699999999999989</v>
      </c>
      <c r="I249">
        <v>98.5</v>
      </c>
      <c r="J249">
        <v>98.3</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I249">
        <v>7.4</v>
      </c>
      <c r="AJ249">
        <v>10.4</v>
      </c>
      <c r="BB249" t="s">
        <v>303</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G249">
        <v>8</v>
      </c>
      <c r="BH249">
        <v>16.7</v>
      </c>
      <c r="BI249">
        <v>24.9</v>
      </c>
      <c r="BJ249">
        <v>42.2</v>
      </c>
      <c r="BL249" t="s">
        <v>303</v>
      </c>
      <c r="BM249" t="str">
        <f>IFERROR(VLOOKUP(BL249,'class and classification'!$A$1:$B$338,2,FALSE),VLOOKUP(BL249,'class and classification'!$A$340:$B$378,2,FALSE))</f>
        <v>Predominantly Rural</v>
      </c>
      <c r="BN249" t="str">
        <f>IFERROR(VLOOKUP(BL249,'class and classification'!$A$1:$C$338,3,FALSE),VLOOKUP(BL249,'class and classification'!$A$340:$C$378,3,FALSE))</f>
        <v>SD</v>
      </c>
      <c r="BP249">
        <v>24.48</v>
      </c>
      <c r="BQ249">
        <v>53.69</v>
      </c>
      <c r="BR249">
        <v>52.49</v>
      </c>
      <c r="BS249">
        <v>52.6</v>
      </c>
      <c r="BT249">
        <v>52.8</v>
      </c>
    </row>
    <row r="250" spans="1:72"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86</v>
      </c>
      <c r="F250">
        <v>86</v>
      </c>
      <c r="G250">
        <v>91.4</v>
      </c>
      <c r="H250">
        <v>93.4</v>
      </c>
      <c r="I250">
        <v>94.8</v>
      </c>
      <c r="J250">
        <v>95.2</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I250">
        <v>2.6</v>
      </c>
      <c r="AJ250">
        <v>3.8</v>
      </c>
      <c r="BB250" t="s">
        <v>100</v>
      </c>
      <c r="BC250" t="str">
        <f>IFERROR(VLOOKUP(BB250,'class and classification'!$A$1:$B$338,2,FALSE),VLOOKUP(BB250,'class and classification'!$A$340:$B$378,2,FALSE))</f>
        <v>Predominantly Urban</v>
      </c>
      <c r="BD250" t="str">
        <f>IFERROR(VLOOKUP(BB250,'class and classification'!$A$1:$C$338,3,FALSE),VLOOKUP(BB250,'class and classification'!$A$340:$C$378,3,FALSE))</f>
        <v>SD</v>
      </c>
      <c r="BG250">
        <v>1.3</v>
      </c>
      <c r="BH250">
        <v>2.9</v>
      </c>
      <c r="BI250">
        <v>4.5</v>
      </c>
      <c r="BJ250">
        <v>15.7</v>
      </c>
      <c r="BL250" t="s">
        <v>100</v>
      </c>
      <c r="BM250" t="str">
        <f>IFERROR(VLOOKUP(BL250,'class and classification'!$A$1:$B$338,2,FALSE),VLOOKUP(BL250,'class and classification'!$A$340:$B$378,2,FALSE))</f>
        <v>Predominantly Urban</v>
      </c>
      <c r="BN250" t="str">
        <f>IFERROR(VLOOKUP(BL250,'class and classification'!$A$1:$C$338,3,FALSE),VLOOKUP(BL250,'class and classification'!$A$340:$C$378,3,FALSE))</f>
        <v>SD</v>
      </c>
      <c r="BP250">
        <v>67.540000000000006</v>
      </c>
      <c r="BQ250">
        <v>82.37</v>
      </c>
      <c r="BR250">
        <v>92.27</v>
      </c>
      <c r="BS250">
        <v>95.87</v>
      </c>
      <c r="BT250">
        <v>95.95</v>
      </c>
    </row>
    <row r="251" spans="1:72"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84</v>
      </c>
      <c r="F251">
        <v>88</v>
      </c>
      <c r="G251">
        <v>91.9</v>
      </c>
      <c r="H251">
        <v>92.1</v>
      </c>
      <c r="I251">
        <v>94</v>
      </c>
      <c r="J251">
        <v>95.8</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I251">
        <v>19</v>
      </c>
      <c r="AJ251">
        <v>21.6</v>
      </c>
      <c r="BB251" t="s">
        <v>103</v>
      </c>
      <c r="BC251" t="str">
        <f>IFERROR(VLOOKUP(BB251,'class and classification'!$A$1:$B$338,2,FALSE),VLOOKUP(BB251,'class and classification'!$A$340:$B$378,2,FALSE))</f>
        <v>Predominantly Urban</v>
      </c>
      <c r="BD251" t="str">
        <f>IFERROR(VLOOKUP(BB251,'class and classification'!$A$1:$C$338,3,FALSE),VLOOKUP(BB251,'class and classification'!$A$340:$C$378,3,FALSE))</f>
        <v>SD</v>
      </c>
      <c r="BG251">
        <v>2.8</v>
      </c>
      <c r="BH251">
        <v>3</v>
      </c>
      <c r="BI251">
        <v>60.2</v>
      </c>
      <c r="BJ251">
        <v>67.8</v>
      </c>
      <c r="BL251" t="s">
        <v>103</v>
      </c>
      <c r="BM251" t="str">
        <f>IFERROR(VLOOKUP(BL251,'class and classification'!$A$1:$B$338,2,FALSE),VLOOKUP(BL251,'class and classification'!$A$340:$B$378,2,FALSE))</f>
        <v>Predominantly Urban</v>
      </c>
      <c r="BN251" t="str">
        <f>IFERROR(VLOOKUP(BL251,'class and classification'!$A$1:$C$338,3,FALSE),VLOOKUP(BL251,'class and classification'!$A$340:$C$378,3,FALSE))</f>
        <v>SD</v>
      </c>
      <c r="BP251">
        <v>55.47</v>
      </c>
      <c r="BQ251">
        <v>80.41</v>
      </c>
      <c r="BR251">
        <v>84.77</v>
      </c>
      <c r="BS251">
        <v>81.66</v>
      </c>
      <c r="BT251">
        <v>86.1</v>
      </c>
    </row>
    <row r="252" spans="1:72"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82</v>
      </c>
      <c r="F252">
        <v>90</v>
      </c>
      <c r="G252">
        <v>93.9</v>
      </c>
      <c r="H252">
        <v>92.7</v>
      </c>
      <c r="I252">
        <v>94.3</v>
      </c>
      <c r="J252">
        <v>95.2</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I252">
        <v>23.6</v>
      </c>
      <c r="AJ252">
        <v>25.2</v>
      </c>
      <c r="BB252" t="s">
        <v>118</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G252">
        <v>2</v>
      </c>
      <c r="BH252">
        <v>2.6</v>
      </c>
      <c r="BI252">
        <v>2.7</v>
      </c>
      <c r="BJ252">
        <v>3.6</v>
      </c>
      <c r="BL252" t="s">
        <v>118</v>
      </c>
      <c r="BM252" t="str">
        <f>IFERROR(VLOOKUP(BL252,'class and classification'!$A$1:$B$338,2,FALSE),VLOOKUP(BL252,'class and classification'!$A$340:$B$378,2,FALSE))</f>
        <v>Predominantly Urban</v>
      </c>
      <c r="BN252" t="str">
        <f>IFERROR(VLOOKUP(BL252,'class and classification'!$A$1:$C$338,3,FALSE),VLOOKUP(BL252,'class and classification'!$A$340:$C$378,3,FALSE))</f>
        <v>SD</v>
      </c>
      <c r="BP252">
        <v>51.1</v>
      </c>
      <c r="BQ252">
        <v>73.36</v>
      </c>
      <c r="BR252">
        <v>76.680000000000007</v>
      </c>
      <c r="BS252">
        <v>77.040000000000006</v>
      </c>
      <c r="BT252">
        <v>76.56</v>
      </c>
    </row>
    <row r="253" spans="1:72"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97</v>
      </c>
      <c r="F253">
        <v>97</v>
      </c>
      <c r="G253">
        <v>97.2</v>
      </c>
      <c r="H253">
        <v>96.7</v>
      </c>
      <c r="I253">
        <v>96.5</v>
      </c>
      <c r="J253">
        <v>97.2</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I253">
        <v>13.6</v>
      </c>
      <c r="AJ253">
        <v>15</v>
      </c>
      <c r="BB253" t="s">
        <v>176</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G253">
        <v>4.4000000000000004</v>
      </c>
      <c r="BH253">
        <v>5.6</v>
      </c>
      <c r="BI253">
        <v>10.3</v>
      </c>
      <c r="BJ253">
        <v>11</v>
      </c>
      <c r="BL253" t="s">
        <v>176</v>
      </c>
      <c r="BM253" t="str">
        <f>IFERROR(VLOOKUP(BL253,'class and classification'!$A$1:$B$338,2,FALSE),VLOOKUP(BL253,'class and classification'!$A$340:$B$378,2,FALSE))</f>
        <v>Urban with Significant Rural</v>
      </c>
      <c r="BN253" t="str">
        <f>IFERROR(VLOOKUP(BL253,'class and classification'!$A$1:$C$338,3,FALSE),VLOOKUP(BL253,'class and classification'!$A$340:$C$378,3,FALSE))</f>
        <v>SD</v>
      </c>
      <c r="BP253">
        <v>53.94</v>
      </c>
      <c r="BQ253">
        <v>63.89</v>
      </c>
      <c r="BR253">
        <v>62.28</v>
      </c>
      <c r="BS253">
        <v>62.02</v>
      </c>
      <c r="BT253">
        <v>62.71</v>
      </c>
    </row>
    <row r="254" spans="1:72"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71</v>
      </c>
      <c r="F254">
        <v>77</v>
      </c>
      <c r="G254">
        <v>83.2</v>
      </c>
      <c r="H254">
        <v>90.6</v>
      </c>
      <c r="I254">
        <v>93.5</v>
      </c>
      <c r="J254">
        <v>94.6</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I254">
        <v>22.4</v>
      </c>
      <c r="AJ254">
        <v>23.8</v>
      </c>
      <c r="BB254" t="s">
        <v>210</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G254">
        <v>2.2000000000000002</v>
      </c>
      <c r="BH254">
        <v>3</v>
      </c>
      <c r="BI254">
        <v>19.7</v>
      </c>
      <c r="BJ254">
        <v>25.8</v>
      </c>
      <c r="BL254" t="s">
        <v>210</v>
      </c>
      <c r="BM254" t="str">
        <f>IFERROR(VLOOKUP(BL254,'class and classification'!$A$1:$B$338,2,FALSE),VLOOKUP(BL254,'class and classification'!$A$340:$B$378,2,FALSE))</f>
        <v>Predominantly Urban</v>
      </c>
      <c r="BN254" t="str">
        <f>IFERROR(VLOOKUP(BL254,'class and classification'!$A$1:$C$338,3,FALSE),VLOOKUP(BL254,'class and classification'!$A$340:$C$378,3,FALSE))</f>
        <v>SD</v>
      </c>
      <c r="BP254">
        <v>58.45</v>
      </c>
      <c r="BQ254">
        <v>76.27</v>
      </c>
      <c r="BR254">
        <v>82.05</v>
      </c>
      <c r="BS254">
        <v>83.97</v>
      </c>
      <c r="BT254">
        <v>84.56</v>
      </c>
    </row>
    <row r="255" spans="1:72"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89</v>
      </c>
      <c r="F255">
        <v>88</v>
      </c>
      <c r="G255">
        <v>92</v>
      </c>
      <c r="H255">
        <v>94.4</v>
      </c>
      <c r="I255">
        <v>97</v>
      </c>
      <c r="J255">
        <v>97.7</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I255">
        <v>7.7</v>
      </c>
      <c r="AJ255">
        <v>9.4</v>
      </c>
      <c r="BB255" t="s">
        <v>220</v>
      </c>
      <c r="BC255" t="str">
        <f>IFERROR(VLOOKUP(BB255,'class and classification'!$A$1:$B$338,2,FALSE),VLOOKUP(BB255,'class and classification'!$A$340:$B$378,2,FALSE))</f>
        <v>Predominantly Urban</v>
      </c>
      <c r="BD255" t="str">
        <f>IFERROR(VLOOKUP(BB255,'class and classification'!$A$1:$C$338,3,FALSE),VLOOKUP(BB255,'class and classification'!$A$340:$C$378,3,FALSE))</f>
        <v>SD</v>
      </c>
      <c r="BG255">
        <v>1.7</v>
      </c>
      <c r="BH255">
        <v>3.3</v>
      </c>
      <c r="BI255">
        <v>3.1</v>
      </c>
      <c r="BJ255">
        <v>6.8</v>
      </c>
      <c r="BL255" t="s">
        <v>220</v>
      </c>
      <c r="BM255" t="str">
        <f>IFERROR(VLOOKUP(BL255,'class and classification'!$A$1:$B$338,2,FALSE),VLOOKUP(BL255,'class and classification'!$A$340:$B$378,2,FALSE))</f>
        <v>Predominantly Urban</v>
      </c>
      <c r="BN255" t="str">
        <f>IFERROR(VLOOKUP(BL255,'class and classification'!$A$1:$C$338,3,FALSE),VLOOKUP(BL255,'class and classification'!$A$340:$C$378,3,FALSE))</f>
        <v>SD</v>
      </c>
      <c r="BP255">
        <v>71.81</v>
      </c>
      <c r="BQ255">
        <v>82.02</v>
      </c>
      <c r="BR255">
        <v>88.45</v>
      </c>
      <c r="BS255">
        <v>87.13</v>
      </c>
      <c r="BT255">
        <v>89.03</v>
      </c>
    </row>
    <row r="256" spans="1:72"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79</v>
      </c>
      <c r="F256">
        <v>85</v>
      </c>
      <c r="G256">
        <v>90.1</v>
      </c>
      <c r="H256">
        <v>92.199999999999989</v>
      </c>
      <c r="I256">
        <v>95.4</v>
      </c>
      <c r="J256">
        <v>97.6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I256">
        <v>1.1000000000000001</v>
      </c>
      <c r="AJ256">
        <v>29</v>
      </c>
      <c r="BB256" t="s">
        <v>253</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G256">
        <v>26.3</v>
      </c>
      <c r="BH256">
        <v>26.5</v>
      </c>
      <c r="BI256">
        <v>23</v>
      </c>
      <c r="BJ256">
        <v>23.3</v>
      </c>
      <c r="BL256" t="s">
        <v>253</v>
      </c>
      <c r="BM256" t="str">
        <f>IFERROR(VLOOKUP(BL256,'class and classification'!$A$1:$B$338,2,FALSE),VLOOKUP(BL256,'class and classification'!$A$340:$B$378,2,FALSE))</f>
        <v>Predominantly Urban</v>
      </c>
      <c r="BN256" t="str">
        <f>IFERROR(VLOOKUP(BL256,'class and classification'!$A$1:$C$338,3,FALSE),VLOOKUP(BL256,'class and classification'!$A$340:$C$378,3,FALSE))</f>
        <v>SD</v>
      </c>
      <c r="BP256">
        <v>74.23</v>
      </c>
      <c r="BQ256">
        <v>87.91</v>
      </c>
      <c r="BR256">
        <v>95.57</v>
      </c>
      <c r="BS256">
        <v>95.83</v>
      </c>
      <c r="BT256">
        <v>97.07</v>
      </c>
    </row>
    <row r="257" spans="1:72"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60</v>
      </c>
      <c r="F257">
        <v>67</v>
      </c>
      <c r="G257">
        <v>80.599999999999994</v>
      </c>
      <c r="H257">
        <v>84.1</v>
      </c>
      <c r="I257">
        <v>87.5</v>
      </c>
      <c r="J257">
        <v>92.8</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I257">
        <v>4.0999999999999996</v>
      </c>
      <c r="AJ257">
        <v>4.5</v>
      </c>
      <c r="BB257" t="s">
        <v>265</v>
      </c>
      <c r="BC257" t="str">
        <f>IFERROR(VLOOKUP(BB257,'class and classification'!$A$1:$B$338,2,FALSE),VLOOKUP(BB257,'class and classification'!$A$340:$B$378,2,FALSE))</f>
        <v>Predominantly Urban</v>
      </c>
      <c r="BD257" t="str">
        <f>IFERROR(VLOOKUP(BB257,'class and classification'!$A$1:$C$338,3,FALSE),VLOOKUP(BB257,'class and classification'!$A$340:$C$378,3,FALSE))</f>
        <v>SD</v>
      </c>
      <c r="BG257">
        <v>5.4</v>
      </c>
      <c r="BH257">
        <v>6.5</v>
      </c>
      <c r="BI257">
        <v>7.6</v>
      </c>
      <c r="BJ257">
        <v>12.9</v>
      </c>
      <c r="BL257" t="s">
        <v>265</v>
      </c>
      <c r="BM257" t="str">
        <f>IFERROR(VLOOKUP(BL257,'class and classification'!$A$1:$B$338,2,FALSE),VLOOKUP(BL257,'class and classification'!$A$340:$B$378,2,FALSE))</f>
        <v>Predominantly Urban</v>
      </c>
      <c r="BN257" t="str">
        <f>IFERROR(VLOOKUP(BL257,'class and classification'!$A$1:$C$338,3,FALSE),VLOOKUP(BL257,'class and classification'!$A$340:$C$378,3,FALSE))</f>
        <v>SD</v>
      </c>
      <c r="BP257">
        <v>44.61</v>
      </c>
      <c r="BQ257">
        <v>68.48</v>
      </c>
      <c r="BR257">
        <v>77.69</v>
      </c>
      <c r="BS257">
        <v>77.45</v>
      </c>
      <c r="BT257">
        <v>79.16</v>
      </c>
    </row>
    <row r="258" spans="1:72" x14ac:dyDescent="0.3">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I258">
        <v>21.4</v>
      </c>
      <c r="AJ258">
        <v>32.4</v>
      </c>
      <c r="BB258" t="s">
        <v>271</v>
      </c>
      <c r="BC258" t="str">
        <f>IFERROR(VLOOKUP(BB258,'class and classification'!$A$1:$B$338,2,FALSE),VLOOKUP(BB258,'class and classification'!$A$340:$B$378,2,FALSE))</f>
        <v>Urban with Significant Rural</v>
      </c>
      <c r="BD258" t="str">
        <f>IFERROR(VLOOKUP(BB258,'class and classification'!$A$1:$C$338,3,FALSE),VLOOKUP(BB258,'class and classification'!$A$340:$C$378,3,FALSE))</f>
        <v>SD</v>
      </c>
      <c r="BG258">
        <v>3.4</v>
      </c>
      <c r="BH258">
        <v>5.7</v>
      </c>
      <c r="BI258">
        <v>11.3</v>
      </c>
      <c r="BJ258">
        <v>15.4</v>
      </c>
      <c r="BL258" t="s">
        <v>271</v>
      </c>
      <c r="BM258" t="str">
        <f>IFERROR(VLOOKUP(BL258,'class and classification'!$A$1:$B$338,2,FALSE),VLOOKUP(BL258,'class and classification'!$A$340:$B$378,2,FALSE))</f>
        <v>Urban with Significant Rural</v>
      </c>
      <c r="BN258" t="str">
        <f>IFERROR(VLOOKUP(BL258,'class and classification'!$A$1:$C$338,3,FALSE),VLOOKUP(BL258,'class and classification'!$A$340:$C$378,3,FALSE))</f>
        <v>SD</v>
      </c>
      <c r="BP258">
        <v>54.14</v>
      </c>
      <c r="BQ258">
        <v>72.150000000000006</v>
      </c>
      <c r="BR258">
        <v>72.56</v>
      </c>
      <c r="BS258">
        <v>73.25</v>
      </c>
      <c r="BT258">
        <v>73.959999999999994</v>
      </c>
    </row>
    <row r="259" spans="1:72"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I259">
        <v>16.899999999999999</v>
      </c>
      <c r="AJ259">
        <v>38.6</v>
      </c>
      <c r="BB259" t="s">
        <v>295</v>
      </c>
      <c r="BC259" t="str">
        <f>IFERROR(VLOOKUP(BB259,'class and classification'!$A$1:$B$338,2,FALSE),VLOOKUP(BB259,'class and classification'!$A$340:$B$378,2,FALSE))</f>
        <v>Predominantly Rural</v>
      </c>
      <c r="BD259" t="str">
        <f>IFERROR(VLOOKUP(BB259,'class and classification'!$A$1:$C$338,3,FALSE),VLOOKUP(BB259,'class and classification'!$A$340:$C$378,3,FALSE))</f>
        <v>SD</v>
      </c>
      <c r="BG259">
        <v>3</v>
      </c>
      <c r="BH259">
        <v>4.3</v>
      </c>
      <c r="BI259">
        <v>5.4</v>
      </c>
      <c r="BJ259">
        <v>14.5</v>
      </c>
      <c r="BL259" t="s">
        <v>295</v>
      </c>
      <c r="BM259" t="str">
        <f>IFERROR(VLOOKUP(BL259,'class and classification'!$A$1:$B$338,2,FALSE),VLOOKUP(BL259,'class and classification'!$A$340:$B$378,2,FALSE))</f>
        <v>Predominantly Rural</v>
      </c>
      <c r="BN259" t="str">
        <f>IFERROR(VLOOKUP(BL259,'class and classification'!$A$1:$C$338,3,FALSE),VLOOKUP(BL259,'class and classification'!$A$340:$C$378,3,FALSE))</f>
        <v>SD</v>
      </c>
      <c r="BP259">
        <v>37.96</v>
      </c>
      <c r="BQ259">
        <v>66.05</v>
      </c>
      <c r="BR259">
        <v>66.75</v>
      </c>
      <c r="BS259">
        <v>69.75</v>
      </c>
      <c r="BT259">
        <v>69.180000000000007</v>
      </c>
    </row>
    <row r="260" spans="1:72"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93</v>
      </c>
      <c r="F260">
        <v>93</v>
      </c>
      <c r="G260">
        <v>96.899999999999991</v>
      </c>
      <c r="H260">
        <v>97.699999999999989</v>
      </c>
      <c r="I260">
        <v>98.6</v>
      </c>
      <c r="J260">
        <v>98.7</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I260">
        <v>33.6</v>
      </c>
      <c r="AJ260">
        <v>33.5</v>
      </c>
      <c r="BB260" t="s">
        <v>311</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G260">
        <v>2.2000000000000002</v>
      </c>
      <c r="BH260">
        <v>3.4</v>
      </c>
      <c r="BI260">
        <v>3.4</v>
      </c>
      <c r="BJ260">
        <v>3.9</v>
      </c>
      <c r="BL260" t="s">
        <v>311</v>
      </c>
      <c r="BM260" t="str">
        <f>IFERROR(VLOOKUP(BL260,'class and classification'!$A$1:$B$338,2,FALSE),VLOOKUP(BL260,'class and classification'!$A$340:$B$378,2,FALSE))</f>
        <v>Predominantly Urban</v>
      </c>
      <c r="BN260" t="str">
        <f>IFERROR(VLOOKUP(BL260,'class and classification'!$A$1:$C$338,3,FALSE),VLOOKUP(BL260,'class and classification'!$A$340:$C$378,3,FALSE))</f>
        <v>SD</v>
      </c>
      <c r="BP260">
        <v>68.34</v>
      </c>
      <c r="BQ260">
        <v>86.37</v>
      </c>
      <c r="BR260">
        <v>89.15</v>
      </c>
      <c r="BS260">
        <v>87.67</v>
      </c>
      <c r="BT260">
        <v>88.27</v>
      </c>
    </row>
    <row r="261" spans="1:72"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65</v>
      </c>
      <c r="F261">
        <v>83</v>
      </c>
      <c r="G261">
        <v>86.399999999999991</v>
      </c>
      <c r="H261">
        <v>89</v>
      </c>
      <c r="I261">
        <v>92.1</v>
      </c>
      <c r="J261">
        <v>93.1</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I261">
        <v>9.9</v>
      </c>
      <c r="AJ261">
        <v>16</v>
      </c>
      <c r="BB261" t="s">
        <v>5</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G261">
        <v>0.1</v>
      </c>
      <c r="BH261">
        <v>0.6</v>
      </c>
      <c r="BI261">
        <v>0.6</v>
      </c>
      <c r="BJ261">
        <v>1.8</v>
      </c>
      <c r="BL261" t="s">
        <v>5</v>
      </c>
      <c r="BM261" t="str">
        <f>IFERROR(VLOOKUP(BL261,'class and classification'!$A$1:$B$338,2,FALSE),VLOOKUP(BL261,'class and classification'!$A$340:$B$378,2,FALSE))</f>
        <v>Predominantly Urban</v>
      </c>
      <c r="BN261" t="str">
        <f>IFERROR(VLOOKUP(BL261,'class and classification'!$A$1:$C$338,3,FALSE),VLOOKUP(BL261,'class and classification'!$A$340:$C$378,3,FALSE))</f>
        <v>SD</v>
      </c>
      <c r="BP261">
        <v>53.06</v>
      </c>
      <c r="BQ261">
        <v>65.680000000000007</v>
      </c>
      <c r="BR261">
        <v>80.14</v>
      </c>
      <c r="BS261">
        <v>89.55</v>
      </c>
      <c r="BT261">
        <v>90</v>
      </c>
    </row>
    <row r="262" spans="1:72"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67</v>
      </c>
      <c r="F262">
        <v>76</v>
      </c>
      <c r="G262">
        <v>76.5</v>
      </c>
      <c r="H262">
        <v>77.699999999999989</v>
      </c>
      <c r="I262">
        <v>79.8</v>
      </c>
      <c r="J262">
        <v>82.3</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I262">
        <v>12.8</v>
      </c>
      <c r="AJ262">
        <v>36.200000000000003</v>
      </c>
      <c r="BB262" t="s">
        <v>10</v>
      </c>
      <c r="BC262" t="str">
        <f>IFERROR(VLOOKUP(BB262,'class and classification'!$A$1:$B$338,2,FALSE),VLOOKUP(BB262,'class and classification'!$A$340:$B$378,2,FALSE))</f>
        <v>Predominantly Urban</v>
      </c>
      <c r="BD262" t="str">
        <f>IFERROR(VLOOKUP(BB262,'class and classification'!$A$1:$C$338,3,FALSE),VLOOKUP(BB262,'class and classification'!$A$340:$C$378,3,FALSE))</f>
        <v>SD</v>
      </c>
      <c r="BG262">
        <v>1.7</v>
      </c>
      <c r="BH262">
        <v>2.8</v>
      </c>
      <c r="BI262">
        <v>3.4</v>
      </c>
      <c r="BJ262">
        <v>11.9</v>
      </c>
      <c r="BL262" t="s">
        <v>10</v>
      </c>
      <c r="BM262" t="str">
        <f>IFERROR(VLOOKUP(BL262,'class and classification'!$A$1:$B$338,2,FALSE),VLOOKUP(BL262,'class and classification'!$A$340:$B$378,2,FALSE))</f>
        <v>Predominantly Urban</v>
      </c>
      <c r="BN262" t="str">
        <f>IFERROR(VLOOKUP(BL262,'class and classification'!$A$1:$C$338,3,FALSE),VLOOKUP(BL262,'class and classification'!$A$340:$C$378,3,FALSE))</f>
        <v>SD</v>
      </c>
      <c r="BP262">
        <v>60.82</v>
      </c>
      <c r="BQ262">
        <v>82.49</v>
      </c>
      <c r="BR262">
        <v>94.43</v>
      </c>
      <c r="BS262">
        <v>94.75</v>
      </c>
      <c r="BT262">
        <v>94.29</v>
      </c>
    </row>
    <row r="263" spans="1:72"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93</v>
      </c>
      <c r="F263">
        <v>92</v>
      </c>
      <c r="G263">
        <v>95.3</v>
      </c>
      <c r="H263">
        <v>97.7</v>
      </c>
      <c r="I263">
        <v>98.7</v>
      </c>
      <c r="J263">
        <v>98.8</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I263">
        <v>9.1999999999999993</v>
      </c>
      <c r="AJ263">
        <v>9.3000000000000007</v>
      </c>
      <c r="BB263" t="s">
        <v>67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G263">
        <v>16.100000000000001</v>
      </c>
      <c r="BH263">
        <v>18.2</v>
      </c>
      <c r="BI263">
        <v>19.2</v>
      </c>
      <c r="BJ263">
        <v>22</v>
      </c>
      <c r="BL263" t="s">
        <v>67</v>
      </c>
      <c r="BM263" t="str">
        <f>IFERROR(VLOOKUP(BL263,'class and classification'!$A$1:$B$338,2,FALSE),VLOOKUP(BL263,'class and classification'!$A$340:$B$378,2,FALSE))</f>
        <v>Predominantly Rural</v>
      </c>
      <c r="BN263" t="str">
        <f>IFERROR(VLOOKUP(BL263,'class and classification'!$A$1:$C$338,3,FALSE),VLOOKUP(BL263,'class and classification'!$A$340:$C$378,3,FALSE))</f>
        <v>SD</v>
      </c>
      <c r="BP263">
        <v>34.93</v>
      </c>
      <c r="BQ263">
        <v>58.3</v>
      </c>
      <c r="BR263">
        <v>65.25</v>
      </c>
      <c r="BS263">
        <v>70.680000000000007</v>
      </c>
      <c r="BT263">
        <v>71.98</v>
      </c>
    </row>
    <row r="264" spans="1:72"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75</v>
      </c>
      <c r="F264">
        <v>80</v>
      </c>
      <c r="G264">
        <v>86.4</v>
      </c>
      <c r="H264">
        <v>87.7</v>
      </c>
      <c r="I264">
        <v>89.8</v>
      </c>
      <c r="J264">
        <v>91.5</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I264">
        <v>2</v>
      </c>
      <c r="AJ264">
        <v>2.6</v>
      </c>
      <c r="BB264" t="s">
        <v>77</v>
      </c>
      <c r="BC264" t="str">
        <f>IFERROR(VLOOKUP(BB264,'class and classification'!$A$1:$B$338,2,FALSE),VLOOKUP(BB264,'class and classification'!$A$340:$B$378,2,FALSE))</f>
        <v>Predominantly Urban</v>
      </c>
      <c r="BD264" t="str">
        <f>IFERROR(VLOOKUP(BB264,'class and classification'!$A$1:$C$338,3,FALSE),VLOOKUP(BB264,'class and classification'!$A$340:$C$378,3,FALSE))</f>
        <v>SD</v>
      </c>
      <c r="BG264">
        <v>1.2</v>
      </c>
      <c r="BH264">
        <v>1.9</v>
      </c>
      <c r="BI264">
        <v>3</v>
      </c>
      <c r="BJ264">
        <v>6.7</v>
      </c>
      <c r="BL264" t="s">
        <v>77</v>
      </c>
      <c r="BM264" t="str">
        <f>IFERROR(VLOOKUP(BL264,'class and classification'!$A$1:$B$338,2,FALSE),VLOOKUP(BL264,'class and classification'!$A$340:$B$378,2,FALSE))</f>
        <v>Predominantly Urban</v>
      </c>
      <c r="BN264" t="str">
        <f>IFERROR(VLOOKUP(BL264,'class and classification'!$A$1:$C$338,3,FALSE),VLOOKUP(BL264,'class and classification'!$A$340:$C$378,3,FALSE))</f>
        <v>SD</v>
      </c>
      <c r="BP264">
        <v>66.959999999999994</v>
      </c>
      <c r="BQ264">
        <v>81.86</v>
      </c>
      <c r="BR264">
        <v>86.33</v>
      </c>
      <c r="BS264">
        <v>88.44</v>
      </c>
      <c r="BT264">
        <v>87.79</v>
      </c>
    </row>
    <row r="265" spans="1:72"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78</v>
      </c>
      <c r="F265">
        <v>81</v>
      </c>
      <c r="G265">
        <v>88.199999999999989</v>
      </c>
      <c r="H265">
        <v>88</v>
      </c>
      <c r="I265">
        <v>90.3</v>
      </c>
      <c r="J265">
        <v>90.2</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I265">
        <v>4.3</v>
      </c>
      <c r="AJ265">
        <v>7.6</v>
      </c>
      <c r="BB265" t="s">
        <v>138</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G265">
        <v>5.3</v>
      </c>
      <c r="BH265">
        <v>8.3000000000000007</v>
      </c>
      <c r="BI265">
        <v>17.899999999999999</v>
      </c>
      <c r="BJ265">
        <v>31.6</v>
      </c>
      <c r="BL265" t="s">
        <v>138</v>
      </c>
      <c r="BM265" t="str">
        <f>IFERROR(VLOOKUP(BL265,'class and classification'!$A$1:$B$338,2,FALSE),VLOOKUP(BL265,'class and classification'!$A$340:$B$378,2,FALSE))</f>
        <v>Predominantly Rural</v>
      </c>
      <c r="BN265" t="str">
        <f>IFERROR(VLOOKUP(BL265,'class and classification'!$A$1:$C$338,3,FALSE),VLOOKUP(BL265,'class and classification'!$A$340:$C$378,3,FALSE))</f>
        <v>SD</v>
      </c>
      <c r="BP265">
        <v>37.72</v>
      </c>
      <c r="BQ265">
        <v>72.23</v>
      </c>
      <c r="BR265">
        <v>69.39</v>
      </c>
      <c r="BS265">
        <v>70.17</v>
      </c>
      <c r="BT265">
        <v>75.17</v>
      </c>
    </row>
    <row r="266" spans="1:72" x14ac:dyDescent="0.3">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I266">
        <v>3</v>
      </c>
      <c r="AJ266">
        <v>2</v>
      </c>
      <c r="BB266" t="s">
        <v>173</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G266">
        <v>6.1</v>
      </c>
      <c r="BH266">
        <v>13.1</v>
      </c>
      <c r="BI266">
        <v>23</v>
      </c>
      <c r="BJ266">
        <v>37.4</v>
      </c>
      <c r="BL266" t="s">
        <v>173</v>
      </c>
      <c r="BM266" t="str">
        <f>IFERROR(VLOOKUP(BL266,'class and classification'!$A$1:$B$338,2,FALSE),VLOOKUP(BL266,'class and classification'!$A$340:$B$378,2,FALSE))</f>
        <v>Predominantly Urban</v>
      </c>
      <c r="BN266" t="str">
        <f>IFERROR(VLOOKUP(BL266,'class and classification'!$A$1:$C$338,3,FALSE),VLOOKUP(BL266,'class and classification'!$A$340:$C$378,3,FALSE))</f>
        <v>SD</v>
      </c>
      <c r="BP266">
        <v>36.909999999999997</v>
      </c>
      <c r="BQ266">
        <v>73.209999999999994</v>
      </c>
      <c r="BR266">
        <v>72.260000000000005</v>
      </c>
      <c r="BS266">
        <v>72.53</v>
      </c>
      <c r="BT266">
        <v>73.349999999999994</v>
      </c>
    </row>
    <row r="267" spans="1:72"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I267">
        <v>4.3</v>
      </c>
      <c r="AJ267">
        <v>9.3000000000000007</v>
      </c>
      <c r="BB267" t="s">
        <v>315</v>
      </c>
      <c r="BC267" t="str">
        <f>IFERROR(VLOOKUP(BB267,'class and classification'!$A$1:$B$338,2,FALSE),VLOOKUP(BB267,'class and classification'!$A$340:$B$378,2,FALSE))</f>
        <v>Predominantly Urban</v>
      </c>
      <c r="BD267" t="str">
        <f>IFERROR(VLOOKUP(BB267,'class and classification'!$A$1:$C$338,3,FALSE),VLOOKUP(BB267,'class and classification'!$A$340:$C$378,3,FALSE))</f>
        <v>SD</v>
      </c>
      <c r="BG267">
        <v>1</v>
      </c>
      <c r="BH267">
        <v>1.7</v>
      </c>
      <c r="BI267">
        <v>33.6</v>
      </c>
      <c r="BJ267">
        <v>70.8</v>
      </c>
      <c r="BL267" t="s">
        <v>315</v>
      </c>
      <c r="BM267" t="str">
        <f>IFERROR(VLOOKUP(BL267,'class and classification'!$A$1:$B$338,2,FALSE),VLOOKUP(BL267,'class and classification'!$A$340:$B$378,2,FALSE))</f>
        <v>Predominantly Urban</v>
      </c>
      <c r="BN267" t="str">
        <f>IFERROR(VLOOKUP(BL267,'class and classification'!$A$1:$C$338,3,FALSE),VLOOKUP(BL267,'class and classification'!$A$340:$C$378,3,FALSE))</f>
        <v>SD</v>
      </c>
      <c r="BP267">
        <v>51.04</v>
      </c>
      <c r="BQ267">
        <v>77.069999999999993</v>
      </c>
      <c r="BR267">
        <v>95.62</v>
      </c>
      <c r="BS267">
        <v>96.47</v>
      </c>
      <c r="BT267">
        <v>96.52</v>
      </c>
    </row>
    <row r="268" spans="1:72"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84</v>
      </c>
      <c r="F268">
        <v>89</v>
      </c>
      <c r="G268">
        <v>93.6</v>
      </c>
      <c r="H268">
        <v>95.1</v>
      </c>
      <c r="I268">
        <v>96</v>
      </c>
      <c r="J268">
        <v>95.5</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I268">
        <v>3.8</v>
      </c>
      <c r="AJ268">
        <v>4.9000000000000004</v>
      </c>
      <c r="BB268" t="s">
        <v>90</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G268">
        <v>4.2</v>
      </c>
      <c r="BH268">
        <v>5</v>
      </c>
      <c r="BI268">
        <v>10.199999999999999</v>
      </c>
      <c r="BJ268">
        <v>38</v>
      </c>
      <c r="BL268" t="s">
        <v>90</v>
      </c>
      <c r="BM268" t="str">
        <f>IFERROR(VLOOKUP(BL268,'class and classification'!$A$1:$B$338,2,FALSE),VLOOKUP(BL268,'class and classification'!$A$340:$B$378,2,FALSE))</f>
        <v>Predominantly Rural</v>
      </c>
      <c r="BN268" t="str">
        <f>IFERROR(VLOOKUP(BL268,'class and classification'!$A$1:$C$338,3,FALSE),VLOOKUP(BL268,'class and classification'!$A$340:$C$378,3,FALSE))</f>
        <v>SD</v>
      </c>
      <c r="BP268">
        <v>32.32</v>
      </c>
      <c r="BQ268">
        <v>66.900000000000006</v>
      </c>
      <c r="BR268">
        <v>70.33</v>
      </c>
      <c r="BS268">
        <v>71.680000000000007</v>
      </c>
      <c r="BT268">
        <v>71.63</v>
      </c>
    </row>
    <row r="269" spans="1:72"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81</v>
      </c>
      <c r="F269">
        <v>82</v>
      </c>
      <c r="G269">
        <v>86.9</v>
      </c>
      <c r="H269">
        <v>90.5</v>
      </c>
      <c r="I269">
        <v>92.4</v>
      </c>
      <c r="J269">
        <v>92.4</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I269">
        <v>0.6</v>
      </c>
      <c r="AJ269">
        <v>2.9</v>
      </c>
      <c r="BB269" t="s">
        <v>105</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G269">
        <v>11.8</v>
      </c>
      <c r="BH269">
        <v>35</v>
      </c>
      <c r="BI269">
        <v>62.4</v>
      </c>
      <c r="BJ269">
        <v>63.7</v>
      </c>
      <c r="BL269" t="s">
        <v>105</v>
      </c>
      <c r="BM269" t="str">
        <f>IFERROR(VLOOKUP(BL269,'class and classification'!$A$1:$B$338,2,FALSE),VLOOKUP(BL269,'class and classification'!$A$340:$B$378,2,FALSE))</f>
        <v>Predominantly Urban</v>
      </c>
      <c r="BN269" t="str">
        <f>IFERROR(VLOOKUP(BL269,'class and classification'!$A$1:$C$338,3,FALSE),VLOOKUP(BL269,'class and classification'!$A$340:$C$378,3,FALSE))</f>
        <v>SD</v>
      </c>
      <c r="BP269">
        <v>75.77</v>
      </c>
      <c r="BQ269">
        <v>87.62</v>
      </c>
      <c r="BR269">
        <v>94.89</v>
      </c>
      <c r="BS269">
        <v>94.68</v>
      </c>
      <c r="BT269">
        <v>95.44</v>
      </c>
    </row>
    <row r="270" spans="1:72"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93</v>
      </c>
      <c r="F270">
        <v>93</v>
      </c>
      <c r="G270">
        <v>96.5</v>
      </c>
      <c r="H270">
        <v>96.5</v>
      </c>
      <c r="I270">
        <v>97.7</v>
      </c>
      <c r="J270">
        <v>97.2</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I270">
        <v>3.8</v>
      </c>
      <c r="AJ270">
        <v>14.4</v>
      </c>
      <c r="BB270" t="s">
        <v>171</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G270">
        <v>3.2</v>
      </c>
      <c r="BH270">
        <v>3.8</v>
      </c>
      <c r="BI270">
        <v>4.5999999999999996</v>
      </c>
      <c r="BJ270">
        <v>10.9</v>
      </c>
      <c r="BL270" t="s">
        <v>171</v>
      </c>
      <c r="BM270" t="str">
        <f>IFERROR(VLOOKUP(BL270,'class and classification'!$A$1:$B$338,2,FALSE),VLOOKUP(BL270,'class and classification'!$A$340:$B$378,2,FALSE))</f>
        <v>Predominantly Rural</v>
      </c>
      <c r="BN270" t="str">
        <f>IFERROR(VLOOKUP(BL270,'class and classification'!$A$1:$C$338,3,FALSE),VLOOKUP(BL270,'class and classification'!$A$340:$C$378,3,FALSE))</f>
        <v>SD</v>
      </c>
      <c r="BP270">
        <v>14.25</v>
      </c>
      <c r="BQ270">
        <v>56.39</v>
      </c>
      <c r="BR270">
        <v>57.28</v>
      </c>
      <c r="BS270">
        <v>58.81</v>
      </c>
      <c r="BT270">
        <v>59.62</v>
      </c>
    </row>
    <row r="271" spans="1:72"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94</v>
      </c>
      <c r="F271">
        <v>94</v>
      </c>
      <c r="G271">
        <v>98.199999999999989</v>
      </c>
      <c r="H271">
        <v>98.300000000000011</v>
      </c>
      <c r="I271">
        <v>98.3</v>
      </c>
      <c r="J271">
        <v>98.1</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I271">
        <v>6.4</v>
      </c>
      <c r="AJ271">
        <v>8</v>
      </c>
      <c r="BB271" t="s">
        <v>182</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G271">
        <v>1.9</v>
      </c>
      <c r="BH271">
        <v>2.7</v>
      </c>
      <c r="BI271">
        <v>4.7</v>
      </c>
      <c r="BJ271">
        <v>27.3</v>
      </c>
      <c r="BL271" t="s">
        <v>182</v>
      </c>
      <c r="BM271" t="str">
        <f>IFERROR(VLOOKUP(BL271,'class and classification'!$A$1:$B$338,2,FALSE),VLOOKUP(BL271,'class and classification'!$A$340:$B$378,2,FALSE))</f>
        <v>Predominantly Rural</v>
      </c>
      <c r="BN271" t="str">
        <f>IFERROR(VLOOKUP(BL271,'class and classification'!$A$1:$C$338,3,FALSE),VLOOKUP(BL271,'class and classification'!$A$340:$C$378,3,FALSE))</f>
        <v>SD</v>
      </c>
      <c r="BP271">
        <v>19.11</v>
      </c>
      <c r="BQ271">
        <v>59.37</v>
      </c>
      <c r="BR271">
        <v>67.069999999999993</v>
      </c>
      <c r="BS271">
        <v>68.72</v>
      </c>
      <c r="BT271">
        <v>70.569999999999993</v>
      </c>
    </row>
    <row r="272" spans="1:72"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97</v>
      </c>
      <c r="F272">
        <v>98</v>
      </c>
      <c r="G272">
        <v>99.800000000000011</v>
      </c>
      <c r="H272">
        <v>99.800000000000011</v>
      </c>
      <c r="I272">
        <v>99.6</v>
      </c>
      <c r="J272">
        <v>99.5</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I272">
        <v>4.3</v>
      </c>
      <c r="AJ272">
        <v>7</v>
      </c>
      <c r="BB272" t="s">
        <v>240</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G272">
        <v>10.3</v>
      </c>
      <c r="BH272">
        <v>11.6</v>
      </c>
      <c r="BI272">
        <v>17.7</v>
      </c>
      <c r="BJ272">
        <v>23.9</v>
      </c>
      <c r="BL272" t="s">
        <v>240</v>
      </c>
      <c r="BM272" t="str">
        <f>IFERROR(VLOOKUP(BL272,'class and classification'!$A$1:$B$338,2,FALSE),VLOOKUP(BL272,'class and classification'!$A$340:$B$378,2,FALSE))</f>
        <v>Predominantly Rural</v>
      </c>
      <c r="BN272" t="str">
        <f>IFERROR(VLOOKUP(BL272,'class and classification'!$A$1:$C$338,3,FALSE),VLOOKUP(BL272,'class and classification'!$A$340:$C$378,3,FALSE))</f>
        <v>SD</v>
      </c>
      <c r="BP272">
        <v>22.74</v>
      </c>
      <c r="BQ272">
        <v>54.1</v>
      </c>
      <c r="BR272">
        <v>54.42</v>
      </c>
      <c r="BS272">
        <v>57.44</v>
      </c>
      <c r="BT272">
        <v>58.19</v>
      </c>
    </row>
    <row r="273" spans="1:72"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86</v>
      </c>
      <c r="F273">
        <v>90</v>
      </c>
      <c r="G273">
        <v>93.8</v>
      </c>
      <c r="H273">
        <v>93.9</v>
      </c>
      <c r="I273">
        <v>94.8</v>
      </c>
      <c r="J273">
        <v>95</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I273">
        <v>18.7</v>
      </c>
      <c r="AJ273">
        <v>21.7</v>
      </c>
      <c r="BB273" t="s">
        <v>272</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G273">
        <v>1</v>
      </c>
      <c r="BH273">
        <v>1.4</v>
      </c>
      <c r="BI273">
        <v>8.4</v>
      </c>
      <c r="BJ273">
        <v>12.1</v>
      </c>
      <c r="BL273" t="s">
        <v>272</v>
      </c>
      <c r="BM273" t="str">
        <f>IFERROR(VLOOKUP(BL273,'class and classification'!$A$1:$B$338,2,FALSE),VLOOKUP(BL273,'class and classification'!$A$340:$B$378,2,FALSE))</f>
        <v>Predominantly Rural</v>
      </c>
      <c r="BN273" t="str">
        <f>IFERROR(VLOOKUP(BL273,'class and classification'!$A$1:$C$338,3,FALSE),VLOOKUP(BL273,'class and classification'!$A$340:$C$378,3,FALSE))</f>
        <v>SD</v>
      </c>
      <c r="BP273">
        <v>36.119999999999997</v>
      </c>
      <c r="BQ273">
        <v>65.14</v>
      </c>
      <c r="BR273">
        <v>69.91</v>
      </c>
      <c r="BS273">
        <v>73.44</v>
      </c>
      <c r="BT273">
        <v>73.52</v>
      </c>
    </row>
    <row r="274" spans="1:72"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98</v>
      </c>
      <c r="F274">
        <v>98</v>
      </c>
      <c r="G274">
        <v>99.3</v>
      </c>
      <c r="H274">
        <v>99.1</v>
      </c>
      <c r="I274">
        <v>98.8</v>
      </c>
      <c r="J274">
        <v>98.8</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I274">
        <v>3.8</v>
      </c>
      <c r="AJ274">
        <v>8.6</v>
      </c>
      <c r="BB274" t="s">
        <v>282</v>
      </c>
      <c r="BC274" t="str">
        <f>IFERROR(VLOOKUP(BB274,'class and classification'!$A$1:$B$338,2,FALSE),VLOOKUP(BB274,'class and classification'!$A$340:$B$378,2,FALSE))</f>
        <v>Predominantly Rural</v>
      </c>
      <c r="BD274" t="str">
        <f>IFERROR(VLOOKUP(BB274,'class and classification'!$A$1:$C$338,3,FALSE),VLOOKUP(BB274,'class and classification'!$A$340:$C$378,3,FALSE))</f>
        <v>SD</v>
      </c>
      <c r="BG274">
        <v>3.1</v>
      </c>
      <c r="BH274">
        <v>3.4</v>
      </c>
      <c r="BI274">
        <v>3.5</v>
      </c>
      <c r="BJ274">
        <v>6.1</v>
      </c>
      <c r="BL274" t="s">
        <v>282</v>
      </c>
      <c r="BM274" t="str">
        <f>IFERROR(VLOOKUP(BL274,'class and classification'!$A$1:$B$338,2,FALSE),VLOOKUP(BL274,'class and classification'!$A$340:$B$378,2,FALSE))</f>
        <v>Predominantly Rural</v>
      </c>
      <c r="BN274" t="str">
        <f>IFERROR(VLOOKUP(BL274,'class and classification'!$A$1:$C$338,3,FALSE),VLOOKUP(BL274,'class and classification'!$A$340:$C$378,3,FALSE))</f>
        <v>SD</v>
      </c>
      <c r="BP274">
        <v>20.76</v>
      </c>
      <c r="BQ274">
        <v>39.93</v>
      </c>
      <c r="BR274">
        <v>56.18</v>
      </c>
      <c r="BS274">
        <v>56.36</v>
      </c>
      <c r="BT274">
        <v>54.85</v>
      </c>
    </row>
    <row r="275" spans="1:72"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84</v>
      </c>
      <c r="F275">
        <v>85</v>
      </c>
      <c r="G275">
        <v>90</v>
      </c>
      <c r="H275">
        <v>92.199999999999989</v>
      </c>
      <c r="I275">
        <v>93</v>
      </c>
      <c r="J275">
        <v>93.1</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I275">
        <v>6.3</v>
      </c>
      <c r="AJ275">
        <v>10.199999999999999</v>
      </c>
      <c r="BB275" t="s">
        <v>299</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G275">
        <v>1</v>
      </c>
      <c r="BH275">
        <v>1.2</v>
      </c>
      <c r="BI275">
        <v>22.6</v>
      </c>
      <c r="BJ275">
        <v>34.5</v>
      </c>
      <c r="BL275" t="s">
        <v>299</v>
      </c>
      <c r="BM275" t="str">
        <f>IFERROR(VLOOKUP(BL275,'class and classification'!$A$1:$B$338,2,FALSE),VLOOKUP(BL275,'class and classification'!$A$340:$B$378,2,FALSE))</f>
        <v>Predominantly Rural</v>
      </c>
      <c r="BN275" t="str">
        <f>IFERROR(VLOOKUP(BL275,'class and classification'!$A$1:$C$338,3,FALSE),VLOOKUP(BL275,'class and classification'!$A$340:$C$378,3,FALSE))</f>
        <v>SD</v>
      </c>
      <c r="BP275">
        <v>25.83</v>
      </c>
      <c r="BQ275">
        <v>52.27</v>
      </c>
      <c r="BR275">
        <v>54.17</v>
      </c>
      <c r="BS275">
        <v>56.71</v>
      </c>
      <c r="BT275">
        <v>56.77</v>
      </c>
    </row>
    <row r="276" spans="1:72"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95</v>
      </c>
      <c r="F276">
        <v>96</v>
      </c>
      <c r="G276">
        <v>97.8</v>
      </c>
      <c r="H276">
        <v>97.5</v>
      </c>
      <c r="I276">
        <v>97.4</v>
      </c>
      <c r="J276">
        <v>97</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I276">
        <v>1.3</v>
      </c>
      <c r="AJ276">
        <v>11.6</v>
      </c>
      <c r="BB276" t="s">
        <v>62</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G276">
        <v>3.2</v>
      </c>
      <c r="BH276">
        <v>4.8</v>
      </c>
      <c r="BI276">
        <v>5.5</v>
      </c>
      <c r="BJ276">
        <v>4.5</v>
      </c>
      <c r="BL276" t="s">
        <v>62</v>
      </c>
      <c r="BM276" t="str">
        <f>IFERROR(VLOOKUP(BL276,'class and classification'!$A$1:$B$338,2,FALSE),VLOOKUP(BL276,'class and classification'!$A$340:$B$378,2,FALSE))</f>
        <v>Predominantly Urban</v>
      </c>
      <c r="BN276" t="str">
        <f>IFERROR(VLOOKUP(BL276,'class and classification'!$A$1:$C$338,3,FALSE),VLOOKUP(BL276,'class and classification'!$A$340:$C$378,3,FALSE))</f>
        <v>SD</v>
      </c>
      <c r="BP276">
        <v>65.59</v>
      </c>
      <c r="BQ276">
        <v>81.72</v>
      </c>
      <c r="BR276">
        <v>83.93</v>
      </c>
      <c r="BS276">
        <v>82.91</v>
      </c>
      <c r="BT276">
        <v>89.72</v>
      </c>
    </row>
    <row r="277" spans="1:72"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76</v>
      </c>
      <c r="F277">
        <v>82</v>
      </c>
      <c r="G277">
        <v>89.8</v>
      </c>
      <c r="H277">
        <v>92.1</v>
      </c>
      <c r="I277">
        <v>93.5</v>
      </c>
      <c r="J277">
        <v>93.4</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I277">
        <v>36.4</v>
      </c>
      <c r="AJ277">
        <v>44.2</v>
      </c>
      <c r="BB277" t="s">
        <v>73</v>
      </c>
      <c r="BC277" t="str">
        <f>IFERROR(VLOOKUP(BB277,'class and classification'!$A$1:$B$338,2,FALSE),VLOOKUP(BB277,'class and classification'!$A$340:$B$378,2,FALSE))</f>
        <v>Predominantly Rural</v>
      </c>
      <c r="BD277" t="str">
        <f>IFERROR(VLOOKUP(BB277,'class and classification'!$A$1:$C$338,3,FALSE),VLOOKUP(BB277,'class and classification'!$A$340:$C$378,3,FALSE))</f>
        <v>SD</v>
      </c>
      <c r="BG277">
        <v>22.3</v>
      </c>
      <c r="BH277">
        <v>29.5</v>
      </c>
      <c r="BI277">
        <v>36.5</v>
      </c>
      <c r="BJ277">
        <v>39.200000000000003</v>
      </c>
      <c r="BL277" t="s">
        <v>73</v>
      </c>
      <c r="BM277" t="str">
        <f>IFERROR(VLOOKUP(BL277,'class and classification'!$A$1:$B$338,2,FALSE),VLOOKUP(BL277,'class and classification'!$A$340:$B$378,2,FALSE))</f>
        <v>Predominantly Rural</v>
      </c>
      <c r="BN277" t="str">
        <f>IFERROR(VLOOKUP(BL277,'class and classification'!$A$1:$C$338,3,FALSE),VLOOKUP(BL277,'class and classification'!$A$340:$C$378,3,FALSE))</f>
        <v>SD</v>
      </c>
      <c r="BP277">
        <v>22.16</v>
      </c>
      <c r="BQ277">
        <v>52.1</v>
      </c>
      <c r="BR277">
        <v>58.04</v>
      </c>
      <c r="BS277">
        <v>61.5</v>
      </c>
      <c r="BT277">
        <v>61.55</v>
      </c>
    </row>
    <row r="278" spans="1:72"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74</v>
      </c>
      <c r="F278">
        <v>79</v>
      </c>
      <c r="G278">
        <v>86.699999999999989</v>
      </c>
      <c r="H278">
        <v>90.2</v>
      </c>
      <c r="I278">
        <v>91.8</v>
      </c>
      <c r="J278">
        <v>90.7</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I278">
        <v>9</v>
      </c>
      <c r="AJ278">
        <v>9.6999999999999993</v>
      </c>
      <c r="BB278" t="s">
        <v>109</v>
      </c>
      <c r="BC278" t="str">
        <f>IFERROR(VLOOKUP(BB278,'class and classification'!$A$1:$B$338,2,FALSE),VLOOKUP(BB278,'class and classification'!$A$340:$B$378,2,FALSE))</f>
        <v>Predominantly Rural</v>
      </c>
      <c r="BD278" t="str">
        <f>IFERROR(VLOOKUP(BB278,'class and classification'!$A$1:$C$338,3,FALSE),VLOOKUP(BB278,'class and classification'!$A$340:$C$378,3,FALSE))</f>
        <v>SD</v>
      </c>
      <c r="BG278">
        <v>8.3000000000000007</v>
      </c>
      <c r="BH278">
        <v>10.3</v>
      </c>
      <c r="BI278">
        <v>17.5</v>
      </c>
      <c r="BJ278">
        <v>29.8</v>
      </c>
      <c r="BL278" t="s">
        <v>109</v>
      </c>
      <c r="BM278" t="str">
        <f>IFERROR(VLOOKUP(BL278,'class and classification'!$A$1:$B$338,2,FALSE),VLOOKUP(BL278,'class and classification'!$A$340:$B$378,2,FALSE))</f>
        <v>Predominantly Rural</v>
      </c>
      <c r="BN278" t="str">
        <f>IFERROR(VLOOKUP(BL278,'class and classification'!$A$1:$C$338,3,FALSE),VLOOKUP(BL278,'class and classification'!$A$340:$C$378,3,FALSE))</f>
        <v>SD</v>
      </c>
      <c r="BP278">
        <v>23.32</v>
      </c>
      <c r="BQ278">
        <v>48.16</v>
      </c>
      <c r="BR278">
        <v>50.35</v>
      </c>
      <c r="BS278">
        <v>50.07</v>
      </c>
      <c r="BT278">
        <v>52.37</v>
      </c>
    </row>
    <row r="279" spans="1:72" x14ac:dyDescent="0.3">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I279">
        <v>14.1</v>
      </c>
      <c r="AJ279">
        <v>16.5</v>
      </c>
      <c r="BB279" t="s">
        <v>113</v>
      </c>
      <c r="BC279" t="str">
        <f>IFERROR(VLOOKUP(BB279,'class and classification'!$A$1:$B$338,2,FALSE),VLOOKUP(BB279,'class and classification'!$A$340:$B$378,2,FALSE))</f>
        <v>Predominantly Urban</v>
      </c>
      <c r="BD279" t="str">
        <f>IFERROR(VLOOKUP(BB279,'class and classification'!$A$1:$C$338,3,FALSE),VLOOKUP(BB279,'class and classification'!$A$340:$C$378,3,FALSE))</f>
        <v>SD</v>
      </c>
      <c r="BG279">
        <v>2.8</v>
      </c>
      <c r="BH279">
        <v>4.7</v>
      </c>
      <c r="BI279">
        <v>7.9</v>
      </c>
      <c r="BJ279">
        <v>19.2</v>
      </c>
      <c r="BL279" t="s">
        <v>113</v>
      </c>
      <c r="BM279" t="str">
        <f>IFERROR(VLOOKUP(BL279,'class and classification'!$A$1:$B$338,2,FALSE),VLOOKUP(BL279,'class and classification'!$A$340:$B$378,2,FALSE))</f>
        <v>Predominantly Urban</v>
      </c>
      <c r="BN279" t="str">
        <f>IFERROR(VLOOKUP(BL279,'class and classification'!$A$1:$C$338,3,FALSE),VLOOKUP(BL279,'class and classification'!$A$340:$C$378,3,FALSE))</f>
        <v>SD</v>
      </c>
      <c r="BP279">
        <v>48.62</v>
      </c>
      <c r="BQ279">
        <v>71.73</v>
      </c>
      <c r="BR279">
        <v>87.33</v>
      </c>
      <c r="BS279">
        <v>83.92</v>
      </c>
      <c r="BT279">
        <v>85.16</v>
      </c>
    </row>
    <row r="280" spans="1:72"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I280">
        <v>20.100000000000001</v>
      </c>
      <c r="AJ280">
        <v>37.6</v>
      </c>
      <c r="BB280" t="s">
        <v>263</v>
      </c>
      <c r="BC280" t="str">
        <f>IFERROR(VLOOKUP(BB280,'class and classification'!$A$1:$B$338,2,FALSE),VLOOKUP(BB280,'class and classification'!$A$340:$B$378,2,FALSE))</f>
        <v>Urban with Significant Rural</v>
      </c>
      <c r="BD280" t="str">
        <f>IFERROR(VLOOKUP(BB280,'class and classification'!$A$1:$C$338,3,FALSE),VLOOKUP(BB280,'class and classification'!$A$340:$C$378,3,FALSE))</f>
        <v>SD</v>
      </c>
      <c r="BG280">
        <v>6.3</v>
      </c>
      <c r="BH280">
        <v>8.6999999999999993</v>
      </c>
      <c r="BI280">
        <v>13.7</v>
      </c>
      <c r="BJ280">
        <v>20.5</v>
      </c>
      <c r="BL280" t="s">
        <v>263</v>
      </c>
      <c r="BM280" t="str">
        <f>IFERROR(VLOOKUP(BL280,'class and classification'!$A$1:$B$338,2,FALSE),VLOOKUP(BL280,'class and classification'!$A$340:$B$378,2,FALSE))</f>
        <v>Urban with Significant Rural</v>
      </c>
      <c r="BN280" t="str">
        <f>IFERROR(VLOOKUP(BL280,'class and classification'!$A$1:$C$338,3,FALSE),VLOOKUP(BL280,'class and classification'!$A$340:$C$378,3,FALSE))</f>
        <v>SD</v>
      </c>
      <c r="BP280">
        <v>24.24</v>
      </c>
      <c r="BQ280">
        <v>58.99</v>
      </c>
      <c r="BR280">
        <v>59.49</v>
      </c>
      <c r="BS280">
        <v>60.33</v>
      </c>
      <c r="BT280">
        <v>62.8</v>
      </c>
    </row>
    <row r="281" spans="1:72"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97</v>
      </c>
      <c r="F281">
        <v>98</v>
      </c>
      <c r="G281">
        <v>98.399999999999991</v>
      </c>
      <c r="H281">
        <v>98.5</v>
      </c>
      <c r="I281">
        <v>98.7</v>
      </c>
      <c r="J281">
        <v>98.6</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I281">
        <v>24.5</v>
      </c>
      <c r="AJ281">
        <v>36.5</v>
      </c>
      <c r="BB281" t="s">
        <v>276</v>
      </c>
      <c r="BC281" t="str">
        <f>IFERROR(VLOOKUP(BB281,'class and classification'!$A$1:$B$338,2,FALSE),VLOOKUP(BB281,'class and classification'!$A$340:$B$378,2,FALSE))</f>
        <v>Predominantly Rural</v>
      </c>
      <c r="BD281" t="str">
        <f>IFERROR(VLOOKUP(BB281,'class and classification'!$A$1:$C$338,3,FALSE),VLOOKUP(BB281,'class and classification'!$A$340:$C$378,3,FALSE))</f>
        <v>SD</v>
      </c>
      <c r="BG281">
        <v>11</v>
      </c>
      <c r="BH281">
        <v>19.100000000000001</v>
      </c>
      <c r="BI281">
        <v>25.5</v>
      </c>
      <c r="BJ281">
        <v>27.6</v>
      </c>
      <c r="BL281" t="s">
        <v>276</v>
      </c>
      <c r="BM281" t="str">
        <f>IFERROR(VLOOKUP(BL281,'class and classification'!$A$1:$B$338,2,FALSE),VLOOKUP(BL281,'class and classification'!$A$340:$B$378,2,FALSE))</f>
        <v>Predominantly Rural</v>
      </c>
      <c r="BN281" t="str">
        <f>IFERROR(VLOOKUP(BL281,'class and classification'!$A$1:$C$338,3,FALSE),VLOOKUP(BL281,'class and classification'!$A$340:$C$378,3,FALSE))</f>
        <v>SD</v>
      </c>
      <c r="BP281">
        <v>33.880000000000003</v>
      </c>
      <c r="BQ281">
        <v>64.14</v>
      </c>
      <c r="BR281">
        <v>62.11</v>
      </c>
      <c r="BS281">
        <v>59.43</v>
      </c>
      <c r="BT281">
        <v>65.47</v>
      </c>
    </row>
    <row r="282" spans="1:72"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89</v>
      </c>
      <c r="F282">
        <v>90</v>
      </c>
      <c r="G282">
        <v>94.5</v>
      </c>
      <c r="H282">
        <v>95.1</v>
      </c>
      <c r="I282">
        <v>96.6</v>
      </c>
      <c r="J282">
        <v>96.5</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I282">
        <v>24.3</v>
      </c>
      <c r="AJ282">
        <v>32.299999999999997</v>
      </c>
      <c r="BB282" t="s">
        <v>169</v>
      </c>
      <c r="BC282" t="str">
        <f>IFERROR(VLOOKUP(BB282,'class and classification'!$A$1:$B$338,2,FALSE),VLOOKUP(BB282,'class and classification'!$A$340:$B$378,2,FALSE))</f>
        <v>Predominantly Rural</v>
      </c>
      <c r="BD282" t="str">
        <f>IFERROR(VLOOKUP(BB282,'class and classification'!$A$1:$C$338,3,FALSE),VLOOKUP(BB282,'class and classification'!$A$340:$C$378,3,FALSE))</f>
        <v>SD</v>
      </c>
      <c r="BG282">
        <v>2.4</v>
      </c>
      <c r="BH282">
        <v>3.4</v>
      </c>
      <c r="BI282">
        <v>4.8</v>
      </c>
      <c r="BJ282">
        <v>25.1</v>
      </c>
      <c r="BL282" t="s">
        <v>169</v>
      </c>
      <c r="BM282" t="str">
        <f>IFERROR(VLOOKUP(BL282,'class and classification'!$A$1:$B$338,2,FALSE),VLOOKUP(BL282,'class and classification'!$A$340:$B$378,2,FALSE))</f>
        <v>Predominantly Rural</v>
      </c>
      <c r="BN282" t="str">
        <f>IFERROR(VLOOKUP(BL282,'class and classification'!$A$1:$C$338,3,FALSE),VLOOKUP(BL282,'class and classification'!$A$340:$C$378,3,FALSE))</f>
        <v>SD</v>
      </c>
      <c r="BP282">
        <v>20.52</v>
      </c>
      <c r="BQ282">
        <v>46.27</v>
      </c>
      <c r="BR282">
        <v>53.14</v>
      </c>
      <c r="BS282">
        <v>55.57</v>
      </c>
      <c r="BT282">
        <v>56.07</v>
      </c>
    </row>
    <row r="283" spans="1:72"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74</v>
      </c>
      <c r="F283">
        <v>81</v>
      </c>
      <c r="G283">
        <v>92</v>
      </c>
      <c r="H283">
        <v>93.3</v>
      </c>
      <c r="I283">
        <v>95.6</v>
      </c>
      <c r="J283">
        <v>95.5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I283">
        <v>60.5</v>
      </c>
      <c r="AJ283">
        <v>65.3</v>
      </c>
      <c r="BB283" t="s">
        <v>228</v>
      </c>
      <c r="BC283" t="str">
        <f>IFERROR(VLOOKUP(BB283,'class and classification'!$A$1:$B$338,2,FALSE),VLOOKUP(BB283,'class and classification'!$A$340:$B$378,2,FALSE))</f>
        <v>Predominantly Rural</v>
      </c>
      <c r="BD283" t="str">
        <f>IFERROR(VLOOKUP(BB283,'class and classification'!$A$1:$C$338,3,FALSE),VLOOKUP(BB283,'class and classification'!$A$340:$C$378,3,FALSE))</f>
        <v>SD</v>
      </c>
      <c r="BG283">
        <v>2.5</v>
      </c>
      <c r="BH283">
        <v>4.2</v>
      </c>
      <c r="BI283">
        <v>6.2</v>
      </c>
      <c r="BJ283">
        <v>29.3</v>
      </c>
      <c r="BL283" t="s">
        <v>228</v>
      </c>
      <c r="BM283" t="str">
        <f>IFERROR(VLOOKUP(BL283,'class and classification'!$A$1:$B$338,2,FALSE),VLOOKUP(BL283,'class and classification'!$A$340:$B$378,2,FALSE))</f>
        <v>Predominantly Rural</v>
      </c>
      <c r="BN283" t="str">
        <f>IFERROR(VLOOKUP(BL283,'class and classification'!$A$1:$C$338,3,FALSE),VLOOKUP(BL283,'class and classification'!$A$340:$C$378,3,FALSE))</f>
        <v>SD</v>
      </c>
      <c r="BP283">
        <v>37.340000000000003</v>
      </c>
      <c r="BQ283">
        <v>52.82</v>
      </c>
      <c r="BR283">
        <v>61.33</v>
      </c>
      <c r="BS283">
        <v>63.27</v>
      </c>
      <c r="BT283">
        <v>63.17</v>
      </c>
    </row>
    <row r="284" spans="1:72"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96</v>
      </c>
      <c r="F284">
        <v>96</v>
      </c>
      <c r="G284">
        <v>97.300000000000011</v>
      </c>
      <c r="H284">
        <v>97.600000000000009</v>
      </c>
      <c r="I284">
        <v>98.1</v>
      </c>
      <c r="J284">
        <v>97.5</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I284">
        <v>11.6</v>
      </c>
      <c r="AJ284">
        <v>12.5</v>
      </c>
      <c r="BB284" t="s">
        <v>247</v>
      </c>
      <c r="BC284" t="str">
        <f>IFERROR(VLOOKUP(BB284,'class and classification'!$A$1:$B$338,2,FALSE),VLOOKUP(BB284,'class and classification'!$A$340:$B$378,2,FALSE))</f>
        <v>Predominantly Rural</v>
      </c>
      <c r="BD284" t="str">
        <f>IFERROR(VLOOKUP(BB284,'class and classification'!$A$1:$C$338,3,FALSE),VLOOKUP(BB284,'class and classification'!$A$340:$C$378,3,FALSE))</f>
        <v>SD</v>
      </c>
      <c r="BG284">
        <v>0.7</v>
      </c>
      <c r="BH284">
        <v>1.3</v>
      </c>
      <c r="BI284">
        <v>3</v>
      </c>
      <c r="BJ284">
        <v>12.8</v>
      </c>
      <c r="BL284" t="s">
        <v>247</v>
      </c>
      <c r="BM284" t="str">
        <f>IFERROR(VLOOKUP(BL284,'class and classification'!$A$1:$B$338,2,FALSE),VLOOKUP(BL284,'class and classification'!$A$340:$B$378,2,FALSE))</f>
        <v>Predominantly Rural</v>
      </c>
      <c r="BN284" t="str">
        <f>IFERROR(VLOOKUP(BL284,'class and classification'!$A$1:$C$338,3,FALSE),VLOOKUP(BL284,'class and classification'!$A$340:$C$378,3,FALSE))</f>
        <v>SD</v>
      </c>
      <c r="BP284">
        <v>22.64</v>
      </c>
      <c r="BQ284">
        <v>56.57</v>
      </c>
      <c r="BR284">
        <v>56.36</v>
      </c>
      <c r="BS284">
        <v>58.79</v>
      </c>
      <c r="BT284">
        <v>57.72</v>
      </c>
    </row>
    <row r="285" spans="1:72"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84</v>
      </c>
      <c r="F285">
        <v>88</v>
      </c>
      <c r="G285">
        <v>94.7</v>
      </c>
      <c r="H285">
        <v>95.2</v>
      </c>
      <c r="I285">
        <v>95.9</v>
      </c>
      <c r="J285">
        <v>96.3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I285">
        <v>28.3</v>
      </c>
      <c r="AJ285">
        <v>30</v>
      </c>
      <c r="BB285" t="s">
        <v>236</v>
      </c>
      <c r="BC285" t="str">
        <f>IFERROR(VLOOKUP(BB285,'class and classification'!$A$1:$B$338,2,FALSE),VLOOKUP(BB285,'class and classification'!$A$340:$B$378,2,FALSE))</f>
        <v>Predominantly Rural</v>
      </c>
      <c r="BD285" t="str">
        <f>IFERROR(VLOOKUP(BB285,'class and classification'!$A$1:$C$338,3,FALSE),VLOOKUP(BB285,'class and classification'!$A$340:$C$378,3,FALSE))</f>
        <v>SD</v>
      </c>
      <c r="BH285">
        <v>3.7</v>
      </c>
      <c r="BI285">
        <v>5.4</v>
      </c>
      <c r="BJ285">
        <v>20.2</v>
      </c>
      <c r="BL285" t="s">
        <v>236</v>
      </c>
      <c r="BM285" t="str">
        <f>IFERROR(VLOOKUP(BL285,'class and classification'!$A$1:$B$338,2,FALSE),VLOOKUP(BL285,'class and classification'!$A$340:$B$378,2,FALSE))</f>
        <v>Predominantly Rural</v>
      </c>
      <c r="BN285" t="str">
        <f>IFERROR(VLOOKUP(BL285,'class and classification'!$A$1:$C$338,3,FALSE),VLOOKUP(BL285,'class and classification'!$A$340:$C$378,3,FALSE))</f>
        <v>SD</v>
      </c>
      <c r="BR285">
        <v>71.27</v>
      </c>
      <c r="BS285">
        <v>72.97</v>
      </c>
      <c r="BT285">
        <v>74.05</v>
      </c>
    </row>
    <row r="286" spans="1:72"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92</v>
      </c>
      <c r="F286">
        <v>94</v>
      </c>
      <c r="G286">
        <v>96.7</v>
      </c>
      <c r="H286">
        <v>96.3</v>
      </c>
      <c r="I286">
        <v>97.3</v>
      </c>
      <c r="J286">
        <v>97.2</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I286">
        <v>9.6</v>
      </c>
      <c r="AJ286">
        <v>22.7</v>
      </c>
      <c r="BB286" t="s">
        <v>350</v>
      </c>
      <c r="BC286" t="str">
        <f>IFERROR(VLOOKUP(BB286,'class and classification'!$A$1:$B$338,2,FALSE),VLOOKUP(BB286,'class and classification'!$A$340:$B$378,2,FALSE))</f>
        <v>Predominantly Urban</v>
      </c>
      <c r="BD286" t="str">
        <f>IFERROR(VLOOKUP(BB286,'class and classification'!$A$1:$C$338,3,FALSE),VLOOKUP(BB286,'class and classification'!$A$340:$C$378,3,FALSE))</f>
        <v>SD</v>
      </c>
      <c r="BG286">
        <v>10.4</v>
      </c>
      <c r="BH286">
        <v>14.3</v>
      </c>
      <c r="BI286">
        <v>23.6</v>
      </c>
      <c r="BL286" t="s">
        <v>350</v>
      </c>
      <c r="BM286" t="str">
        <f>IFERROR(VLOOKUP(BL286,'class and classification'!$A$1:$B$338,2,FALSE),VLOOKUP(BL286,'class and classification'!$A$340:$B$378,2,FALSE))</f>
        <v>Predominantly Urban</v>
      </c>
      <c r="BN286" t="str">
        <f>IFERROR(VLOOKUP(BL286,'class and classification'!$A$1:$C$338,3,FALSE),VLOOKUP(BL286,'class and classification'!$A$340:$C$378,3,FALSE))</f>
        <v>SD</v>
      </c>
      <c r="BP286">
        <v>30.61</v>
      </c>
      <c r="BQ286">
        <v>71.8</v>
      </c>
      <c r="BR286">
        <v>78.83</v>
      </c>
      <c r="BS286">
        <v>77.010000000000005</v>
      </c>
    </row>
    <row r="287" spans="1:72"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99</v>
      </c>
      <c r="F287">
        <v>97</v>
      </c>
      <c r="G287">
        <v>99</v>
      </c>
      <c r="H287">
        <v>99.2</v>
      </c>
      <c r="I287">
        <v>99.2</v>
      </c>
      <c r="J287">
        <v>98.8</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I287">
        <v>2.9</v>
      </c>
      <c r="AJ287">
        <v>3.4</v>
      </c>
      <c r="BB287" t="s">
        <v>351</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G287">
        <v>14.5</v>
      </c>
      <c r="BH287">
        <v>20.5</v>
      </c>
      <c r="BI287">
        <v>25.6</v>
      </c>
      <c r="BL287" t="s">
        <v>351</v>
      </c>
      <c r="BM287" t="str">
        <f>IFERROR(VLOOKUP(BL287,'class and classification'!$A$1:$B$338,2,FALSE),VLOOKUP(BL287,'class and classification'!$A$340:$B$378,2,FALSE))</f>
        <v>Predominantly Rural</v>
      </c>
      <c r="BN287" t="str">
        <f>IFERROR(VLOOKUP(BL287,'class and classification'!$A$1:$C$338,3,FALSE),VLOOKUP(BL287,'class and classification'!$A$340:$C$378,3,FALSE))</f>
        <v>SD</v>
      </c>
      <c r="BP287">
        <v>43.84</v>
      </c>
      <c r="BQ287">
        <v>63</v>
      </c>
      <c r="BR287">
        <v>65.209999999999994</v>
      </c>
      <c r="BS287">
        <v>69.77</v>
      </c>
    </row>
    <row r="288" spans="1:72"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93</v>
      </c>
      <c r="F288">
        <v>94</v>
      </c>
      <c r="G288">
        <v>95.9</v>
      </c>
      <c r="H288">
        <v>96.2</v>
      </c>
      <c r="I288">
        <v>96.9</v>
      </c>
      <c r="J288">
        <v>96.8</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I288">
        <v>79.599999999999994</v>
      </c>
      <c r="AJ288">
        <v>79.8</v>
      </c>
      <c r="BB288" t="s">
        <v>353</v>
      </c>
      <c r="BC288" t="str">
        <f>IFERROR(VLOOKUP(BB288,'class and classification'!$A$1:$B$338,2,FALSE),VLOOKUP(BB288,'class and classification'!$A$340:$B$378,2,FALSE))</f>
        <v>Predominantly Rural</v>
      </c>
      <c r="BD288" t="str">
        <f>IFERROR(VLOOKUP(BB288,'class and classification'!$A$1:$C$338,3,FALSE),VLOOKUP(BB288,'class and classification'!$A$340:$C$378,3,FALSE))</f>
        <v>SD</v>
      </c>
      <c r="BG288">
        <v>5.7</v>
      </c>
      <c r="BH288">
        <v>10.3</v>
      </c>
      <c r="BI288">
        <v>13.1</v>
      </c>
      <c r="BL288" t="s">
        <v>353</v>
      </c>
      <c r="BM288" t="str">
        <f>IFERROR(VLOOKUP(BL288,'class and classification'!$A$1:$B$338,2,FALSE),VLOOKUP(BL288,'class and classification'!$A$340:$B$378,2,FALSE))</f>
        <v>Predominantly Rural</v>
      </c>
      <c r="BN288" t="str">
        <f>IFERROR(VLOOKUP(BL288,'class and classification'!$A$1:$C$338,3,FALSE),VLOOKUP(BL288,'class and classification'!$A$340:$C$378,3,FALSE))</f>
        <v>SD</v>
      </c>
      <c r="BP288">
        <v>33.340000000000003</v>
      </c>
      <c r="BQ288">
        <v>75.42</v>
      </c>
      <c r="BR288">
        <v>75.56</v>
      </c>
      <c r="BS288">
        <v>75.27</v>
      </c>
    </row>
    <row r="289" spans="1:71"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95</v>
      </c>
      <c r="F289">
        <v>98</v>
      </c>
      <c r="G289">
        <v>98.6</v>
      </c>
      <c r="H289">
        <v>99.300000000000011</v>
      </c>
      <c r="I289">
        <v>98.8</v>
      </c>
      <c r="J289">
        <v>98.9</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I289">
        <v>23.6</v>
      </c>
      <c r="AJ289">
        <v>40.1</v>
      </c>
      <c r="BB289" t="s">
        <v>355</v>
      </c>
      <c r="BC289" t="str">
        <f>IFERROR(VLOOKUP(BB289,'class and classification'!$A$1:$B$338,2,FALSE),VLOOKUP(BB289,'class and classification'!$A$340:$B$378,2,FALSE))</f>
        <v>Predominantly Urban</v>
      </c>
      <c r="BD289" t="str">
        <f>IFERROR(VLOOKUP(BB289,'class and classification'!$A$1:$C$338,3,FALSE),VLOOKUP(BB289,'class and classification'!$A$340:$C$378,3,FALSE))</f>
        <v>SD</v>
      </c>
      <c r="BG289">
        <v>5.5</v>
      </c>
      <c r="BH289">
        <v>6.8</v>
      </c>
      <c r="BI289">
        <v>12</v>
      </c>
      <c r="BL289" t="s">
        <v>355</v>
      </c>
      <c r="BM289" t="str">
        <f>IFERROR(VLOOKUP(BL289,'class and classification'!$A$1:$B$338,2,FALSE),VLOOKUP(BL289,'class and classification'!$A$340:$B$378,2,FALSE))</f>
        <v>Predominantly Urban</v>
      </c>
      <c r="BN289" t="str">
        <f>IFERROR(VLOOKUP(BL289,'class and classification'!$A$1:$C$338,3,FALSE),VLOOKUP(BL289,'class and classification'!$A$340:$C$378,3,FALSE))</f>
        <v>SD</v>
      </c>
      <c r="BP289">
        <v>35.229999999999997</v>
      </c>
      <c r="BQ289">
        <v>81.209999999999994</v>
      </c>
      <c r="BR289">
        <v>88.27</v>
      </c>
      <c r="BS289">
        <v>86.28</v>
      </c>
    </row>
    <row r="290" spans="1:71"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91</v>
      </c>
      <c r="F290">
        <v>93</v>
      </c>
      <c r="G290">
        <v>95.2</v>
      </c>
      <c r="H290">
        <v>96.699999999999989</v>
      </c>
      <c r="I290">
        <v>97.4</v>
      </c>
      <c r="J290">
        <v>97.1</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I290">
        <v>78.400000000000006</v>
      </c>
      <c r="AJ290">
        <v>83.8</v>
      </c>
      <c r="BB290" t="s">
        <v>357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G290">
        <v>2.7</v>
      </c>
      <c r="BH290">
        <v>3.9</v>
      </c>
      <c r="BI290">
        <v>13.9</v>
      </c>
      <c r="BL290" t="s">
        <v>357</v>
      </c>
      <c r="BM290" t="str">
        <f>IFERROR(VLOOKUP(BL290,'class and classification'!$A$1:$B$338,2,FALSE),VLOOKUP(BL290,'class and classification'!$A$340:$B$378,2,FALSE))</f>
        <v>Predominantly Urban</v>
      </c>
      <c r="BN290" t="str">
        <f>IFERROR(VLOOKUP(BL290,'class and classification'!$A$1:$C$338,3,FALSE),VLOOKUP(BL290,'class and classification'!$A$340:$C$378,3,FALSE))</f>
        <v>SD</v>
      </c>
      <c r="BP290">
        <v>76.459999999999994</v>
      </c>
      <c r="BQ290">
        <v>81.03</v>
      </c>
      <c r="BR290">
        <v>83.47</v>
      </c>
      <c r="BS290">
        <v>86.46</v>
      </c>
    </row>
    <row r="291" spans="1:71" x14ac:dyDescent="0.3">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I291">
        <v>60</v>
      </c>
      <c r="AJ291">
        <v>63.2</v>
      </c>
      <c r="BB291" t="s">
        <v>361</v>
      </c>
      <c r="BC291" t="str">
        <f>IFERROR(VLOOKUP(BB291,'class and classification'!$A$1:$B$338,2,FALSE),VLOOKUP(BB291,'class and classification'!$A$340:$B$378,2,FALSE))</f>
        <v>Predominantly Rural</v>
      </c>
      <c r="BD291" t="str">
        <f>IFERROR(VLOOKUP(BB291,'class and classification'!$A$1:$C$338,3,FALSE),VLOOKUP(BB291,'class and classification'!$A$340:$C$378,3,FALSE))</f>
        <v>SD</v>
      </c>
      <c r="BG291">
        <v>8.9</v>
      </c>
      <c r="BH291">
        <v>13.3</v>
      </c>
      <c r="BI291">
        <v>20.3</v>
      </c>
      <c r="BL291" t="s">
        <v>361</v>
      </c>
      <c r="BM291" t="str">
        <f>IFERROR(VLOOKUP(BL291,'class and classification'!$A$1:$B$338,2,FALSE),VLOOKUP(BL291,'class and classification'!$A$340:$B$378,2,FALSE))</f>
        <v>Predominantly Rural</v>
      </c>
      <c r="BN291" t="str">
        <f>IFERROR(VLOOKUP(BL291,'class and classification'!$A$1:$C$338,3,FALSE),VLOOKUP(BL291,'class and classification'!$A$340:$C$378,3,FALSE))</f>
        <v>SD</v>
      </c>
      <c r="BP291">
        <v>28.27</v>
      </c>
      <c r="BQ291">
        <v>61.43</v>
      </c>
      <c r="BR291">
        <v>64.28</v>
      </c>
      <c r="BS291">
        <v>67.19</v>
      </c>
    </row>
    <row r="292" spans="1:71"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I292">
        <v>30.3</v>
      </c>
      <c r="AJ292">
        <v>38.200000000000003</v>
      </c>
      <c r="BB292" t="s">
        <v>366</v>
      </c>
      <c r="BC292" t="str">
        <f>IFERROR(VLOOKUP(BB292,'class and classification'!$A$1:$B$338,2,FALSE),VLOOKUP(BB292,'class and classification'!$A$340:$B$378,2,FALSE))</f>
        <v>Urban with Significant Rural</v>
      </c>
      <c r="BD292" t="str">
        <f>IFERROR(VLOOKUP(BB292,'class and classification'!$A$1:$C$338,3,FALSE),VLOOKUP(BB292,'class and classification'!$A$340:$C$378,3,FALSE))</f>
        <v>SD</v>
      </c>
      <c r="BG292">
        <v>1.6</v>
      </c>
      <c r="BH292">
        <v>3.5</v>
      </c>
      <c r="BI292">
        <v>4.0999999999999996</v>
      </c>
      <c r="BL292" t="s">
        <v>366</v>
      </c>
      <c r="BM292" t="str">
        <f>IFERROR(VLOOKUP(BL292,'class and classification'!$A$1:$B$338,2,FALSE),VLOOKUP(BL292,'class and classification'!$A$340:$B$378,2,FALSE))</f>
        <v>Urban with Significant Rural</v>
      </c>
      <c r="BN292" t="str">
        <f>IFERROR(VLOOKUP(BL292,'class and classification'!$A$1:$C$338,3,FALSE),VLOOKUP(BL292,'class and classification'!$A$340:$C$378,3,FALSE))</f>
        <v>SD</v>
      </c>
      <c r="BP292">
        <v>56.9</v>
      </c>
      <c r="BQ292">
        <v>76.81</v>
      </c>
      <c r="BR292">
        <v>78.489999999999995</v>
      </c>
      <c r="BS292">
        <v>80.11</v>
      </c>
    </row>
    <row r="293" spans="1:71"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83</v>
      </c>
      <c r="F293">
        <v>85</v>
      </c>
      <c r="G293">
        <v>88.6</v>
      </c>
      <c r="H293">
        <v>89.5</v>
      </c>
      <c r="I293">
        <v>90</v>
      </c>
      <c r="J293">
        <v>90.8</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I293">
        <v>68.900000000000006</v>
      </c>
      <c r="AJ293">
        <v>70.8</v>
      </c>
      <c r="BB293" t="s">
        <v>354</v>
      </c>
      <c r="BC293" t="str">
        <f>IFERROR(VLOOKUP(BB293,'class and classification'!$A$1:$B$338,2,FALSE),VLOOKUP(BB293,'class and classification'!$A$340:$B$378,2,FALSE))</f>
        <v>Predominantly Rural</v>
      </c>
      <c r="BD293" t="str">
        <f>IFERROR(VLOOKUP(BB293,'class and classification'!$A$1:$C$338,3,FALSE),VLOOKUP(BB293,'class and classification'!$A$340:$C$378,3,FALSE))</f>
        <v>SD</v>
      </c>
      <c r="BG293">
        <v>0.6</v>
      </c>
      <c r="BL293" t="s">
        <v>354</v>
      </c>
      <c r="BM293" t="str">
        <f>IFERROR(VLOOKUP(BL293,'class and classification'!$A$1:$B$338,2,FALSE),VLOOKUP(BL293,'class and classification'!$A$340:$B$378,2,FALSE))</f>
        <v>Predominantly Rural</v>
      </c>
      <c r="BN293" t="str">
        <f>IFERROR(VLOOKUP(BL293,'class and classification'!$A$1:$C$338,3,FALSE),VLOOKUP(BL293,'class and classification'!$A$340:$C$378,3,FALSE))</f>
        <v>SD</v>
      </c>
      <c r="BP293">
        <v>32.22</v>
      </c>
      <c r="BQ293">
        <v>76.459999999999994</v>
      </c>
    </row>
    <row r="294" spans="1:71"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91</v>
      </c>
      <c r="F294">
        <v>92</v>
      </c>
      <c r="G294">
        <v>92.2</v>
      </c>
      <c r="H294">
        <v>92.699999999999989</v>
      </c>
      <c r="I294">
        <v>93.6</v>
      </c>
      <c r="J294">
        <v>93.6</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I294">
        <v>51.3</v>
      </c>
      <c r="AJ294">
        <v>73.599999999999994</v>
      </c>
      <c r="BB294" t="s">
        <v>362</v>
      </c>
      <c r="BC294" t="str">
        <f>IFERROR(VLOOKUP(BB294,'class and classification'!$A$1:$B$338,2,FALSE),VLOOKUP(BB294,'class and classification'!$A$340:$B$378,2,FALSE))</f>
        <v>Predominantly Rural</v>
      </c>
      <c r="BD294" t="str">
        <f>IFERROR(VLOOKUP(BB294,'class and classification'!$A$1:$C$338,3,FALSE),VLOOKUP(BB294,'class and classification'!$A$340:$C$378,3,FALSE))</f>
        <v>SD</v>
      </c>
      <c r="BG294">
        <v>1.3</v>
      </c>
      <c r="BL294" t="s">
        <v>362</v>
      </c>
      <c r="BM294" t="str">
        <f>IFERROR(VLOOKUP(BL294,'class and classification'!$A$1:$B$338,2,FALSE),VLOOKUP(BL294,'class and classification'!$A$340:$B$378,2,FALSE))</f>
        <v>Predominantly Rural</v>
      </c>
      <c r="BN294" t="str">
        <f>IFERROR(VLOOKUP(BL294,'class and classification'!$A$1:$C$338,3,FALSE),VLOOKUP(BL294,'class and classification'!$A$340:$C$378,3,FALSE))</f>
        <v>SD</v>
      </c>
      <c r="BP294">
        <v>30.53</v>
      </c>
      <c r="BQ294">
        <v>69.45</v>
      </c>
    </row>
    <row r="295" spans="1:71"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91</v>
      </c>
      <c r="F295">
        <v>94</v>
      </c>
      <c r="G295">
        <v>94.6</v>
      </c>
      <c r="H295">
        <v>95.3</v>
      </c>
      <c r="I295">
        <v>95.9</v>
      </c>
      <c r="J295">
        <v>96.8</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I295">
        <v>11.5</v>
      </c>
      <c r="AJ295">
        <v>15.1</v>
      </c>
      <c r="BB295" t="s">
        <v>363</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G295">
        <v>3.1</v>
      </c>
      <c r="BL295" t="s">
        <v>363</v>
      </c>
      <c r="BM295" t="str">
        <f>IFERROR(VLOOKUP(BL295,'class and classification'!$A$1:$B$338,2,FALSE),VLOOKUP(BL295,'class and classification'!$A$340:$B$378,2,FALSE))</f>
        <v>Predominantly Rural</v>
      </c>
      <c r="BN295" t="str">
        <f>IFERROR(VLOOKUP(BL295,'class and classification'!$A$1:$C$338,3,FALSE),VLOOKUP(BL295,'class and classification'!$A$340:$C$378,3,FALSE))</f>
        <v>SD</v>
      </c>
      <c r="BP295">
        <v>23.22</v>
      </c>
      <c r="BQ295">
        <v>51.83</v>
      </c>
    </row>
    <row r="296" spans="1:71"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89</v>
      </c>
      <c r="F296">
        <v>89</v>
      </c>
      <c r="G296">
        <v>91.2</v>
      </c>
      <c r="H296">
        <v>92.3</v>
      </c>
      <c r="I296">
        <v>92.8</v>
      </c>
      <c r="J296">
        <v>93.2</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I296">
        <v>78.2</v>
      </c>
      <c r="AJ296">
        <v>80.7</v>
      </c>
      <c r="BB296" t="s">
        <v>365</v>
      </c>
      <c r="BC296" t="str">
        <f>IFERROR(VLOOKUP(BB296,'class and classification'!$A$1:$B$338,2,FALSE),VLOOKUP(BB296,'class and classification'!$A$340:$B$378,2,FALSE))</f>
        <v>Urban with Significant Rural</v>
      </c>
      <c r="BD296" t="str">
        <f>IFERROR(VLOOKUP(BB296,'class and classification'!$A$1:$C$338,3,FALSE),VLOOKUP(BB296,'class and classification'!$A$340:$C$378,3,FALSE))</f>
        <v>SD</v>
      </c>
      <c r="BG296">
        <v>2.2000000000000002</v>
      </c>
      <c r="BL296" t="s">
        <v>365</v>
      </c>
      <c r="BM296" t="str">
        <f>IFERROR(VLOOKUP(BL296,'class and classification'!$A$1:$B$338,2,FALSE),VLOOKUP(BL296,'class and classification'!$A$340:$B$378,2,FALSE))</f>
        <v>Urban with Significant Rural</v>
      </c>
      <c r="BN296" t="str">
        <f>IFERROR(VLOOKUP(BL296,'class and classification'!$A$1:$C$338,3,FALSE),VLOOKUP(BL296,'class and classification'!$A$340:$C$378,3,FALSE))</f>
        <v>SD</v>
      </c>
      <c r="BP296">
        <v>43.59</v>
      </c>
      <c r="BQ296">
        <v>67.05</v>
      </c>
    </row>
    <row r="297" spans="1:71"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94</v>
      </c>
      <c r="F297">
        <v>94</v>
      </c>
      <c r="G297">
        <v>95.4</v>
      </c>
      <c r="H297">
        <v>95.6</v>
      </c>
      <c r="I297">
        <v>96</v>
      </c>
      <c r="J297">
        <v>96.5</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I297">
        <v>2.4</v>
      </c>
      <c r="AJ297">
        <v>3.7</v>
      </c>
      <c r="BB297" t="s">
        <v>346</v>
      </c>
      <c r="BC297" t="str">
        <f>IFERROR(VLOOKUP(BB297,'class and classification'!$A$1:$B$338,2,FALSE),VLOOKUP(BB297,'class and classification'!$A$340:$B$378,2,FALSE))</f>
        <v>Predominantly Rural</v>
      </c>
      <c r="BD297" t="str">
        <f>IFERROR(VLOOKUP(BB297,'class and classification'!$A$1:$C$338,3,FALSE),VLOOKUP(BB297,'class and classification'!$A$340:$C$378,3,FALSE))</f>
        <v>SD</v>
      </c>
      <c r="BG297">
        <v>8.9</v>
      </c>
      <c r="BH297">
        <v>11.4</v>
      </c>
      <c r="BL297" t="s">
        <v>346</v>
      </c>
      <c r="BM297" t="str">
        <f>IFERROR(VLOOKUP(BL297,'class and classification'!$A$1:$B$338,2,FALSE),VLOOKUP(BL297,'class and classification'!$A$340:$B$378,2,FALSE))</f>
        <v>Predominantly Rural</v>
      </c>
      <c r="BN297" t="str">
        <f>IFERROR(VLOOKUP(BL297,'class and classification'!$A$1:$C$338,3,FALSE),VLOOKUP(BL297,'class and classification'!$A$340:$C$378,3,FALSE))</f>
        <v>SD</v>
      </c>
      <c r="BP297">
        <v>46.85</v>
      </c>
      <c r="BQ297">
        <v>61.49</v>
      </c>
      <c r="BR297">
        <v>59.36</v>
      </c>
    </row>
    <row r="298" spans="1:71"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87</v>
      </c>
      <c r="F298">
        <v>89</v>
      </c>
      <c r="G298">
        <v>91.2</v>
      </c>
      <c r="H298">
        <v>91.699999999999989</v>
      </c>
      <c r="I298">
        <v>92.2</v>
      </c>
      <c r="J298">
        <v>92.1</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I298">
        <v>8.1</v>
      </c>
      <c r="AJ298">
        <v>17.5</v>
      </c>
      <c r="BB298" t="s">
        <v>348</v>
      </c>
      <c r="BC298" t="str">
        <f>IFERROR(VLOOKUP(BB298,'class and classification'!$A$1:$B$338,2,FALSE),VLOOKUP(BB298,'class and classification'!$A$340:$B$378,2,FALSE))</f>
        <v>Urban with Significant Rural</v>
      </c>
      <c r="BD298" t="str">
        <f>IFERROR(VLOOKUP(BB298,'class and classification'!$A$1:$C$338,3,FALSE),VLOOKUP(BB298,'class and classification'!$A$340:$C$378,3,FALSE))</f>
        <v>SD</v>
      </c>
      <c r="BG298">
        <v>0.3</v>
      </c>
      <c r="BH298">
        <v>0.7</v>
      </c>
      <c r="BL298" t="s">
        <v>348</v>
      </c>
      <c r="BM298" t="str">
        <f>IFERROR(VLOOKUP(BL298,'class and classification'!$A$1:$B$338,2,FALSE),VLOOKUP(BL298,'class and classification'!$A$340:$B$378,2,FALSE))</f>
        <v>Urban with Significant Rural</v>
      </c>
      <c r="BN298" t="str">
        <f>IFERROR(VLOOKUP(BL298,'class and classification'!$A$1:$C$338,3,FALSE),VLOOKUP(BL298,'class and classification'!$A$340:$C$378,3,FALSE))</f>
        <v>SD</v>
      </c>
      <c r="BP298">
        <v>47.98</v>
      </c>
      <c r="BQ298">
        <v>62.75</v>
      </c>
      <c r="BR298">
        <v>64.040000000000006</v>
      </c>
    </row>
    <row r="299" spans="1:71"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84</v>
      </c>
      <c r="F299">
        <v>87</v>
      </c>
      <c r="G299">
        <v>89.9</v>
      </c>
      <c r="H299">
        <v>91</v>
      </c>
      <c r="I299">
        <v>92.3</v>
      </c>
      <c r="J299">
        <v>93.7</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I299">
        <v>47.8</v>
      </c>
      <c r="AJ299">
        <v>48.1</v>
      </c>
      <c r="BB299" t="s">
        <v>360</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G299">
        <v>11.2</v>
      </c>
      <c r="BH299">
        <v>12.9</v>
      </c>
      <c r="BL299" t="s">
        <v>360</v>
      </c>
      <c r="BM299" t="str">
        <f>IFERROR(VLOOKUP(BL299,'class and classification'!$A$1:$B$338,2,FALSE),VLOOKUP(BL299,'class and classification'!$A$340:$B$378,2,FALSE))</f>
        <v>Urban with Significant Rural</v>
      </c>
      <c r="BN299" t="str">
        <f>IFERROR(VLOOKUP(BL299,'class and classification'!$A$1:$C$338,3,FALSE),VLOOKUP(BL299,'class and classification'!$A$340:$C$378,3,FALSE))</f>
        <v>SD</v>
      </c>
      <c r="BP299">
        <v>63.94</v>
      </c>
      <c r="BQ299">
        <v>77.77</v>
      </c>
      <c r="BR299">
        <v>71.22</v>
      </c>
    </row>
    <row r="300" spans="1:71"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86</v>
      </c>
      <c r="F300">
        <v>87</v>
      </c>
      <c r="G300">
        <v>89.1</v>
      </c>
      <c r="H300">
        <v>93.1</v>
      </c>
      <c r="I300">
        <v>93.2</v>
      </c>
      <c r="J300">
        <v>93.8</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I300">
        <v>20.3</v>
      </c>
      <c r="AJ300">
        <v>40.9</v>
      </c>
      <c r="BB300" t="s">
        <v>370</v>
      </c>
      <c r="BC300" t="str">
        <f>IFERROR(VLOOKUP(BB300,'class and classification'!$A$1:$B$338,2,FALSE),VLOOKUP(BB300,'class and classification'!$A$340:$B$378,2,FALSE))</f>
        <v>Urban with Significant Rural</v>
      </c>
      <c r="BD300" t="str">
        <f>IFERROR(VLOOKUP(BB300,'class and classification'!$A$1:$C$338,3,FALSE),VLOOKUP(BB300,'class and classification'!$A$340:$C$378,3,FALSE))</f>
        <v>SD</v>
      </c>
      <c r="BG300">
        <v>0.8</v>
      </c>
      <c r="BH300">
        <v>2.2000000000000002</v>
      </c>
      <c r="BL300" t="s">
        <v>370</v>
      </c>
      <c r="BM300" t="str">
        <f>IFERROR(VLOOKUP(BL300,'class and classification'!$A$1:$B$338,2,FALSE),VLOOKUP(BL300,'class and classification'!$A$340:$B$378,2,FALSE))</f>
        <v>Urban with Significant Rural</v>
      </c>
      <c r="BN300" t="str">
        <f>IFERROR(VLOOKUP(BL300,'class and classification'!$A$1:$C$338,3,FALSE),VLOOKUP(BL300,'class and classification'!$A$340:$C$378,3,FALSE))</f>
        <v>SD</v>
      </c>
      <c r="BP300">
        <v>67.88</v>
      </c>
      <c r="BQ300">
        <v>83.57</v>
      </c>
      <c r="BR300">
        <v>76.94</v>
      </c>
    </row>
    <row r="301" spans="1:71"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89</v>
      </c>
      <c r="F301">
        <v>92</v>
      </c>
      <c r="G301">
        <v>93.7</v>
      </c>
      <c r="H301">
        <v>92.8</v>
      </c>
      <c r="I301">
        <v>93</v>
      </c>
      <c r="J301">
        <v>93.2</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I301">
        <v>13.6</v>
      </c>
      <c r="AJ301">
        <v>27.9</v>
      </c>
      <c r="BB301" t="s">
        <v>349</v>
      </c>
      <c r="BC301" t="str">
        <f>IFERROR(VLOOKUP(BB301,'class and classification'!$A$1:$B$338,2,FALSE),VLOOKUP(BB301,'class and classification'!$A$340:$B$378,2,FALSE))</f>
        <v>Predominantly Urban</v>
      </c>
      <c r="BD301" t="str">
        <f>IFERROR(VLOOKUP(BB301,'class and classification'!$A$1:$C$338,3,FALSE),VLOOKUP(BB301,'class and classification'!$A$340:$C$378,3,FALSE))</f>
        <v>SD</v>
      </c>
      <c r="BG301">
        <v>21</v>
      </c>
      <c r="BL301" t="s">
        <v>349</v>
      </c>
      <c r="BM301" t="str">
        <f>IFERROR(VLOOKUP(BL301,'class and classification'!$A$1:$B$338,2,FALSE),VLOOKUP(BL301,'class and classification'!$A$340:$B$378,2,FALSE))</f>
        <v>Predominantly Urban</v>
      </c>
      <c r="BN301" t="str">
        <f>IFERROR(VLOOKUP(BL301,'class and classification'!$A$1:$C$338,3,FALSE),VLOOKUP(BL301,'class and classification'!$A$340:$C$378,3,FALSE))</f>
        <v>SD</v>
      </c>
      <c r="BP301">
        <v>43.29</v>
      </c>
      <c r="BQ301">
        <v>66.39</v>
      </c>
    </row>
    <row r="302" spans="1:71"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96</v>
      </c>
      <c r="F302">
        <v>96</v>
      </c>
      <c r="G302">
        <v>96.899999999999991</v>
      </c>
      <c r="H302">
        <v>97.1</v>
      </c>
      <c r="I302">
        <v>96.6</v>
      </c>
      <c r="J302">
        <v>96.9</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I302">
        <v>29.1</v>
      </c>
      <c r="AJ302">
        <v>31.3</v>
      </c>
      <c r="BB302" t="s">
        <v>352</v>
      </c>
      <c r="BC302" t="str">
        <f>IFERROR(VLOOKUP(BB302,'class and classification'!$A$1:$B$338,2,FALSE),VLOOKUP(BB302,'class and classification'!$A$340:$B$378,2,FALSE))</f>
        <v>Urban with Significant Rural</v>
      </c>
      <c r="BD302" t="str">
        <f>IFERROR(VLOOKUP(BB302,'class and classification'!$A$1:$C$338,3,FALSE),VLOOKUP(BB302,'class and classification'!$A$340:$C$378,3,FALSE))</f>
        <v>SD</v>
      </c>
      <c r="BG302">
        <v>0.6</v>
      </c>
      <c r="BL302" t="s">
        <v>352</v>
      </c>
      <c r="BM302" t="str">
        <f>IFERROR(VLOOKUP(BL302,'class and classification'!$A$1:$B$338,2,FALSE),VLOOKUP(BL302,'class and classification'!$A$340:$B$378,2,FALSE))</f>
        <v>Urban with Significant Rural</v>
      </c>
      <c r="BN302" t="str">
        <f>IFERROR(VLOOKUP(BL302,'class and classification'!$A$1:$C$338,3,FALSE),VLOOKUP(BL302,'class and classification'!$A$340:$C$378,3,FALSE))</f>
        <v>SD</v>
      </c>
      <c r="BP302">
        <v>49.14</v>
      </c>
      <c r="BQ302">
        <v>64.959999999999994</v>
      </c>
    </row>
    <row r="303" spans="1:71"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88</v>
      </c>
      <c r="F303">
        <v>90</v>
      </c>
      <c r="G303">
        <v>93.5</v>
      </c>
      <c r="H303">
        <v>94.3</v>
      </c>
      <c r="I303">
        <v>94.4</v>
      </c>
      <c r="J303">
        <v>94.6</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I303">
        <v>5.7</v>
      </c>
      <c r="AJ303">
        <v>10.7</v>
      </c>
      <c r="BB303" t="s">
        <v>356</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G303">
        <v>1.8</v>
      </c>
      <c r="BL303" t="s">
        <v>356</v>
      </c>
      <c r="BM303" t="str">
        <f>IFERROR(VLOOKUP(BL303,'class and classification'!$A$1:$B$338,2,FALSE),VLOOKUP(BL303,'class and classification'!$A$340:$B$378,2,FALSE))</f>
        <v>Predominantly Rural</v>
      </c>
      <c r="BN303" t="str">
        <f>IFERROR(VLOOKUP(BL303,'class and classification'!$A$1:$C$338,3,FALSE),VLOOKUP(BL303,'class and classification'!$A$340:$C$378,3,FALSE))</f>
        <v>SD</v>
      </c>
      <c r="BP303">
        <v>14.24</v>
      </c>
      <c r="BQ303">
        <v>40.68</v>
      </c>
    </row>
    <row r="304" spans="1:71"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86</v>
      </c>
      <c r="F304">
        <v>87</v>
      </c>
      <c r="G304">
        <v>89.199999999999989</v>
      </c>
      <c r="H304">
        <v>90.9</v>
      </c>
      <c r="I304">
        <v>91.7</v>
      </c>
      <c r="J304">
        <v>92.7</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I304">
        <v>15.4</v>
      </c>
      <c r="AJ304">
        <v>20.100000000000001</v>
      </c>
      <c r="BB304" t="s">
        <v>359</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G304">
        <v>1.1000000000000001</v>
      </c>
      <c r="BL304" t="s">
        <v>359</v>
      </c>
      <c r="BM304" t="str">
        <f>IFERROR(VLOOKUP(BL304,'class and classification'!$A$1:$B$338,2,FALSE),VLOOKUP(BL304,'class and classification'!$A$340:$B$378,2,FALSE))</f>
        <v>Predominantly Rural</v>
      </c>
      <c r="BN304" t="str">
        <f>IFERROR(VLOOKUP(BL304,'class and classification'!$A$1:$C$338,3,FALSE),VLOOKUP(BL304,'class and classification'!$A$340:$C$378,3,FALSE))</f>
        <v>SD</v>
      </c>
      <c r="BP304">
        <v>40.270000000000003</v>
      </c>
      <c r="BQ304">
        <v>66.150000000000006</v>
      </c>
    </row>
    <row r="305" spans="1:72" x14ac:dyDescent="0.3">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I305">
        <v>16.600000000000001</v>
      </c>
      <c r="AJ305">
        <v>29.4</v>
      </c>
      <c r="BB305" t="s">
        <v>367</v>
      </c>
      <c r="BC305" t="str">
        <f>IFERROR(VLOOKUP(BB305,'class and classification'!$A$1:$B$338,2,FALSE),VLOOKUP(BB305,'class and classification'!$A$340:$B$378,2,FALSE))</f>
        <v>Predominantly Rural</v>
      </c>
      <c r="BD305" t="str">
        <f>IFERROR(VLOOKUP(BB305,'class and classification'!$A$1:$C$338,3,FALSE),VLOOKUP(BB305,'class and classification'!$A$340:$C$378,3,FALSE))</f>
        <v>SD</v>
      </c>
      <c r="BG305">
        <v>3.7</v>
      </c>
      <c r="BL305" t="s">
        <v>367</v>
      </c>
      <c r="BM305" t="str">
        <f>IFERROR(VLOOKUP(BL305,'class and classification'!$A$1:$B$338,2,FALSE),VLOOKUP(BL305,'class and classification'!$A$340:$B$378,2,FALSE))</f>
        <v>Predominantly Rural</v>
      </c>
      <c r="BN305" t="str">
        <f>IFERROR(VLOOKUP(BL305,'class and classification'!$A$1:$C$338,3,FALSE),VLOOKUP(BL305,'class and classification'!$A$340:$C$378,3,FALSE))</f>
        <v>SD</v>
      </c>
      <c r="BP305">
        <v>25.37</v>
      </c>
      <c r="BQ305">
        <v>58.42</v>
      </c>
    </row>
    <row r="306" spans="1:72"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I306">
        <v>11.7</v>
      </c>
      <c r="AJ306">
        <v>24.5</v>
      </c>
      <c r="BB306" t="s">
        <v>369</v>
      </c>
      <c r="BC306" t="str">
        <f>IFERROR(VLOOKUP(BB306,'class and classification'!$A$1:$B$338,2,FALSE),VLOOKUP(BB306,'class and classification'!$A$340:$B$378,2,FALSE))</f>
        <v>Predominantly Urban</v>
      </c>
      <c r="BD306" t="str">
        <f>IFERROR(VLOOKUP(BB306,'class and classification'!$A$1:$C$338,3,FALSE),VLOOKUP(BB306,'class and classification'!$A$340:$C$378,3,FALSE))</f>
        <v>SD</v>
      </c>
      <c r="BG306">
        <v>0.1</v>
      </c>
      <c r="BL306" t="s">
        <v>369</v>
      </c>
      <c r="BM306" t="str">
        <f>IFERROR(VLOOKUP(BL306,'class and classification'!$A$1:$B$338,2,FALSE),VLOOKUP(BL306,'class and classification'!$A$340:$B$378,2,FALSE))</f>
        <v>Predominantly Urban</v>
      </c>
      <c r="BN306" t="str">
        <f>IFERROR(VLOOKUP(BL306,'class and classification'!$A$1:$C$338,3,FALSE),VLOOKUP(BL306,'class and classification'!$A$340:$C$378,3,FALSE))</f>
        <v>SD</v>
      </c>
      <c r="BP306">
        <v>50.43</v>
      </c>
      <c r="BQ306">
        <v>76.64</v>
      </c>
    </row>
    <row r="307" spans="1:72"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97</v>
      </c>
      <c r="F307">
        <v>98</v>
      </c>
      <c r="G307">
        <v>98.800000000000011</v>
      </c>
      <c r="H307">
        <v>98</v>
      </c>
      <c r="I307">
        <v>98.1</v>
      </c>
      <c r="J307">
        <v>97.8</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I307">
        <v>4.2</v>
      </c>
      <c r="AJ307">
        <v>42.2</v>
      </c>
      <c r="BB307" t="s">
        <v>364</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G307">
        <v>3.5</v>
      </c>
      <c r="BL307" t="s">
        <v>364</v>
      </c>
      <c r="BM307" t="str">
        <f>IFERROR(VLOOKUP(BL307,'class and classification'!$A$1:$B$338,2,FALSE),VLOOKUP(BL307,'class and classification'!$A$340:$B$378,2,FALSE))</f>
        <v>Urban with Significant Rural</v>
      </c>
      <c r="BN307" t="str">
        <f>IFERROR(VLOOKUP(BL307,'class and classification'!$A$1:$C$338,3,FALSE),VLOOKUP(BL307,'class and classification'!$A$340:$C$378,3,FALSE))</f>
        <v>SD</v>
      </c>
      <c r="BP307">
        <v>52.65</v>
      </c>
      <c r="BQ307">
        <v>70.16</v>
      </c>
    </row>
    <row r="308" spans="1:72"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92</v>
      </c>
      <c r="F308">
        <v>94</v>
      </c>
      <c r="G308">
        <v>94.8</v>
      </c>
      <c r="H308">
        <v>94.6</v>
      </c>
      <c r="I308">
        <v>95.6</v>
      </c>
      <c r="J308">
        <v>95.8</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I308">
        <v>2.2000000000000002</v>
      </c>
      <c r="AJ308">
        <v>2.8</v>
      </c>
      <c r="BB308" t="s">
        <v>368</v>
      </c>
      <c r="BC308" t="str">
        <f>IFERROR(VLOOKUP(BB308,'class and classification'!$A$1:$B$338,2,FALSE),VLOOKUP(BB308,'class and classification'!$A$340:$B$378,2,FALSE))</f>
        <v>Predominantly Rural</v>
      </c>
      <c r="BD308" t="str">
        <f>IFERROR(VLOOKUP(BB308,'class and classification'!$A$1:$C$338,3,FALSE),VLOOKUP(BB308,'class and classification'!$A$340:$C$378,3,FALSE))</f>
        <v>SD</v>
      </c>
      <c r="BG308">
        <v>2.2999999999999998</v>
      </c>
      <c r="BL308" t="s">
        <v>368</v>
      </c>
      <c r="BM308" t="str">
        <f>IFERROR(VLOOKUP(BL308,'class and classification'!$A$1:$B$338,2,FALSE),VLOOKUP(BL308,'class and classification'!$A$340:$B$378,2,FALSE))</f>
        <v>Predominantly Rural</v>
      </c>
      <c r="BN308" t="str">
        <f>IFERROR(VLOOKUP(BL308,'class and classification'!$A$1:$C$338,3,FALSE),VLOOKUP(BL308,'class and classification'!$A$340:$C$378,3,FALSE))</f>
        <v>SD</v>
      </c>
      <c r="BP308">
        <v>34.799999999999997</v>
      </c>
      <c r="BQ308">
        <v>48.56</v>
      </c>
    </row>
    <row r="309" spans="1:72"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88</v>
      </c>
      <c r="F309">
        <v>90</v>
      </c>
      <c r="G309">
        <v>92.3</v>
      </c>
      <c r="H309">
        <v>91.6</v>
      </c>
      <c r="I309">
        <v>93.3</v>
      </c>
      <c r="J309">
        <v>93.8</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I309">
        <v>32.1</v>
      </c>
      <c r="AJ309">
        <v>41.8</v>
      </c>
      <c r="BB309" t="s">
        <v>80</v>
      </c>
      <c r="BC309" t="str">
        <f>IFERROR(VLOOKUP(BB309,'class and classification'!$A$1:$B$338,2,FALSE),VLOOKUP(BB309,'class and classification'!$A$340:$B$378,2,FALSE))</f>
        <v>Predominantly Urban</v>
      </c>
      <c r="BD309" t="str">
        <f>IFERROR(VLOOKUP(BB309,'class and classification'!$A$1:$C$338,3,FALSE),VLOOKUP(BB309,'class and classification'!$A$340:$C$378,3,FALSE))</f>
        <v>UA</v>
      </c>
      <c r="BG309">
        <v>0.8</v>
      </c>
      <c r="BH309">
        <v>1.4</v>
      </c>
      <c r="BI309">
        <v>2.2000000000000002</v>
      </c>
      <c r="BJ309">
        <v>3.7</v>
      </c>
      <c r="BL309" t="s">
        <v>80</v>
      </c>
      <c r="BM309" t="str">
        <f>IFERROR(VLOOKUP(BL309,'class and classification'!$A$1:$B$338,2,FALSE),VLOOKUP(BL309,'class and classification'!$A$340:$B$378,2,FALSE))</f>
        <v>Predominantly Urban</v>
      </c>
      <c r="BN309" t="str">
        <f>IFERROR(VLOOKUP(BL309,'class and classification'!$A$1:$C$338,3,FALSE),VLOOKUP(BL309,'class and classification'!$A$340:$C$378,3,FALSE))</f>
        <v>UA</v>
      </c>
      <c r="BO309">
        <v>81.22</v>
      </c>
      <c r="BP309">
        <v>75.37</v>
      </c>
      <c r="BQ309">
        <v>80.77</v>
      </c>
      <c r="BR309">
        <v>86.91</v>
      </c>
      <c r="BS309">
        <v>86.81</v>
      </c>
      <c r="BT309">
        <v>88.35</v>
      </c>
    </row>
    <row r="310" spans="1:72"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96</v>
      </c>
      <c r="F310">
        <v>96</v>
      </c>
      <c r="G310">
        <v>97.4</v>
      </c>
      <c r="H310">
        <v>97.5</v>
      </c>
      <c r="I310">
        <v>97.9</v>
      </c>
      <c r="J310">
        <v>96.9</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I310">
        <v>9.1</v>
      </c>
      <c r="AJ310">
        <v>15.9</v>
      </c>
      <c r="BB310" t="s">
        <v>74</v>
      </c>
      <c r="BC310" t="str">
        <f>IFERROR(VLOOKUP(BB310,'class and classification'!$A$1:$B$338,2,FALSE),VLOOKUP(BB310,'class and classification'!$A$340:$B$378,2,FALSE))</f>
        <v>Predominantly Rural</v>
      </c>
      <c r="BD310" t="str">
        <f>IFERROR(VLOOKUP(BB310,'class and classification'!$A$1:$C$338,3,FALSE),VLOOKUP(BB310,'class and classification'!$A$340:$C$378,3,FALSE))</f>
        <v>UA</v>
      </c>
      <c r="BG310">
        <v>1.1000000000000001</v>
      </c>
      <c r="BH310">
        <v>4.4000000000000004</v>
      </c>
      <c r="BI310">
        <v>15.3</v>
      </c>
      <c r="BJ310">
        <v>37.6</v>
      </c>
      <c r="BL310" t="s">
        <v>74</v>
      </c>
      <c r="BM310" t="str">
        <f>IFERROR(VLOOKUP(BL310,'class and classification'!$A$1:$B$338,2,FALSE),VLOOKUP(BL310,'class and classification'!$A$340:$B$378,2,FALSE))</f>
        <v>Predominantly Rural</v>
      </c>
      <c r="BN310" t="str">
        <f>IFERROR(VLOOKUP(BL310,'class and classification'!$A$1:$C$338,3,FALSE),VLOOKUP(BL310,'class and classification'!$A$340:$C$378,3,FALSE))</f>
        <v>UA</v>
      </c>
      <c r="BO310">
        <v>29.759999999999998</v>
      </c>
      <c r="BP310">
        <v>50.14</v>
      </c>
      <c r="BQ310">
        <v>70.849999999999994</v>
      </c>
      <c r="BR310">
        <v>76.180000000000007</v>
      </c>
      <c r="BS310">
        <v>76.3</v>
      </c>
      <c r="BT310">
        <v>79.47</v>
      </c>
    </row>
    <row r="311" spans="1:72"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88</v>
      </c>
      <c r="F311">
        <v>95</v>
      </c>
      <c r="G311">
        <v>97.2</v>
      </c>
      <c r="H311">
        <v>97.800000000000011</v>
      </c>
      <c r="I311">
        <v>98.2</v>
      </c>
      <c r="J311">
        <v>97.6</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I311">
        <v>12.3</v>
      </c>
      <c r="AJ311">
        <v>75.7</v>
      </c>
      <c r="BB311" t="s">
        <v>129</v>
      </c>
      <c r="BC311" t="str">
        <f>IFERROR(VLOOKUP(BB311,'class and classification'!$A$1:$B$338,2,FALSE),VLOOKUP(BB311,'class and classification'!$A$340:$B$378,2,FALSE))</f>
        <v>Predominantly Urban</v>
      </c>
      <c r="BD311" t="str">
        <f>IFERROR(VLOOKUP(BB311,'class and classification'!$A$1:$C$338,3,FALSE),VLOOKUP(BB311,'class and classification'!$A$340:$C$378,3,FALSE))</f>
        <v>UA</v>
      </c>
      <c r="BG311">
        <v>0.6</v>
      </c>
      <c r="BH311">
        <v>0.3</v>
      </c>
      <c r="BI311">
        <v>3.1</v>
      </c>
      <c r="BJ311">
        <v>6</v>
      </c>
      <c r="BL311" t="s">
        <v>129</v>
      </c>
      <c r="BM311" t="str">
        <f>IFERROR(VLOOKUP(BL311,'class and classification'!$A$1:$B$338,2,FALSE),VLOOKUP(BL311,'class and classification'!$A$340:$B$378,2,FALSE))</f>
        <v>Predominantly Urban</v>
      </c>
      <c r="BN311" t="str">
        <f>IFERROR(VLOOKUP(BL311,'class and classification'!$A$1:$C$338,3,FALSE),VLOOKUP(BL311,'class and classification'!$A$340:$C$378,3,FALSE))</f>
        <v>UA</v>
      </c>
      <c r="BO311">
        <v>84.26</v>
      </c>
      <c r="BP311">
        <v>47.33</v>
      </c>
      <c r="BQ311">
        <v>63.6</v>
      </c>
      <c r="BR311">
        <v>58.84</v>
      </c>
      <c r="BS311">
        <v>55.17</v>
      </c>
      <c r="BT311">
        <v>62.46</v>
      </c>
    </row>
    <row r="312" spans="1:72"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94</v>
      </c>
      <c r="F312">
        <v>94</v>
      </c>
      <c r="G312">
        <v>96</v>
      </c>
      <c r="H312">
        <v>96.4</v>
      </c>
      <c r="I312">
        <v>96.1</v>
      </c>
      <c r="J312">
        <v>95.5</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I312">
        <v>5.3</v>
      </c>
      <c r="AJ312">
        <v>8.5</v>
      </c>
      <c r="BB312" t="s">
        <v>174</v>
      </c>
      <c r="BC312" t="str">
        <f>IFERROR(VLOOKUP(BB312,'class and classification'!$A$1:$B$338,2,FALSE),VLOOKUP(BB312,'class and classification'!$A$340:$B$378,2,FALSE))</f>
        <v>Predominantly Urban</v>
      </c>
      <c r="BD312" t="str">
        <f>IFERROR(VLOOKUP(BB312,'class and classification'!$A$1:$C$338,3,FALSE),VLOOKUP(BB312,'class and classification'!$A$340:$C$378,3,FALSE))</f>
        <v>UA</v>
      </c>
      <c r="BG312">
        <v>0.4</v>
      </c>
      <c r="BH312">
        <v>0.9</v>
      </c>
      <c r="BI312">
        <v>2.2000000000000002</v>
      </c>
      <c r="BJ312">
        <v>6.5</v>
      </c>
      <c r="BL312" t="s">
        <v>174</v>
      </c>
      <c r="BM312" t="str">
        <f>IFERROR(VLOOKUP(BL312,'class and classification'!$A$1:$B$338,2,FALSE),VLOOKUP(BL312,'class and classification'!$A$340:$B$378,2,FALSE))</f>
        <v>Predominantly Urban</v>
      </c>
      <c r="BN312" t="str">
        <f>IFERROR(VLOOKUP(BL312,'class and classification'!$A$1:$C$338,3,FALSE),VLOOKUP(BL312,'class and classification'!$A$340:$C$378,3,FALSE))</f>
        <v>UA</v>
      </c>
      <c r="BO312">
        <v>96.93</v>
      </c>
      <c r="BP312">
        <v>72.489999999999995</v>
      </c>
      <c r="BQ312">
        <v>75.69</v>
      </c>
      <c r="BR312">
        <v>82</v>
      </c>
      <c r="BS312">
        <v>77.83</v>
      </c>
      <c r="BT312">
        <v>75.2</v>
      </c>
    </row>
    <row r="313" spans="1:72"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93</v>
      </c>
      <c r="F313">
        <v>96</v>
      </c>
      <c r="G313">
        <v>97.5</v>
      </c>
      <c r="H313">
        <v>97.3</v>
      </c>
      <c r="I313">
        <v>97.4</v>
      </c>
      <c r="J313">
        <v>97.4</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I313">
        <v>18.100000000000001</v>
      </c>
      <c r="AJ313">
        <v>37.799999999999997</v>
      </c>
      <c r="BB313" t="s">
        <v>194</v>
      </c>
      <c r="BC313" t="str">
        <f>IFERROR(VLOOKUP(BB313,'class and classification'!$A$1:$B$338,2,FALSE),VLOOKUP(BB313,'class and classification'!$A$340:$B$378,2,FALSE))</f>
        <v>Predominantly Rural</v>
      </c>
      <c r="BD313" t="str">
        <f>IFERROR(VLOOKUP(BB313,'class and classification'!$A$1:$C$338,3,FALSE),VLOOKUP(BB313,'class and classification'!$A$340:$C$378,3,FALSE))</f>
        <v>UA</v>
      </c>
      <c r="BG313">
        <v>1.9</v>
      </c>
      <c r="BH313">
        <v>3.3</v>
      </c>
      <c r="BI313">
        <v>5.7</v>
      </c>
      <c r="BJ313">
        <v>10.199999999999999</v>
      </c>
      <c r="BL313" t="s">
        <v>194</v>
      </c>
      <c r="BM313" t="str">
        <f>IFERROR(VLOOKUP(BL313,'class and classification'!$A$1:$B$338,2,FALSE),VLOOKUP(BL313,'class and classification'!$A$340:$B$378,2,FALSE))</f>
        <v>Predominantly Rural</v>
      </c>
      <c r="BN313" t="str">
        <f>IFERROR(VLOOKUP(BL313,'class and classification'!$A$1:$C$338,3,FALSE),VLOOKUP(BL313,'class and classification'!$A$340:$C$378,3,FALSE))</f>
        <v>UA</v>
      </c>
      <c r="BO313">
        <v>9.2200000000000006</v>
      </c>
      <c r="BP313">
        <v>40.49</v>
      </c>
      <c r="BQ313">
        <v>73.84</v>
      </c>
      <c r="BR313">
        <v>76.790000000000006</v>
      </c>
      <c r="BS313">
        <v>76.099999999999994</v>
      </c>
      <c r="BT313">
        <v>76.010000000000005</v>
      </c>
    </row>
    <row r="314" spans="1:72"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83</v>
      </c>
      <c r="F314">
        <v>86</v>
      </c>
      <c r="G314">
        <v>88</v>
      </c>
      <c r="H314">
        <v>89</v>
      </c>
      <c r="I314">
        <v>90.7</v>
      </c>
      <c r="J314">
        <v>90.5</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I314">
        <v>7.6</v>
      </c>
      <c r="AJ314">
        <v>13.3</v>
      </c>
      <c r="BB314" t="s">
        <v>208</v>
      </c>
      <c r="BC314" t="str">
        <f>IFERROR(VLOOKUP(BB314,'class and classification'!$A$1:$B$338,2,FALSE),VLOOKUP(BB314,'class and classification'!$A$340:$B$378,2,FALSE))</f>
        <v>Urban with Significant Rural</v>
      </c>
      <c r="BD314" t="str">
        <f>IFERROR(VLOOKUP(BB314,'class and classification'!$A$1:$C$338,3,FALSE),VLOOKUP(BB314,'class and classification'!$A$340:$C$378,3,FALSE))</f>
        <v>UA</v>
      </c>
      <c r="BG314">
        <v>0.3</v>
      </c>
      <c r="BH314">
        <v>0.6</v>
      </c>
      <c r="BI314">
        <v>1.1000000000000001</v>
      </c>
      <c r="BJ314">
        <v>2.8</v>
      </c>
      <c r="BL314" t="s">
        <v>208</v>
      </c>
      <c r="BM314" t="str">
        <f>IFERROR(VLOOKUP(BL314,'class and classification'!$A$1:$B$338,2,FALSE),VLOOKUP(BL314,'class and classification'!$A$340:$B$378,2,FALSE))</f>
        <v>Urban with Significant Rural</v>
      </c>
      <c r="BN314" t="str">
        <f>IFERROR(VLOOKUP(BL314,'class and classification'!$A$1:$C$338,3,FALSE),VLOOKUP(BL314,'class and classification'!$A$340:$C$378,3,FALSE))</f>
        <v>UA</v>
      </c>
      <c r="BO314">
        <v>59.63</v>
      </c>
      <c r="BP314">
        <v>72.45</v>
      </c>
      <c r="BQ314">
        <v>88.37</v>
      </c>
      <c r="BR314">
        <v>88.69</v>
      </c>
      <c r="BS314">
        <v>88.74</v>
      </c>
      <c r="BT314">
        <v>88.32</v>
      </c>
    </row>
    <row r="315" spans="1:72"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92</v>
      </c>
      <c r="F315">
        <v>93</v>
      </c>
      <c r="G315">
        <v>94.6</v>
      </c>
      <c r="H315">
        <v>95</v>
      </c>
      <c r="I315">
        <v>94.2</v>
      </c>
      <c r="J315">
        <v>93.5</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I315">
        <v>7.6</v>
      </c>
      <c r="AJ315">
        <v>12.1</v>
      </c>
      <c r="BB315" t="s">
        <v>260</v>
      </c>
      <c r="BC315" t="str">
        <f>IFERROR(VLOOKUP(BB315,'class and classification'!$A$1:$B$338,2,FALSE),VLOOKUP(BB315,'class and classification'!$A$340:$B$378,2,FALSE))</f>
        <v>Predominantly Urban</v>
      </c>
      <c r="BD315" t="str">
        <f>IFERROR(VLOOKUP(BB315,'class and classification'!$A$1:$C$338,3,FALSE),VLOOKUP(BB315,'class and classification'!$A$340:$C$378,3,FALSE))</f>
        <v>UA</v>
      </c>
      <c r="BG315">
        <v>2.5</v>
      </c>
      <c r="BH315">
        <v>2.7</v>
      </c>
      <c r="BI315">
        <v>4.5999999999999996</v>
      </c>
      <c r="BJ315">
        <v>7.5</v>
      </c>
      <c r="BL315" t="s">
        <v>260</v>
      </c>
      <c r="BM315" t="str">
        <f>IFERROR(VLOOKUP(BL315,'class and classification'!$A$1:$B$338,2,FALSE),VLOOKUP(BL315,'class and classification'!$A$340:$B$378,2,FALSE))</f>
        <v>Predominantly Urban</v>
      </c>
      <c r="BN315" t="str">
        <f>IFERROR(VLOOKUP(BL315,'class and classification'!$A$1:$C$338,3,FALSE),VLOOKUP(BL315,'class and classification'!$A$340:$C$378,3,FALSE))</f>
        <v>UA</v>
      </c>
      <c r="BO315">
        <v>82.92</v>
      </c>
      <c r="BP315">
        <v>75.510000000000005</v>
      </c>
      <c r="BQ315">
        <v>80.930000000000007</v>
      </c>
      <c r="BR315">
        <v>80.52</v>
      </c>
      <c r="BS315">
        <v>81.44</v>
      </c>
      <c r="BT315">
        <v>81.86</v>
      </c>
    </row>
    <row r="316" spans="1:72"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95</v>
      </c>
      <c r="F316">
        <v>95</v>
      </c>
      <c r="G316">
        <v>96.699999999999989</v>
      </c>
      <c r="H316">
        <v>96.1</v>
      </c>
      <c r="I316">
        <v>96.5</v>
      </c>
      <c r="J316">
        <v>96.7</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I316">
        <v>19.100000000000001</v>
      </c>
      <c r="AJ316">
        <v>37.1</v>
      </c>
      <c r="BB316" t="s">
        <v>30</v>
      </c>
      <c r="BC316" t="str">
        <f>IFERROR(VLOOKUP(BB316,'class and classification'!$A$1:$B$338,2,FALSE),VLOOKUP(BB316,'class and classification'!$A$340:$B$378,2,FALSE))</f>
        <v>Predominantly Urban</v>
      </c>
      <c r="BD316" t="str">
        <f>IFERROR(VLOOKUP(BB316,'class and classification'!$A$1:$C$338,3,FALSE),VLOOKUP(BB316,'class and classification'!$A$340:$C$378,3,FALSE))</f>
        <v>UA</v>
      </c>
      <c r="BG316">
        <v>0.6</v>
      </c>
      <c r="BH316">
        <v>3.8</v>
      </c>
      <c r="BI316">
        <v>9.6</v>
      </c>
      <c r="BJ316">
        <v>11.7</v>
      </c>
      <c r="BL316" t="s">
        <v>30</v>
      </c>
      <c r="BM316" t="str">
        <f>IFERROR(VLOOKUP(BL316,'class and classification'!$A$1:$B$338,2,FALSE),VLOOKUP(BL316,'class and classification'!$A$340:$B$378,2,FALSE))</f>
        <v>Predominantly Urban</v>
      </c>
      <c r="BN316" t="str">
        <f>IFERROR(VLOOKUP(BL316,'class and classification'!$A$1:$C$338,3,FALSE),VLOOKUP(BL316,'class and classification'!$A$340:$C$378,3,FALSE))</f>
        <v>UA</v>
      </c>
      <c r="BO316">
        <v>57.19</v>
      </c>
      <c r="BP316">
        <v>85.49</v>
      </c>
      <c r="BQ316">
        <v>93.27</v>
      </c>
      <c r="BR316">
        <v>95.03</v>
      </c>
      <c r="BS316">
        <v>95.11</v>
      </c>
      <c r="BT316">
        <v>95.35</v>
      </c>
    </row>
    <row r="317" spans="1:72"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83</v>
      </c>
      <c r="F317">
        <v>88</v>
      </c>
      <c r="G317">
        <v>91.399999999999991</v>
      </c>
      <c r="H317">
        <v>93.6</v>
      </c>
      <c r="I317">
        <v>94.5</v>
      </c>
      <c r="J317">
        <v>95.1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I317">
        <v>3.7</v>
      </c>
      <c r="AJ317">
        <v>5.3</v>
      </c>
      <c r="BB317" t="s">
        <v>31</v>
      </c>
      <c r="BC317" t="str">
        <f>IFERROR(VLOOKUP(BB317,'class and classification'!$A$1:$B$338,2,FALSE),VLOOKUP(BB317,'class and classification'!$A$340:$B$378,2,FALSE))</f>
        <v>Predominantly Urban</v>
      </c>
      <c r="BD317" t="str">
        <f>IFERROR(VLOOKUP(BB317,'class and classification'!$A$1:$C$338,3,FALSE),VLOOKUP(BB317,'class and classification'!$A$340:$C$378,3,FALSE))</f>
        <v>UA</v>
      </c>
      <c r="BG317">
        <v>0.3</v>
      </c>
      <c r="BH317">
        <v>0.4</v>
      </c>
      <c r="BI317">
        <v>0.5</v>
      </c>
      <c r="BJ317">
        <v>0.9</v>
      </c>
      <c r="BL317" t="s">
        <v>31</v>
      </c>
      <c r="BM317" t="str">
        <f>IFERROR(VLOOKUP(BL317,'class and classification'!$A$1:$B$338,2,FALSE),VLOOKUP(BL317,'class and classification'!$A$340:$B$378,2,FALSE))</f>
        <v>Predominantly Urban</v>
      </c>
      <c r="BN317" t="str">
        <f>IFERROR(VLOOKUP(BL317,'class and classification'!$A$1:$C$338,3,FALSE),VLOOKUP(BL317,'class and classification'!$A$340:$C$378,3,FALSE))</f>
        <v>UA</v>
      </c>
      <c r="BO317">
        <v>88.35</v>
      </c>
      <c r="BP317">
        <v>80.959999999999994</v>
      </c>
      <c r="BQ317">
        <v>90</v>
      </c>
      <c r="BR317">
        <v>88.4</v>
      </c>
      <c r="BS317">
        <v>86.09</v>
      </c>
      <c r="BT317">
        <v>85.28</v>
      </c>
    </row>
    <row r="318" spans="1:72"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88</v>
      </c>
      <c r="F318">
        <v>92</v>
      </c>
      <c r="G318">
        <v>94.3</v>
      </c>
      <c r="H318">
        <v>94.300000000000011</v>
      </c>
      <c r="I318">
        <v>95.1</v>
      </c>
      <c r="J318">
        <v>95.4</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I318">
        <v>4.5999999999999996</v>
      </c>
      <c r="AJ318">
        <v>19.100000000000001</v>
      </c>
      <c r="BB318" t="s">
        <v>64</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UA</v>
      </c>
      <c r="BG318">
        <v>2.7</v>
      </c>
      <c r="BH318">
        <v>4.0999999999999996</v>
      </c>
      <c r="BI318">
        <v>9.1999999999999993</v>
      </c>
      <c r="BJ318">
        <v>18.100000000000001</v>
      </c>
      <c r="BL318" t="s">
        <v>64</v>
      </c>
      <c r="BM318" t="str">
        <f>IFERROR(VLOOKUP(BL318,'class and classification'!$A$1:$B$338,2,FALSE),VLOOKUP(BL318,'class and classification'!$A$340:$B$378,2,FALSE))</f>
        <v>Urban with Significant Rural</v>
      </c>
      <c r="BN318" t="str">
        <f>IFERROR(VLOOKUP(BL318,'class and classification'!$A$1:$C$338,3,FALSE),VLOOKUP(BL318,'class and classification'!$A$340:$C$378,3,FALSE))</f>
        <v>UA</v>
      </c>
      <c r="BO318">
        <v>37.39</v>
      </c>
      <c r="BP318">
        <v>52.4</v>
      </c>
      <c r="BQ318">
        <v>77.930000000000007</v>
      </c>
      <c r="BR318">
        <v>83.09</v>
      </c>
      <c r="BS318">
        <v>82.69</v>
      </c>
      <c r="BT318">
        <v>83.42</v>
      </c>
    </row>
    <row r="319" spans="1:72" x14ac:dyDescent="0.3">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I319">
        <v>9.1999999999999993</v>
      </c>
      <c r="AJ319">
        <v>12.6</v>
      </c>
      <c r="BB319" t="s">
        <v>65</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UA</v>
      </c>
      <c r="BG319">
        <v>4.4000000000000004</v>
      </c>
      <c r="BH319">
        <v>5.8</v>
      </c>
      <c r="BI319">
        <v>19.8</v>
      </c>
      <c r="BJ319">
        <v>31.8</v>
      </c>
      <c r="BL319" t="s">
        <v>65</v>
      </c>
      <c r="BM319" t="str">
        <f>IFERROR(VLOOKUP(BL319,'class and classification'!$A$1:$B$338,2,FALSE),VLOOKUP(BL319,'class and classification'!$A$340:$B$378,2,FALSE))</f>
        <v>Urban with Significant Rural</v>
      </c>
      <c r="BN319" t="str">
        <f>IFERROR(VLOOKUP(BL319,'class and classification'!$A$1:$C$338,3,FALSE),VLOOKUP(BL319,'class and classification'!$A$340:$C$378,3,FALSE))</f>
        <v>UA</v>
      </c>
      <c r="BO319">
        <v>38.53</v>
      </c>
      <c r="BP319">
        <v>45.93</v>
      </c>
      <c r="BQ319">
        <v>66.67</v>
      </c>
      <c r="BR319">
        <v>66.34</v>
      </c>
      <c r="BS319">
        <v>66</v>
      </c>
      <c r="BT319">
        <v>69.36</v>
      </c>
    </row>
    <row r="320" spans="1:72"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I320">
        <v>6.5</v>
      </c>
      <c r="AJ320">
        <v>9.3000000000000007</v>
      </c>
      <c r="BB320" t="s">
        <v>120</v>
      </c>
      <c r="BC320" t="str">
        <f>IFERROR(VLOOKUP(BB320,'class and classification'!$A$1:$B$338,2,FALSE),VLOOKUP(BB320,'class and classification'!$A$340:$B$378,2,FALSE))</f>
        <v>Predominantly Urban</v>
      </c>
      <c r="BD320" t="str">
        <f>IFERROR(VLOOKUP(BB320,'class and classification'!$A$1:$C$338,3,FALSE),VLOOKUP(BB320,'class and classification'!$A$340:$C$378,3,FALSE))</f>
        <v>UA</v>
      </c>
      <c r="BG320">
        <v>1.3</v>
      </c>
      <c r="BH320">
        <v>1.4</v>
      </c>
      <c r="BI320">
        <v>2.2000000000000002</v>
      </c>
      <c r="BJ320">
        <v>4.8</v>
      </c>
      <c r="BL320" t="s">
        <v>120</v>
      </c>
      <c r="BM320" t="str">
        <f>IFERROR(VLOOKUP(BL320,'class and classification'!$A$1:$B$338,2,FALSE),VLOOKUP(BL320,'class and classification'!$A$340:$B$378,2,FALSE))</f>
        <v>Predominantly Urban</v>
      </c>
      <c r="BN320" t="str">
        <f>IFERROR(VLOOKUP(BL320,'class and classification'!$A$1:$C$338,3,FALSE),VLOOKUP(BL320,'class and classification'!$A$340:$C$378,3,FALSE))</f>
        <v>UA</v>
      </c>
      <c r="BO320">
        <v>78.08</v>
      </c>
      <c r="BP320">
        <v>43.6</v>
      </c>
      <c r="BQ320">
        <v>72.459999999999994</v>
      </c>
      <c r="BR320">
        <v>77.95</v>
      </c>
      <c r="BS320">
        <v>79.150000000000006</v>
      </c>
      <c r="BT320">
        <v>88.76</v>
      </c>
    </row>
    <row r="321" spans="1:72"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96</v>
      </c>
      <c r="F321">
        <v>96</v>
      </c>
      <c r="G321">
        <v>96.9</v>
      </c>
      <c r="H321">
        <v>97.7</v>
      </c>
      <c r="I321">
        <v>97.7</v>
      </c>
      <c r="J321">
        <v>97.7</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I321">
        <v>2.5</v>
      </c>
      <c r="AJ321">
        <v>5.9</v>
      </c>
      <c r="BB321" t="s">
        <v>292</v>
      </c>
      <c r="BC321" t="str">
        <f>IFERROR(VLOOKUP(BB321,'class and classification'!$A$1:$B$338,2,FALSE),VLOOKUP(BB321,'class and classification'!$A$340:$B$378,2,FALSE))</f>
        <v>Predominantly Urban</v>
      </c>
      <c r="BD321" t="str">
        <f>IFERROR(VLOOKUP(BB321,'class and classification'!$A$1:$C$338,3,FALSE),VLOOKUP(BB321,'class and classification'!$A$340:$C$378,3,FALSE))</f>
        <v>UA</v>
      </c>
      <c r="BG321">
        <v>0.7</v>
      </c>
      <c r="BH321">
        <v>1.1000000000000001</v>
      </c>
      <c r="BI321">
        <v>1.9</v>
      </c>
      <c r="BJ321">
        <v>14.3</v>
      </c>
      <c r="BL321" t="s">
        <v>292</v>
      </c>
      <c r="BM321" t="str">
        <f>IFERROR(VLOOKUP(BL321,'class and classification'!$A$1:$B$338,2,FALSE),VLOOKUP(BL321,'class and classification'!$A$340:$B$378,2,FALSE))</f>
        <v>Predominantly Urban</v>
      </c>
      <c r="BN321" t="str">
        <f>IFERROR(VLOOKUP(BL321,'class and classification'!$A$1:$C$338,3,FALSE),VLOOKUP(BL321,'class and classification'!$A$340:$C$378,3,FALSE))</f>
        <v>UA</v>
      </c>
      <c r="BO321">
        <v>82.289999999999992</v>
      </c>
      <c r="BP321">
        <v>54.95</v>
      </c>
      <c r="BQ321">
        <v>72.58</v>
      </c>
      <c r="BR321">
        <v>69.05</v>
      </c>
      <c r="BS321">
        <v>73.73</v>
      </c>
      <c r="BT321">
        <v>74.790000000000006</v>
      </c>
    </row>
    <row r="322" spans="1:72"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96</v>
      </c>
      <c r="F322">
        <v>96</v>
      </c>
      <c r="G322">
        <v>97.6</v>
      </c>
      <c r="H322">
        <v>98</v>
      </c>
      <c r="I322">
        <v>98</v>
      </c>
      <c r="J322">
        <v>98.4</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I322">
        <v>23.4</v>
      </c>
      <c r="AJ322">
        <v>41.9</v>
      </c>
      <c r="BB322" t="s">
        <v>94</v>
      </c>
      <c r="BC322" t="str">
        <f>IFERROR(VLOOKUP(BB322,'class and classification'!$A$1:$B$338,2,FALSE),VLOOKUP(BB322,'class and classification'!$A$340:$B$378,2,FALSE))</f>
        <v>Predominantly Rural</v>
      </c>
      <c r="BD322" t="str">
        <f>IFERROR(VLOOKUP(BB322,'class and classification'!$A$1:$C$338,3,FALSE),VLOOKUP(BB322,'class and classification'!$A$340:$C$378,3,FALSE))</f>
        <v>UA</v>
      </c>
      <c r="BG322">
        <v>37.1</v>
      </c>
      <c r="BH322">
        <v>40.200000000000003</v>
      </c>
      <c r="BI322">
        <v>48.4</v>
      </c>
      <c r="BJ322">
        <v>68.400000000000006</v>
      </c>
      <c r="BL322" t="s">
        <v>94</v>
      </c>
      <c r="BM322" t="str">
        <f>IFERROR(VLOOKUP(BL322,'class and classification'!$A$1:$B$338,2,FALSE),VLOOKUP(BL322,'class and classification'!$A$340:$B$378,2,FALSE))</f>
        <v>Predominantly Rural</v>
      </c>
      <c r="BN322" t="str">
        <f>IFERROR(VLOOKUP(BL322,'class and classification'!$A$1:$C$338,3,FALSE),VLOOKUP(BL322,'class and classification'!$A$340:$C$378,3,FALSE))</f>
        <v>UA</v>
      </c>
      <c r="BO322">
        <v>27.93</v>
      </c>
      <c r="BP322">
        <v>32.43</v>
      </c>
      <c r="BQ322">
        <v>65.47</v>
      </c>
      <c r="BR322">
        <v>70.040000000000006</v>
      </c>
      <c r="BS322">
        <v>70.260000000000005</v>
      </c>
      <c r="BT322">
        <v>70.849999999999994</v>
      </c>
    </row>
    <row r="323" spans="1:72"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87</v>
      </c>
      <c r="F323">
        <v>91</v>
      </c>
      <c r="G323">
        <v>93.8</v>
      </c>
      <c r="H323">
        <v>94.6</v>
      </c>
      <c r="I323">
        <v>95</v>
      </c>
      <c r="J323">
        <v>95</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I323">
        <v>1.3</v>
      </c>
      <c r="AJ323">
        <v>3.6</v>
      </c>
      <c r="BB323" t="s">
        <v>148</v>
      </c>
      <c r="BC323" t="str">
        <f>IFERROR(VLOOKUP(BB323,'class and classification'!$A$1:$B$338,2,FALSE),VLOOKUP(BB323,'class and classification'!$A$340:$B$378,2,FALSE))</f>
        <v>Predominantly Urban</v>
      </c>
      <c r="BD323" t="str">
        <f>IFERROR(VLOOKUP(BB323,'class and classification'!$A$1:$C$338,3,FALSE),VLOOKUP(BB323,'class and classification'!$A$340:$C$378,3,FALSE))</f>
        <v>UA</v>
      </c>
      <c r="BG323">
        <v>78.900000000000006</v>
      </c>
      <c r="BH323">
        <v>97</v>
      </c>
      <c r="BI323">
        <v>97.5</v>
      </c>
      <c r="BJ323">
        <v>97.6</v>
      </c>
      <c r="BL323" t="s">
        <v>148</v>
      </c>
      <c r="BM323" t="str">
        <f>IFERROR(VLOOKUP(BL323,'class and classification'!$A$1:$B$338,2,FALSE),VLOOKUP(BL323,'class and classification'!$A$340:$B$378,2,FALSE))</f>
        <v>Predominantly Urban</v>
      </c>
      <c r="BN323" t="str">
        <f>IFERROR(VLOOKUP(BL323,'class and classification'!$A$1:$C$338,3,FALSE),VLOOKUP(BL323,'class and classification'!$A$340:$C$378,3,FALSE))</f>
        <v>UA</v>
      </c>
      <c r="BO323">
        <v>98.429999999999993</v>
      </c>
      <c r="BP323">
        <v>92.44</v>
      </c>
      <c r="BQ323">
        <v>93.6</v>
      </c>
      <c r="BR323">
        <v>98.38</v>
      </c>
      <c r="BS323">
        <v>98.57</v>
      </c>
      <c r="BT323">
        <v>98.49</v>
      </c>
    </row>
    <row r="324" spans="1:72"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92</v>
      </c>
      <c r="F324">
        <v>93</v>
      </c>
      <c r="G324">
        <v>95.300000000000011</v>
      </c>
      <c r="H324">
        <v>95.1</v>
      </c>
      <c r="I324">
        <v>95.5</v>
      </c>
      <c r="J324">
        <v>96.6</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I324">
        <v>5.4</v>
      </c>
      <c r="AJ324">
        <v>39</v>
      </c>
      <c r="BB324" t="s">
        <v>184</v>
      </c>
      <c r="BC324" t="str">
        <f>IFERROR(VLOOKUP(BB324,'class and classification'!$A$1:$B$338,2,FALSE),VLOOKUP(BB324,'class and classification'!$A$340:$B$378,2,FALSE))</f>
        <v>Predominantly Urban</v>
      </c>
      <c r="BD324" t="str">
        <f>IFERROR(VLOOKUP(BB324,'class and classification'!$A$1:$C$338,3,FALSE),VLOOKUP(BB324,'class and classification'!$A$340:$C$378,3,FALSE))</f>
        <v>UA</v>
      </c>
      <c r="BG324">
        <v>0.3</v>
      </c>
      <c r="BH324">
        <v>0.5</v>
      </c>
      <c r="BI324">
        <v>0.7</v>
      </c>
      <c r="BJ324">
        <v>1.6</v>
      </c>
      <c r="BL324" t="s">
        <v>184</v>
      </c>
      <c r="BM324" t="str">
        <f>IFERROR(VLOOKUP(BL324,'class and classification'!$A$1:$B$338,2,FALSE),VLOOKUP(BL324,'class and classification'!$A$340:$B$378,2,FALSE))</f>
        <v>Predominantly Urban</v>
      </c>
      <c r="BN324" t="str">
        <f>IFERROR(VLOOKUP(BL324,'class and classification'!$A$1:$C$338,3,FALSE),VLOOKUP(BL324,'class and classification'!$A$340:$C$378,3,FALSE))</f>
        <v>UA</v>
      </c>
      <c r="BO324">
        <v>57.410000000000004</v>
      </c>
      <c r="BP324">
        <v>50.86</v>
      </c>
      <c r="BQ324">
        <v>59.93</v>
      </c>
      <c r="BR324">
        <v>58.86</v>
      </c>
      <c r="BS324">
        <v>60.02</v>
      </c>
      <c r="BT324">
        <v>68.599999999999994</v>
      </c>
    </row>
    <row r="325" spans="1:72"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84</v>
      </c>
      <c r="F325">
        <v>89</v>
      </c>
      <c r="G325">
        <v>93.300000000000011</v>
      </c>
      <c r="H325">
        <v>93.5</v>
      </c>
      <c r="I325">
        <v>93.4</v>
      </c>
      <c r="J325">
        <v>93.1</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I325">
        <v>2.4</v>
      </c>
      <c r="AJ325">
        <v>22.9</v>
      </c>
      <c r="BB325" t="s">
        <v>187</v>
      </c>
      <c r="BC325" t="str">
        <f>IFERROR(VLOOKUP(BB325,'class and classification'!$A$1:$B$338,2,FALSE),VLOOKUP(BB325,'class and classification'!$A$340:$B$378,2,FALSE))</f>
        <v>Urban with Significant Rural</v>
      </c>
      <c r="BD325" t="str">
        <f>IFERROR(VLOOKUP(BB325,'class and classification'!$A$1:$C$338,3,FALSE),VLOOKUP(BB325,'class and classification'!$A$340:$C$378,3,FALSE))</f>
        <v>UA</v>
      </c>
      <c r="BG325">
        <v>1.2</v>
      </c>
      <c r="BH325">
        <v>1.4</v>
      </c>
      <c r="BI325">
        <v>5.8</v>
      </c>
      <c r="BJ325">
        <v>11</v>
      </c>
      <c r="BL325" t="s">
        <v>187</v>
      </c>
      <c r="BM325" t="str">
        <f>IFERROR(VLOOKUP(BL325,'class and classification'!$A$1:$B$338,2,FALSE),VLOOKUP(BL325,'class and classification'!$A$340:$B$378,2,FALSE))</f>
        <v>Urban with Significant Rural</v>
      </c>
      <c r="BN325" t="str">
        <f>IFERROR(VLOOKUP(BL325,'class and classification'!$A$1:$C$338,3,FALSE),VLOOKUP(BL325,'class and classification'!$A$340:$C$378,3,FALSE))</f>
        <v>UA</v>
      </c>
      <c r="BO325">
        <v>58.25</v>
      </c>
      <c r="BP325">
        <v>48.17</v>
      </c>
      <c r="BQ325">
        <v>69.900000000000006</v>
      </c>
      <c r="BR325">
        <v>67.290000000000006</v>
      </c>
      <c r="BS325">
        <v>74.489999999999995</v>
      </c>
      <c r="BT325">
        <v>75.11</v>
      </c>
    </row>
    <row r="326" spans="1:72"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92</v>
      </c>
      <c r="F326">
        <v>92</v>
      </c>
      <c r="G326">
        <v>95.5</v>
      </c>
      <c r="H326">
        <v>95.199999999999989</v>
      </c>
      <c r="I326">
        <v>95.7</v>
      </c>
      <c r="J326">
        <v>96.9</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I326">
        <v>9.6999999999999993</v>
      </c>
      <c r="AJ326">
        <v>70.400000000000006</v>
      </c>
      <c r="BB326" t="s">
        <v>319</v>
      </c>
      <c r="BC326" t="str">
        <f>IFERROR(VLOOKUP(BB326,'class and classification'!$A$1:$B$338,2,FALSE),VLOOKUP(BB326,'class and classification'!$A$340:$B$378,2,FALSE))</f>
        <v>Predominantly Urban</v>
      </c>
      <c r="BD326" t="str">
        <f>IFERROR(VLOOKUP(BB326,'class and classification'!$A$1:$C$338,3,FALSE),VLOOKUP(BB326,'class and classification'!$A$340:$C$378,3,FALSE))</f>
        <v>UA</v>
      </c>
      <c r="BG326">
        <v>28.4</v>
      </c>
      <c r="BH326">
        <v>43.6</v>
      </c>
      <c r="BI326">
        <v>54.8</v>
      </c>
      <c r="BJ326">
        <v>60.4</v>
      </c>
      <c r="BL326" t="s">
        <v>319</v>
      </c>
      <c r="BM326" t="str">
        <f>IFERROR(VLOOKUP(BL326,'class and classification'!$A$1:$B$338,2,FALSE),VLOOKUP(BL326,'class and classification'!$A$340:$B$378,2,FALSE))</f>
        <v>Predominantly Urban</v>
      </c>
      <c r="BN326" t="str">
        <f>IFERROR(VLOOKUP(BL326,'class and classification'!$A$1:$C$338,3,FALSE),VLOOKUP(BL326,'class and classification'!$A$340:$C$378,3,FALSE))</f>
        <v>UA</v>
      </c>
      <c r="BO326">
        <v>70.56</v>
      </c>
      <c r="BP326">
        <v>68.78</v>
      </c>
      <c r="BQ326">
        <v>80.88</v>
      </c>
      <c r="BR326">
        <v>82.85</v>
      </c>
      <c r="BS326">
        <v>82.44</v>
      </c>
      <c r="BT326">
        <v>84.96</v>
      </c>
    </row>
    <row r="327" spans="1:72"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98</v>
      </c>
      <c r="F327">
        <v>99</v>
      </c>
      <c r="G327">
        <v>99.1</v>
      </c>
      <c r="H327">
        <v>98.7</v>
      </c>
      <c r="I327">
        <v>98.7</v>
      </c>
      <c r="J327">
        <v>96.6</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I327">
        <v>11.1</v>
      </c>
      <c r="AJ327">
        <v>29.5</v>
      </c>
      <c r="BB327" t="s">
        <v>82</v>
      </c>
      <c r="BC327" t="str">
        <f>IFERROR(VLOOKUP(BB327,'class and classification'!$A$1:$B$338,2,FALSE),VLOOKUP(BB327,'class and classification'!$A$340:$B$378,2,FALSE))</f>
        <v>Predominantly Urban</v>
      </c>
      <c r="BD327" t="str">
        <f>IFERROR(VLOOKUP(BB327,'class and classification'!$A$1:$C$338,3,FALSE),VLOOKUP(BB327,'class and classification'!$A$340:$C$378,3,FALSE))</f>
        <v>UA</v>
      </c>
      <c r="BG327">
        <v>1.9</v>
      </c>
      <c r="BH327">
        <v>4.3</v>
      </c>
      <c r="BI327">
        <v>9.6</v>
      </c>
      <c r="BJ327">
        <v>46.9</v>
      </c>
      <c r="BL327" t="s">
        <v>82</v>
      </c>
      <c r="BM327" t="str">
        <f>IFERROR(VLOOKUP(BL327,'class and classification'!$A$1:$B$338,2,FALSE),VLOOKUP(BL327,'class and classification'!$A$340:$B$378,2,FALSE))</f>
        <v>Predominantly Urban</v>
      </c>
      <c r="BN327" t="str">
        <f>IFERROR(VLOOKUP(BL327,'class and classification'!$A$1:$C$338,3,FALSE),VLOOKUP(BL327,'class and classification'!$A$340:$C$378,3,FALSE))</f>
        <v>UA</v>
      </c>
      <c r="BO327">
        <v>98.88</v>
      </c>
      <c r="BP327">
        <v>83.24</v>
      </c>
      <c r="BQ327">
        <v>87.58</v>
      </c>
      <c r="BR327">
        <v>93.27</v>
      </c>
      <c r="BS327">
        <v>92.19</v>
      </c>
      <c r="BT327">
        <v>94.1</v>
      </c>
    </row>
    <row r="328" spans="1:72" x14ac:dyDescent="0.3">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I328">
        <v>7.3</v>
      </c>
      <c r="AJ328">
        <v>8.6999999999999993</v>
      </c>
      <c r="BB328" t="s">
        <v>155</v>
      </c>
      <c r="BC328" t="str">
        <f>IFERROR(VLOOKUP(BB328,'class and classification'!$A$1:$B$338,2,FALSE),VLOOKUP(BB328,'class and classification'!$A$340:$B$378,2,FALSE))</f>
        <v>Predominantly Urban</v>
      </c>
      <c r="BD328" t="str">
        <f>IFERROR(VLOOKUP(BB328,'class and classification'!$A$1:$C$338,3,FALSE),VLOOKUP(BB328,'class and classification'!$A$340:$C$378,3,FALSE))</f>
        <v>UA</v>
      </c>
      <c r="BG328">
        <v>3.2</v>
      </c>
      <c r="BH328">
        <v>6</v>
      </c>
      <c r="BI328">
        <v>7.5</v>
      </c>
      <c r="BJ328">
        <v>24.1</v>
      </c>
      <c r="BL328" t="s">
        <v>155</v>
      </c>
      <c r="BM328" t="str">
        <f>IFERROR(VLOOKUP(BL328,'class and classification'!$A$1:$B$338,2,FALSE),VLOOKUP(BL328,'class and classification'!$A$340:$B$378,2,FALSE))</f>
        <v>Predominantly Urban</v>
      </c>
      <c r="BN328" t="str">
        <f>IFERROR(VLOOKUP(BL328,'class and classification'!$A$1:$C$338,3,FALSE),VLOOKUP(BL328,'class and classification'!$A$340:$C$378,3,FALSE))</f>
        <v>UA</v>
      </c>
      <c r="BO328">
        <v>99.6</v>
      </c>
      <c r="BP328">
        <v>83.42</v>
      </c>
      <c r="BQ328">
        <v>86.87</v>
      </c>
      <c r="BR328">
        <v>96.33</v>
      </c>
      <c r="BS328">
        <v>95.84</v>
      </c>
      <c r="BT328">
        <v>96.2</v>
      </c>
    </row>
    <row r="329" spans="1:72"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I329">
        <v>3.3</v>
      </c>
      <c r="AJ329">
        <v>12.2</v>
      </c>
      <c r="BB329" t="s">
        <v>196</v>
      </c>
      <c r="BC329" t="str">
        <f>IFERROR(VLOOKUP(BB329,'class and classification'!$A$1:$B$338,2,FALSE),VLOOKUP(BB329,'class and classification'!$A$340:$B$378,2,FALSE))</f>
        <v>Predominantly Urban</v>
      </c>
      <c r="BD329" t="str">
        <f>IFERROR(VLOOKUP(BB329,'class and classification'!$A$1:$C$338,3,FALSE),VLOOKUP(BB329,'class and classification'!$A$340:$C$378,3,FALSE))</f>
        <v>UA</v>
      </c>
      <c r="BG329">
        <v>4.8</v>
      </c>
      <c r="BH329">
        <v>6.7</v>
      </c>
      <c r="BI329">
        <v>21</v>
      </c>
      <c r="BJ329">
        <v>32.799999999999997</v>
      </c>
      <c r="BL329" t="s">
        <v>196</v>
      </c>
      <c r="BM329" t="str">
        <f>IFERROR(VLOOKUP(BL329,'class and classification'!$A$1:$B$338,2,FALSE),VLOOKUP(BL329,'class and classification'!$A$340:$B$378,2,FALSE))</f>
        <v>Predominantly Urban</v>
      </c>
      <c r="BN329" t="str">
        <f>IFERROR(VLOOKUP(BL329,'class and classification'!$A$1:$C$338,3,FALSE),VLOOKUP(BL329,'class and classification'!$A$340:$C$378,3,FALSE))</f>
        <v>UA</v>
      </c>
      <c r="BO329">
        <v>98.3</v>
      </c>
      <c r="BP329">
        <v>80.19</v>
      </c>
      <c r="BQ329">
        <v>86.9</v>
      </c>
      <c r="BR329">
        <v>94.21</v>
      </c>
      <c r="BS329">
        <v>93.57</v>
      </c>
      <c r="BT329">
        <v>95.14</v>
      </c>
    </row>
    <row r="330" spans="1:72"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83</v>
      </c>
      <c r="F330">
        <v>86</v>
      </c>
      <c r="G330">
        <v>87</v>
      </c>
      <c r="H330">
        <v>89.600000000000009</v>
      </c>
      <c r="I330">
        <v>90.7</v>
      </c>
      <c r="J330">
        <v>91.3</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I330">
        <v>3.4</v>
      </c>
      <c r="AJ330">
        <v>12.2</v>
      </c>
      <c r="BB330" t="s">
        <v>223</v>
      </c>
      <c r="BC330" t="str">
        <f>IFERROR(VLOOKUP(BB330,'class and classification'!$A$1:$B$338,2,FALSE),VLOOKUP(BB330,'class and classification'!$A$340:$B$378,2,FALSE))</f>
        <v>Predominantly Rural</v>
      </c>
      <c r="BD330" t="str">
        <f>IFERROR(VLOOKUP(BB330,'class and classification'!$A$1:$C$338,3,FALSE),VLOOKUP(BB330,'class and classification'!$A$340:$C$378,3,FALSE))</f>
        <v>UA</v>
      </c>
      <c r="BG330">
        <v>8.3000000000000007</v>
      </c>
      <c r="BH330">
        <v>10</v>
      </c>
      <c r="BI330">
        <v>12.1</v>
      </c>
      <c r="BJ330">
        <v>14.4</v>
      </c>
      <c r="BL330" t="s">
        <v>223</v>
      </c>
      <c r="BM330" t="str">
        <f>IFERROR(VLOOKUP(BL330,'class and classification'!$A$1:$B$338,2,FALSE),VLOOKUP(BL330,'class and classification'!$A$340:$B$378,2,FALSE))</f>
        <v>Predominantly Rural</v>
      </c>
      <c r="BN330" t="str">
        <f>IFERROR(VLOOKUP(BL330,'class and classification'!$A$1:$C$338,3,FALSE),VLOOKUP(BL330,'class and classification'!$A$340:$C$378,3,FALSE))</f>
        <v>UA</v>
      </c>
      <c r="BO330">
        <v>5.56</v>
      </c>
      <c r="BP330">
        <v>3.42</v>
      </c>
      <c r="BQ330">
        <v>37.799999999999997</v>
      </c>
      <c r="BR330">
        <v>43.56</v>
      </c>
      <c r="BS330">
        <v>43.33</v>
      </c>
      <c r="BT330">
        <v>57.94</v>
      </c>
    </row>
    <row r="331" spans="1:72"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79</v>
      </c>
      <c r="F331">
        <v>80</v>
      </c>
      <c r="G331">
        <v>84.800000000000011</v>
      </c>
      <c r="H331">
        <v>86.100000000000009</v>
      </c>
      <c r="I331">
        <v>87.6</v>
      </c>
      <c r="J331">
        <v>87.8</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I331">
        <v>4.2</v>
      </c>
      <c r="AJ331">
        <v>6.3</v>
      </c>
      <c r="BB331" t="s">
        <v>189</v>
      </c>
      <c r="BC331" t="str">
        <f>IFERROR(VLOOKUP(BB331,'class and classification'!$A$1:$B$338,2,FALSE),VLOOKUP(BB331,'class and classification'!$A$340:$B$378,2,FALSE))</f>
        <v>Urban with Significant Rural</v>
      </c>
      <c r="BD331" t="str">
        <f>IFERROR(VLOOKUP(BB331,'class and classification'!$A$1:$C$338,3,FALSE),VLOOKUP(BB331,'class and classification'!$A$340:$C$378,3,FALSE))</f>
        <v>UA</v>
      </c>
      <c r="BJ331">
        <v>21.6</v>
      </c>
      <c r="BL331" t="s">
        <v>189</v>
      </c>
      <c r="BM331" t="str">
        <f>IFERROR(VLOOKUP(BL331,'class and classification'!$A$1:$B$338,2,FALSE),VLOOKUP(BL331,'class and classification'!$A$340:$B$378,2,FALSE))</f>
        <v>Urban with Significant Rural</v>
      </c>
      <c r="BN331" t="str">
        <f>IFERROR(VLOOKUP(BL331,'class and classification'!$A$1:$C$338,3,FALSE),VLOOKUP(BL331,'class and classification'!$A$340:$C$378,3,FALSE))</f>
        <v>UA</v>
      </c>
      <c r="BT331">
        <v>79.849999999999994</v>
      </c>
    </row>
    <row r="332" spans="1:72"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98</v>
      </c>
      <c r="F332">
        <v>98</v>
      </c>
      <c r="G332">
        <v>98.8</v>
      </c>
      <c r="H332">
        <v>98.300000000000011</v>
      </c>
      <c r="I332">
        <v>98.2</v>
      </c>
      <c r="J332">
        <v>98</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I332">
        <v>0.2</v>
      </c>
      <c r="AJ332">
        <v>19.600000000000001</v>
      </c>
      <c r="BB332" t="s">
        <v>302</v>
      </c>
      <c r="BC332" t="str">
        <f>IFERROR(VLOOKUP(BB332,'class and classification'!$A$1:$B$338,2,FALSE),VLOOKUP(BB332,'class and classification'!$A$340:$B$378,2,FALSE))</f>
        <v>Urban with Significant Rural</v>
      </c>
      <c r="BD332" t="str">
        <f>IFERROR(VLOOKUP(BB332,'class and classification'!$A$1:$C$338,3,FALSE),VLOOKUP(BB332,'class and classification'!$A$340:$C$378,3,FALSE))</f>
        <v>UA</v>
      </c>
      <c r="BJ332">
        <v>41.5</v>
      </c>
      <c r="BL332" t="s">
        <v>302</v>
      </c>
      <c r="BM332" t="str">
        <f>IFERROR(VLOOKUP(BL332,'class and classification'!$A$1:$B$338,2,FALSE),VLOOKUP(BL332,'class and classification'!$A$340:$B$378,2,FALSE))</f>
        <v>Urban with Significant Rural</v>
      </c>
      <c r="BN332" t="str">
        <f>IFERROR(VLOOKUP(BL332,'class and classification'!$A$1:$C$338,3,FALSE),VLOOKUP(BL332,'class and classification'!$A$340:$C$378,3,FALSE))</f>
        <v>UA</v>
      </c>
      <c r="BT332">
        <v>80.33</v>
      </c>
    </row>
    <row r="333" spans="1:72"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89</v>
      </c>
      <c r="F333">
        <v>90</v>
      </c>
      <c r="G333">
        <v>92.3</v>
      </c>
      <c r="H333">
        <v>93</v>
      </c>
      <c r="I333">
        <v>93.5</v>
      </c>
      <c r="J333">
        <v>94</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I333">
        <v>8.4</v>
      </c>
      <c r="AJ333">
        <v>13.8</v>
      </c>
      <c r="BB333" t="s">
        <v>133</v>
      </c>
      <c r="BC333" t="str">
        <f>IFERROR(VLOOKUP(BB333,'class and classification'!$A$1:$B$338,2,FALSE),VLOOKUP(BB333,'class and classification'!$A$340:$B$378,2,FALSE))</f>
        <v>Predominantly Rural</v>
      </c>
      <c r="BD333" t="str">
        <f>IFERROR(VLOOKUP(BB333,'class and classification'!$A$1:$C$338,3,FALSE),VLOOKUP(BB333,'class and classification'!$A$340:$C$378,3,FALSE))</f>
        <v>UA</v>
      </c>
      <c r="BG333">
        <v>10.7</v>
      </c>
      <c r="BH333">
        <v>13.2</v>
      </c>
      <c r="BI333">
        <v>17.100000000000001</v>
      </c>
      <c r="BJ333">
        <v>24.5</v>
      </c>
      <c r="BL333" t="s">
        <v>133</v>
      </c>
      <c r="BM333" t="str">
        <f>IFERROR(VLOOKUP(BL333,'class and classification'!$A$1:$B$338,2,FALSE),VLOOKUP(BL333,'class and classification'!$A$340:$B$378,2,FALSE))</f>
        <v>Predominantly Rural</v>
      </c>
      <c r="BN333" t="str">
        <f>IFERROR(VLOOKUP(BL333,'class and classification'!$A$1:$C$338,3,FALSE),VLOOKUP(BL333,'class and classification'!$A$340:$C$378,3,FALSE))</f>
        <v>UA</v>
      </c>
      <c r="BO333">
        <v>4.41</v>
      </c>
      <c r="BP333">
        <v>32.82</v>
      </c>
      <c r="BQ333">
        <v>60.07</v>
      </c>
      <c r="BR333">
        <v>64.41</v>
      </c>
      <c r="BS333">
        <v>65.12</v>
      </c>
      <c r="BT333">
        <v>65.33</v>
      </c>
    </row>
    <row r="334" spans="1:72"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78</v>
      </c>
      <c r="F334">
        <v>81</v>
      </c>
      <c r="G334">
        <v>84</v>
      </c>
      <c r="H334">
        <v>86.800000000000011</v>
      </c>
      <c r="I334">
        <v>88.2</v>
      </c>
      <c r="J334">
        <v>88.4</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I334">
        <v>8.3000000000000007</v>
      </c>
      <c r="AJ334">
        <v>11.7</v>
      </c>
      <c r="BB334" t="s">
        <v>233</v>
      </c>
      <c r="BC334" t="str">
        <f>IFERROR(VLOOKUP(BB334,'class and classification'!$A$1:$B$338,2,FALSE),VLOOKUP(BB334,'class and classification'!$A$340:$B$378,2,FALSE))</f>
        <v>Predominantly Rural</v>
      </c>
      <c r="BD334" t="str">
        <f>IFERROR(VLOOKUP(BB334,'class and classification'!$A$1:$C$338,3,FALSE),VLOOKUP(BB334,'class and classification'!$A$340:$C$378,3,FALSE))</f>
        <v>UA</v>
      </c>
      <c r="BG334">
        <v>5.2</v>
      </c>
      <c r="BH334">
        <v>4.8</v>
      </c>
      <c r="BI334">
        <v>6.5</v>
      </c>
      <c r="BJ334">
        <v>11.2</v>
      </c>
      <c r="BL334" t="s">
        <v>233</v>
      </c>
      <c r="BM334" t="str">
        <f>IFERROR(VLOOKUP(BL334,'class and classification'!$A$1:$B$338,2,FALSE),VLOOKUP(BL334,'class and classification'!$A$340:$B$378,2,FALSE))</f>
        <v>Predominantly Rural</v>
      </c>
      <c r="BN334" t="str">
        <f>IFERROR(VLOOKUP(BL334,'class and classification'!$A$1:$C$338,3,FALSE),VLOOKUP(BL334,'class and classification'!$A$340:$C$378,3,FALSE))</f>
        <v>UA</v>
      </c>
      <c r="BO334">
        <v>7.1499999999999995</v>
      </c>
      <c r="BP334">
        <v>26.19</v>
      </c>
      <c r="BQ334">
        <v>52.33</v>
      </c>
      <c r="BR334">
        <v>59.47</v>
      </c>
      <c r="BS334">
        <v>62.03</v>
      </c>
      <c r="BT334">
        <v>62.54</v>
      </c>
    </row>
    <row r="335" spans="1:72"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89</v>
      </c>
      <c r="F335">
        <v>90</v>
      </c>
      <c r="G335">
        <v>92.5</v>
      </c>
      <c r="H335">
        <v>92.6</v>
      </c>
      <c r="I335">
        <v>93.5</v>
      </c>
      <c r="J335">
        <v>92.8</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I335">
        <v>4.0999999999999996</v>
      </c>
      <c r="AJ335">
        <v>27.7</v>
      </c>
      <c r="BB335" t="s">
        <v>261</v>
      </c>
      <c r="BC335" t="str">
        <f>IFERROR(VLOOKUP(BB335,'class and classification'!$A$1:$B$338,2,FALSE),VLOOKUP(BB335,'class and classification'!$A$340:$B$378,2,FALSE))</f>
        <v>Predominantly Urban</v>
      </c>
      <c r="BD335" t="str">
        <f>IFERROR(VLOOKUP(BB335,'class and classification'!$A$1:$C$338,3,FALSE),VLOOKUP(BB335,'class and classification'!$A$340:$C$378,3,FALSE))</f>
        <v>UA</v>
      </c>
      <c r="BG335">
        <v>0.1</v>
      </c>
      <c r="BH335">
        <v>0.4</v>
      </c>
      <c r="BI335">
        <v>1</v>
      </c>
      <c r="BJ335">
        <v>23.5</v>
      </c>
      <c r="BL335" t="s">
        <v>261</v>
      </c>
      <c r="BM335" t="str">
        <f>IFERROR(VLOOKUP(BL335,'class and classification'!$A$1:$B$338,2,FALSE),VLOOKUP(BL335,'class and classification'!$A$340:$B$378,2,FALSE))</f>
        <v>Predominantly Urban</v>
      </c>
      <c r="BN335" t="str">
        <f>IFERROR(VLOOKUP(BL335,'class and classification'!$A$1:$C$338,3,FALSE),VLOOKUP(BL335,'class and classification'!$A$340:$C$378,3,FALSE))</f>
        <v>UA</v>
      </c>
      <c r="BO335">
        <v>85.929999999999993</v>
      </c>
      <c r="BP335">
        <v>60.68</v>
      </c>
      <c r="BQ335">
        <v>74.77</v>
      </c>
      <c r="BR335">
        <v>80.08</v>
      </c>
      <c r="BS335">
        <v>79.97</v>
      </c>
      <c r="BT335">
        <v>82.33</v>
      </c>
    </row>
    <row r="336" spans="1:72"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85</v>
      </c>
      <c r="F336">
        <v>85</v>
      </c>
      <c r="G336">
        <v>85.7</v>
      </c>
      <c r="H336">
        <v>84.9</v>
      </c>
      <c r="I336">
        <v>85.5</v>
      </c>
      <c r="J336">
        <v>85.4</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I336">
        <v>12.7</v>
      </c>
      <c r="AJ336">
        <v>16.7</v>
      </c>
      <c r="BB336" t="s">
        <v>273</v>
      </c>
      <c r="BC336" t="str">
        <f>IFERROR(VLOOKUP(BB336,'class and classification'!$A$1:$B$338,2,FALSE),VLOOKUP(BB336,'class and classification'!$A$340:$B$378,2,FALSE))</f>
        <v>Predominantly Urban</v>
      </c>
      <c r="BD336" t="str">
        <f>IFERROR(VLOOKUP(BB336,'class and classification'!$A$1:$C$338,3,FALSE),VLOOKUP(BB336,'class and classification'!$A$340:$C$378,3,FALSE))</f>
        <v>UA</v>
      </c>
      <c r="BG336">
        <v>1.4</v>
      </c>
      <c r="BH336">
        <v>2.6</v>
      </c>
      <c r="BI336">
        <v>5.5</v>
      </c>
      <c r="BJ336">
        <v>11.1</v>
      </c>
      <c r="BL336" t="s">
        <v>273</v>
      </c>
      <c r="BM336" t="str">
        <f>IFERROR(VLOOKUP(BL336,'class and classification'!$A$1:$B$338,2,FALSE),VLOOKUP(BL336,'class and classification'!$A$340:$B$378,2,FALSE))</f>
        <v>Predominantly Urban</v>
      </c>
      <c r="BN336" t="str">
        <f>IFERROR(VLOOKUP(BL336,'class and classification'!$A$1:$C$338,3,FALSE),VLOOKUP(BL336,'class and classification'!$A$340:$C$378,3,FALSE))</f>
        <v>UA</v>
      </c>
      <c r="BO336">
        <v>33.03</v>
      </c>
      <c r="BP336">
        <v>55.16</v>
      </c>
      <c r="BQ336">
        <v>77.06</v>
      </c>
      <c r="BR336">
        <v>78.45</v>
      </c>
      <c r="BS336">
        <v>77.34</v>
      </c>
      <c r="BT336">
        <v>77.63</v>
      </c>
    </row>
    <row r="337" spans="1:72" x14ac:dyDescent="0.3">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I337">
        <v>12.8</v>
      </c>
      <c r="AJ337">
        <v>17.2</v>
      </c>
      <c r="BB337" t="s">
        <v>26</v>
      </c>
      <c r="BC337" t="str">
        <f>IFERROR(VLOOKUP(BB337,'class and classification'!$A$1:$B$338,2,FALSE),VLOOKUP(BB337,'class and classification'!$A$340:$B$378,2,FALSE))</f>
        <v>Urban with Significant Rural</v>
      </c>
      <c r="BD337" t="str">
        <f>IFERROR(VLOOKUP(BB337,'class and classification'!$A$1:$C$338,3,FALSE),VLOOKUP(BB337,'class and classification'!$A$340:$C$378,3,FALSE))</f>
        <v>UA</v>
      </c>
      <c r="BG337">
        <v>4.0999999999999996</v>
      </c>
      <c r="BH337">
        <v>7.4</v>
      </c>
      <c r="BI337">
        <v>10.7</v>
      </c>
      <c r="BJ337">
        <v>16.399999999999999</v>
      </c>
      <c r="BL337" t="s">
        <v>26</v>
      </c>
      <c r="BM337" t="str">
        <f>IFERROR(VLOOKUP(BL337,'class and classification'!$A$1:$B$338,2,FALSE),VLOOKUP(BL337,'class and classification'!$A$340:$B$378,2,FALSE))</f>
        <v>Urban with Significant Rural</v>
      </c>
      <c r="BN337" t="str">
        <f>IFERROR(VLOOKUP(BL337,'class and classification'!$A$1:$C$338,3,FALSE),VLOOKUP(BL337,'class and classification'!$A$340:$C$378,3,FALSE))</f>
        <v>UA</v>
      </c>
      <c r="BO337">
        <v>46.08</v>
      </c>
      <c r="BP337">
        <v>55.53</v>
      </c>
      <c r="BQ337">
        <v>70.77</v>
      </c>
      <c r="BR337">
        <v>68.239999999999995</v>
      </c>
      <c r="BS337">
        <v>68.63</v>
      </c>
      <c r="BT337">
        <v>72</v>
      </c>
    </row>
    <row r="338" spans="1:72"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I338">
        <v>11.2</v>
      </c>
      <c r="AJ338">
        <v>17.3</v>
      </c>
      <c r="BB338" t="s">
        <v>59</v>
      </c>
      <c r="BC338" t="str">
        <f>IFERROR(VLOOKUP(BB338,'class and classification'!$A$1:$B$338,2,FALSE),VLOOKUP(BB338,'class and classification'!$A$340:$B$378,2,FALSE))</f>
        <v>Predominantly Rural</v>
      </c>
      <c r="BD338" t="str">
        <f>IFERROR(VLOOKUP(BB338,'class and classification'!$A$1:$C$338,3,FALSE),VLOOKUP(BB338,'class and classification'!$A$340:$C$378,3,FALSE))</f>
        <v>UA</v>
      </c>
      <c r="BG338">
        <v>3.8</v>
      </c>
      <c r="BH338">
        <v>6</v>
      </c>
      <c r="BI338">
        <v>12.5</v>
      </c>
      <c r="BJ338">
        <v>20.9</v>
      </c>
      <c r="BL338" t="s">
        <v>59</v>
      </c>
      <c r="BM338" t="str">
        <f>IFERROR(VLOOKUP(BL338,'class and classification'!$A$1:$B$338,2,FALSE),VLOOKUP(BL338,'class and classification'!$A$340:$B$378,2,FALSE))</f>
        <v>Predominantly Rural</v>
      </c>
      <c r="BN338" t="str">
        <f>IFERROR(VLOOKUP(BL338,'class and classification'!$A$1:$C$338,3,FALSE),VLOOKUP(BL338,'class and classification'!$A$340:$C$378,3,FALSE))</f>
        <v>UA</v>
      </c>
      <c r="BO338">
        <v>50.839999999999996</v>
      </c>
      <c r="BP338">
        <v>26.96</v>
      </c>
      <c r="BQ338">
        <v>67.75</v>
      </c>
      <c r="BR338">
        <v>66.05</v>
      </c>
      <c r="BS338">
        <v>66.16</v>
      </c>
      <c r="BT338">
        <v>67.040000000000006</v>
      </c>
    </row>
    <row r="339" spans="1:72"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77</v>
      </c>
      <c r="F339">
        <v>80</v>
      </c>
      <c r="G339">
        <v>83.7</v>
      </c>
      <c r="H339">
        <v>87.2</v>
      </c>
      <c r="I339">
        <v>89.8</v>
      </c>
      <c r="J339">
        <v>90.9</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I339">
        <v>3</v>
      </c>
      <c r="AJ339">
        <v>22.6</v>
      </c>
      <c r="BB339" t="s">
        <v>161</v>
      </c>
      <c r="BC339" t="str">
        <f>IFERROR(VLOOKUP(BB339,'class and classification'!$A$1:$B$338,2,FALSE),VLOOKUP(BB339,'class and classification'!$A$340:$B$378,2,FALSE))</f>
        <v>Predominantly Urban</v>
      </c>
      <c r="BD339" t="str">
        <f>IFERROR(VLOOKUP(BB339,'class and classification'!$A$1:$C$338,3,FALSE),VLOOKUP(BB339,'class and classification'!$A$340:$C$378,3,FALSE))</f>
        <v>UA</v>
      </c>
      <c r="BG339">
        <v>1.8</v>
      </c>
      <c r="BH339">
        <v>3.5</v>
      </c>
      <c r="BI339">
        <v>4.4000000000000004</v>
      </c>
      <c r="BJ339">
        <v>2.1</v>
      </c>
      <c r="BL339" t="s">
        <v>161</v>
      </c>
      <c r="BM339" t="str">
        <f>IFERROR(VLOOKUP(BL339,'class and classification'!$A$1:$B$338,2,FALSE),VLOOKUP(BL339,'class and classification'!$A$340:$B$378,2,FALSE))</f>
        <v>Predominantly Urban</v>
      </c>
      <c r="BN339" t="str">
        <f>IFERROR(VLOOKUP(BL339,'class and classification'!$A$1:$C$338,3,FALSE),VLOOKUP(BL339,'class and classification'!$A$340:$C$378,3,FALSE))</f>
        <v>UA</v>
      </c>
      <c r="BO339">
        <v>97.899999999999991</v>
      </c>
      <c r="BP339">
        <v>82.98</v>
      </c>
      <c r="BQ339">
        <v>94.5</v>
      </c>
      <c r="BR339">
        <v>92.68</v>
      </c>
      <c r="BS339">
        <v>92.11</v>
      </c>
      <c r="BT339">
        <v>91.12</v>
      </c>
    </row>
    <row r="340" spans="1:72"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84</v>
      </c>
      <c r="F340">
        <v>86</v>
      </c>
      <c r="G340">
        <v>90.300000000000011</v>
      </c>
      <c r="H340">
        <v>92.2</v>
      </c>
      <c r="I340">
        <v>94</v>
      </c>
      <c r="J340">
        <v>94.1</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I340">
        <v>3.2</v>
      </c>
      <c r="AJ340">
        <v>4.7</v>
      </c>
      <c r="BB340" t="s">
        <v>202</v>
      </c>
      <c r="BC340" t="str">
        <f>IFERROR(VLOOKUP(BB340,'class and classification'!$A$1:$B$338,2,FALSE),VLOOKUP(BB340,'class and classification'!$A$340:$B$378,2,FALSE))</f>
        <v>Predominantly Urban</v>
      </c>
      <c r="BD340" t="str">
        <f>IFERROR(VLOOKUP(BB340,'class and classification'!$A$1:$C$338,3,FALSE),VLOOKUP(BB340,'class and classification'!$A$340:$C$378,3,FALSE))</f>
        <v>UA</v>
      </c>
      <c r="BG340">
        <v>3.6</v>
      </c>
      <c r="BH340">
        <v>25.4</v>
      </c>
      <c r="BI340">
        <v>47.1</v>
      </c>
      <c r="BJ340">
        <v>80.900000000000006</v>
      </c>
      <c r="BL340" t="s">
        <v>202</v>
      </c>
      <c r="BM340" t="str">
        <f>IFERROR(VLOOKUP(BL340,'class and classification'!$A$1:$B$338,2,FALSE),VLOOKUP(BL340,'class and classification'!$A$340:$B$378,2,FALSE))</f>
        <v>Predominantly Urban</v>
      </c>
      <c r="BN340" t="str">
        <f>IFERROR(VLOOKUP(BL340,'class and classification'!$A$1:$C$338,3,FALSE),VLOOKUP(BL340,'class and classification'!$A$340:$C$378,3,FALSE))</f>
        <v>UA</v>
      </c>
      <c r="BO340">
        <v>48.089999999999996</v>
      </c>
      <c r="BP340">
        <v>66.989999999999995</v>
      </c>
      <c r="BQ340">
        <v>86.23</v>
      </c>
      <c r="BR340">
        <v>86.91</v>
      </c>
      <c r="BS340">
        <v>84.9</v>
      </c>
      <c r="BT340">
        <v>87.19</v>
      </c>
    </row>
    <row r="341" spans="1:72"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93</v>
      </c>
      <c r="F341">
        <v>93</v>
      </c>
      <c r="G341">
        <v>94.4</v>
      </c>
      <c r="H341">
        <v>96.2</v>
      </c>
      <c r="I341">
        <v>97</v>
      </c>
      <c r="J341">
        <v>97.2</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I341">
        <v>24.6</v>
      </c>
      <c r="AJ341">
        <v>29.5</v>
      </c>
      <c r="BB341" t="s">
        <v>251</v>
      </c>
      <c r="BC341" t="str">
        <f>IFERROR(VLOOKUP(BB341,'class and classification'!$A$1:$B$338,2,FALSE),VLOOKUP(BB341,'class and classification'!$A$340:$B$378,2,FALSE))</f>
        <v>Predominantly Urban</v>
      </c>
      <c r="BD341" t="str">
        <f>IFERROR(VLOOKUP(BB341,'class and classification'!$A$1:$C$338,3,FALSE),VLOOKUP(BB341,'class and classification'!$A$340:$C$378,3,FALSE))</f>
        <v>UA</v>
      </c>
      <c r="BG341">
        <v>0.7</v>
      </c>
      <c r="BH341">
        <v>1.4</v>
      </c>
      <c r="BI341">
        <v>21</v>
      </c>
      <c r="BJ341">
        <v>41.3</v>
      </c>
      <c r="BL341" t="s">
        <v>251</v>
      </c>
      <c r="BM341" t="str">
        <f>IFERROR(VLOOKUP(BL341,'class and classification'!$A$1:$B$338,2,FALSE),VLOOKUP(BL341,'class and classification'!$A$340:$B$378,2,FALSE))</f>
        <v>Predominantly Urban</v>
      </c>
      <c r="BN341" t="str">
        <f>IFERROR(VLOOKUP(BL341,'class and classification'!$A$1:$C$338,3,FALSE),VLOOKUP(BL341,'class and classification'!$A$340:$C$378,3,FALSE))</f>
        <v>UA</v>
      </c>
      <c r="BO341">
        <v>93.97999999999999</v>
      </c>
      <c r="BP341">
        <v>62.7</v>
      </c>
      <c r="BQ341">
        <v>80.45</v>
      </c>
      <c r="BR341">
        <v>92.27</v>
      </c>
      <c r="BS341">
        <v>93.79</v>
      </c>
      <c r="BT341">
        <v>93.55</v>
      </c>
    </row>
    <row r="342" spans="1:72"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79</v>
      </c>
      <c r="F342">
        <v>81</v>
      </c>
      <c r="G342">
        <v>86.1</v>
      </c>
      <c r="H342">
        <v>90.100000000000009</v>
      </c>
      <c r="I342">
        <v>91.2</v>
      </c>
      <c r="J342">
        <v>91.6</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I342">
        <v>4.8</v>
      </c>
      <c r="AJ342">
        <v>7.7</v>
      </c>
      <c r="BB342" t="s">
        <v>279</v>
      </c>
      <c r="BC342" t="str">
        <f>IFERROR(VLOOKUP(BB342,'class and classification'!$A$1:$B$338,2,FALSE),VLOOKUP(BB342,'class and classification'!$A$340:$B$378,2,FALSE))</f>
        <v>Predominantly Urban</v>
      </c>
      <c r="BD342" t="str">
        <f>IFERROR(VLOOKUP(BB342,'class and classification'!$A$1:$C$338,3,FALSE),VLOOKUP(BB342,'class and classification'!$A$340:$C$378,3,FALSE))</f>
        <v>UA</v>
      </c>
      <c r="BG342">
        <v>7.1</v>
      </c>
      <c r="BH342">
        <v>6</v>
      </c>
      <c r="BI342">
        <v>12.8</v>
      </c>
      <c r="BJ342">
        <v>24.6</v>
      </c>
      <c r="BL342" t="s">
        <v>279</v>
      </c>
      <c r="BM342" t="str">
        <f>IFERROR(VLOOKUP(BL342,'class and classification'!$A$1:$B$338,2,FALSE),VLOOKUP(BL342,'class and classification'!$A$340:$B$378,2,FALSE))</f>
        <v>Predominantly Urban</v>
      </c>
      <c r="BN342" t="str">
        <f>IFERROR(VLOOKUP(BL342,'class and classification'!$A$1:$C$338,3,FALSE),VLOOKUP(BL342,'class and classification'!$A$340:$C$378,3,FALSE))</f>
        <v>UA</v>
      </c>
      <c r="BO342">
        <v>90.259999999999991</v>
      </c>
      <c r="BP342">
        <v>67.59</v>
      </c>
      <c r="BQ342">
        <v>74.41</v>
      </c>
      <c r="BR342">
        <v>73.28</v>
      </c>
      <c r="BS342">
        <v>72.430000000000007</v>
      </c>
      <c r="BT342">
        <v>78.819999999999993</v>
      </c>
    </row>
    <row r="343" spans="1:72"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75</v>
      </c>
      <c r="F343">
        <v>79</v>
      </c>
      <c r="G343">
        <v>83.399999999999991</v>
      </c>
      <c r="H343">
        <v>87.800000000000011</v>
      </c>
      <c r="I343">
        <v>90.6</v>
      </c>
      <c r="J343">
        <v>90.6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I343">
        <v>14.4</v>
      </c>
      <c r="AJ343">
        <v>43.2</v>
      </c>
      <c r="BB343" t="s">
        <v>36</v>
      </c>
      <c r="BC343" t="str">
        <f>IFERROR(VLOOKUP(BB343,'class and classification'!$A$1:$B$338,2,FALSE),VLOOKUP(BB343,'class and classification'!$A$340:$B$378,2,FALSE))</f>
        <v>Predominantly Urban</v>
      </c>
      <c r="BD343" t="str">
        <f>IFERROR(VLOOKUP(BB343,'class and classification'!$A$1:$C$338,3,FALSE),VLOOKUP(BB343,'class and classification'!$A$340:$C$378,3,FALSE))</f>
        <v>UA</v>
      </c>
      <c r="BG343">
        <v>1.9</v>
      </c>
      <c r="BH343">
        <v>4.0999999999999996</v>
      </c>
      <c r="BI343">
        <v>7.5</v>
      </c>
      <c r="BJ343">
        <v>12.1</v>
      </c>
      <c r="BL343" t="s">
        <v>36</v>
      </c>
      <c r="BM343" t="str">
        <f>IFERROR(VLOOKUP(BL343,'class and classification'!$A$1:$B$338,2,FALSE),VLOOKUP(BL343,'class and classification'!$A$340:$B$378,2,FALSE))</f>
        <v>Predominantly Urban</v>
      </c>
      <c r="BN343" t="str">
        <f>IFERROR(VLOOKUP(BL343,'class and classification'!$A$1:$C$338,3,FALSE),VLOOKUP(BL343,'class and classification'!$A$340:$C$378,3,FALSE))</f>
        <v>UA</v>
      </c>
      <c r="BO343">
        <v>58.489999999999995</v>
      </c>
      <c r="BP343">
        <v>52.46</v>
      </c>
      <c r="BQ343">
        <v>76.97</v>
      </c>
      <c r="BR343">
        <v>84.71</v>
      </c>
      <c r="BS343">
        <v>84.84</v>
      </c>
      <c r="BT343">
        <v>90.72</v>
      </c>
    </row>
    <row r="344" spans="1:72"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97</v>
      </c>
      <c r="F344">
        <v>98</v>
      </c>
      <c r="G344">
        <v>98.9</v>
      </c>
      <c r="H344">
        <v>97.600000000000009</v>
      </c>
      <c r="I344">
        <v>98.5</v>
      </c>
      <c r="J344">
        <v>98.3</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I344">
        <v>51.3</v>
      </c>
      <c r="AJ344">
        <v>56.8</v>
      </c>
      <c r="BB344" t="s">
        <v>42</v>
      </c>
      <c r="BC344" t="str">
        <f>IFERROR(VLOOKUP(BB344,'class and classification'!$A$1:$B$338,2,FALSE),VLOOKUP(BB344,'class and classification'!$A$340:$B$378,2,FALSE))</f>
        <v>Predominantly Urban</v>
      </c>
      <c r="BD344" t="str">
        <f>IFERROR(VLOOKUP(BB344,'class and classification'!$A$1:$C$338,3,FALSE),VLOOKUP(BB344,'class and classification'!$A$340:$C$378,3,FALSE))</f>
        <v>UA</v>
      </c>
      <c r="BG344">
        <v>1.7</v>
      </c>
      <c r="BH344">
        <v>1.5</v>
      </c>
      <c r="BI344">
        <v>1.9</v>
      </c>
      <c r="BJ344">
        <v>14.2</v>
      </c>
      <c r="BL344" t="s">
        <v>42</v>
      </c>
      <c r="BM344" t="str">
        <f>IFERROR(VLOOKUP(BL344,'class and classification'!$A$1:$B$338,2,FALSE),VLOOKUP(BL344,'class and classification'!$A$340:$B$378,2,FALSE))</f>
        <v>Predominantly Urban</v>
      </c>
      <c r="BN344" t="str">
        <f>IFERROR(VLOOKUP(BL344,'class and classification'!$A$1:$C$338,3,FALSE),VLOOKUP(BL344,'class and classification'!$A$340:$C$378,3,FALSE))</f>
        <v>UA</v>
      </c>
      <c r="BO344">
        <v>80.540000000000006</v>
      </c>
      <c r="BP344">
        <v>75.849999999999994</v>
      </c>
      <c r="BQ344">
        <v>83.34</v>
      </c>
      <c r="BR344">
        <v>93.64</v>
      </c>
      <c r="BS344">
        <v>94.49</v>
      </c>
      <c r="BT344">
        <v>94.24</v>
      </c>
    </row>
    <row r="345" spans="1:72"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75</v>
      </c>
      <c r="F345">
        <v>79</v>
      </c>
      <c r="G345">
        <v>83.2</v>
      </c>
      <c r="H345">
        <v>87.5</v>
      </c>
      <c r="I345">
        <v>90.6</v>
      </c>
      <c r="J345">
        <v>91.5</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I345">
        <v>11</v>
      </c>
      <c r="AJ345">
        <v>19.600000000000001</v>
      </c>
      <c r="BB345" t="s">
        <v>143</v>
      </c>
      <c r="BC345" t="str">
        <f>IFERROR(VLOOKUP(BB345,'class and classification'!$A$1:$B$338,2,FALSE),VLOOKUP(BB345,'class and classification'!$A$340:$B$378,2,FALSE))</f>
        <v>Predominantly Rural</v>
      </c>
      <c r="BD345" t="str">
        <f>IFERROR(VLOOKUP(BB345,'class and classification'!$A$1:$C$338,3,FALSE),VLOOKUP(BB345,'class and classification'!$A$340:$C$378,3,FALSE))</f>
        <v>UA</v>
      </c>
      <c r="BG345">
        <v>19</v>
      </c>
      <c r="BH345">
        <v>17.7</v>
      </c>
      <c r="BI345">
        <v>26.8</v>
      </c>
      <c r="BJ345">
        <v>35.6</v>
      </c>
      <c r="BL345" t="s">
        <v>143</v>
      </c>
      <c r="BM345" t="str">
        <f>IFERROR(VLOOKUP(BL345,'class and classification'!$A$1:$B$338,2,FALSE),VLOOKUP(BL345,'class and classification'!$A$340:$B$378,2,FALSE))</f>
        <v>Predominantly Rural</v>
      </c>
      <c r="BN345" t="str">
        <f>IFERROR(VLOOKUP(BL345,'class and classification'!$A$1:$C$338,3,FALSE),VLOOKUP(BL345,'class and classification'!$A$340:$C$378,3,FALSE))</f>
        <v>UA</v>
      </c>
      <c r="BO345">
        <v>30.7</v>
      </c>
      <c r="BP345">
        <v>32.229999999999997</v>
      </c>
      <c r="BQ345">
        <v>65.069999999999993</v>
      </c>
      <c r="BR345">
        <v>73.64</v>
      </c>
      <c r="BS345">
        <v>73.849999999999994</v>
      </c>
      <c r="BT345">
        <v>76.91</v>
      </c>
    </row>
    <row r="346" spans="1:72" x14ac:dyDescent="0.3">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I346">
        <v>21.3</v>
      </c>
      <c r="AJ346">
        <v>25.1</v>
      </c>
      <c r="BB346" t="s">
        <v>167</v>
      </c>
      <c r="BC346" t="str">
        <f>IFERROR(VLOOKUP(BB346,'class and classification'!$A$1:$B$338,2,FALSE),VLOOKUP(BB346,'class and classification'!$A$340:$B$378,2,FALSE))</f>
        <v>Predominantly Urban</v>
      </c>
      <c r="BD346" t="str">
        <f>IFERROR(VLOOKUP(BB346,'class and classification'!$A$1:$C$338,3,FALSE),VLOOKUP(BB346,'class and classification'!$A$340:$C$378,3,FALSE))</f>
        <v>UA</v>
      </c>
      <c r="BG346">
        <v>0.3</v>
      </c>
      <c r="BH346">
        <v>0.7</v>
      </c>
      <c r="BI346">
        <v>4.4000000000000004</v>
      </c>
      <c r="BJ346">
        <v>8.8000000000000007</v>
      </c>
      <c r="BL346" t="s">
        <v>167</v>
      </c>
      <c r="BM346" t="str">
        <f>IFERROR(VLOOKUP(BL346,'class and classification'!$A$1:$B$338,2,FALSE),VLOOKUP(BL346,'class and classification'!$A$340:$B$378,2,FALSE))</f>
        <v>Predominantly Urban</v>
      </c>
      <c r="BN346" t="str">
        <f>IFERROR(VLOOKUP(BL346,'class and classification'!$A$1:$C$338,3,FALSE),VLOOKUP(BL346,'class and classification'!$A$340:$C$378,3,FALSE))</f>
        <v>UA</v>
      </c>
      <c r="BO346">
        <v>66.03</v>
      </c>
      <c r="BP346">
        <v>66.900000000000006</v>
      </c>
      <c r="BQ346">
        <v>82.86</v>
      </c>
      <c r="BR346">
        <v>78.510000000000005</v>
      </c>
      <c r="BS346">
        <v>79.37</v>
      </c>
      <c r="BT346">
        <v>80.459999999999994</v>
      </c>
    </row>
    <row r="347" spans="1:72"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I347">
        <v>5.3</v>
      </c>
      <c r="AJ347">
        <v>4</v>
      </c>
      <c r="BB347" t="s">
        <v>175</v>
      </c>
      <c r="BC347" t="str">
        <f>IFERROR(VLOOKUP(BB347,'class and classification'!$A$1:$B$338,2,FALSE),VLOOKUP(BB347,'class and classification'!$A$340:$B$378,2,FALSE))</f>
        <v>Predominantly Urban</v>
      </c>
      <c r="BD347" t="str">
        <f>IFERROR(VLOOKUP(BB347,'class and classification'!$A$1:$C$338,3,FALSE),VLOOKUP(BB347,'class and classification'!$A$340:$C$378,3,FALSE))</f>
        <v>UA</v>
      </c>
      <c r="BG347">
        <v>17.5</v>
      </c>
      <c r="BH347">
        <v>43.9</v>
      </c>
      <c r="BI347">
        <v>83.3</v>
      </c>
      <c r="BJ347">
        <v>87.4</v>
      </c>
      <c r="BL347" t="s">
        <v>175</v>
      </c>
      <c r="BM347" t="str">
        <f>IFERROR(VLOOKUP(BL347,'class and classification'!$A$1:$B$338,2,FALSE),VLOOKUP(BL347,'class and classification'!$A$340:$B$378,2,FALSE))</f>
        <v>Predominantly Urban</v>
      </c>
      <c r="BN347" t="str">
        <f>IFERROR(VLOOKUP(BL347,'class and classification'!$A$1:$C$338,3,FALSE),VLOOKUP(BL347,'class and classification'!$A$340:$C$378,3,FALSE))</f>
        <v>UA</v>
      </c>
      <c r="BO347">
        <v>68.239999999999995</v>
      </c>
      <c r="BP347">
        <v>49.73</v>
      </c>
      <c r="BQ347">
        <v>74.11</v>
      </c>
      <c r="BR347">
        <v>78.02</v>
      </c>
      <c r="BS347">
        <v>79.62</v>
      </c>
      <c r="BT347">
        <v>77.489999999999995</v>
      </c>
    </row>
    <row r="348" spans="1:72"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90</v>
      </c>
      <c r="F348">
        <v>97</v>
      </c>
      <c r="G348">
        <v>98.7</v>
      </c>
      <c r="H348">
        <v>97.9</v>
      </c>
      <c r="I348">
        <v>98.1</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I348">
        <v>1.5</v>
      </c>
      <c r="AJ348">
        <v>4.5999999999999996</v>
      </c>
      <c r="BB348" t="s">
        <v>204</v>
      </c>
      <c r="BC348" t="str">
        <f>IFERROR(VLOOKUP(BB348,'class and classification'!$A$1:$B$338,2,FALSE),VLOOKUP(BB348,'class and classification'!$A$340:$B$378,2,FALSE))</f>
        <v>Predominantly Urban</v>
      </c>
      <c r="BD348" t="str">
        <f>IFERROR(VLOOKUP(BB348,'class and classification'!$A$1:$C$338,3,FALSE),VLOOKUP(BB348,'class and classification'!$A$340:$C$378,3,FALSE))</f>
        <v>UA</v>
      </c>
      <c r="BG348">
        <v>2.9</v>
      </c>
      <c r="BH348">
        <v>4.3</v>
      </c>
      <c r="BI348">
        <v>7.1</v>
      </c>
      <c r="BJ348">
        <v>24</v>
      </c>
      <c r="BL348" t="s">
        <v>204</v>
      </c>
      <c r="BM348" t="str">
        <f>IFERROR(VLOOKUP(BL348,'class and classification'!$A$1:$B$338,2,FALSE),VLOOKUP(BL348,'class and classification'!$A$340:$B$378,2,FALSE))</f>
        <v>Predominantly Urban</v>
      </c>
      <c r="BN348" t="str">
        <f>IFERROR(VLOOKUP(BL348,'class and classification'!$A$1:$C$338,3,FALSE),VLOOKUP(BL348,'class and classification'!$A$340:$C$378,3,FALSE))</f>
        <v>UA</v>
      </c>
      <c r="BO348">
        <v>97.18</v>
      </c>
      <c r="BP348">
        <v>63.56</v>
      </c>
      <c r="BQ348">
        <v>80.849999999999994</v>
      </c>
      <c r="BR348">
        <v>97.88</v>
      </c>
      <c r="BS348">
        <v>98.91</v>
      </c>
      <c r="BT348">
        <v>98.98</v>
      </c>
    </row>
    <row r="349" spans="1:72"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72</v>
      </c>
      <c r="F349">
        <v>85</v>
      </c>
      <c r="G349">
        <v>90.6</v>
      </c>
      <c r="H349">
        <v>93.1</v>
      </c>
      <c r="I349">
        <v>94.7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I349">
        <v>8.6999999999999993</v>
      </c>
      <c r="AJ349">
        <v>41.9</v>
      </c>
      <c r="BB349" t="s">
        <v>206</v>
      </c>
      <c r="BC349" t="str">
        <f>IFERROR(VLOOKUP(BB349,'class and classification'!$A$1:$B$338,2,FALSE),VLOOKUP(BB349,'class and classification'!$A$340:$B$378,2,FALSE))</f>
        <v>Predominantly Urban</v>
      </c>
      <c r="BD349" t="str">
        <f>IFERROR(VLOOKUP(BB349,'class and classification'!$A$1:$C$338,3,FALSE),VLOOKUP(BB349,'class and classification'!$A$340:$C$378,3,FALSE))</f>
        <v>UA</v>
      </c>
      <c r="BG349">
        <v>7.3</v>
      </c>
      <c r="BH349">
        <v>9.6999999999999993</v>
      </c>
      <c r="BI349">
        <v>10</v>
      </c>
      <c r="BJ349">
        <v>16.899999999999999</v>
      </c>
      <c r="BL349" t="s">
        <v>206</v>
      </c>
      <c r="BM349" t="str">
        <f>IFERROR(VLOOKUP(BL349,'class and classification'!$A$1:$B$338,2,FALSE),VLOOKUP(BL349,'class and classification'!$A$340:$B$378,2,FALSE))</f>
        <v>Predominantly Urban</v>
      </c>
      <c r="BN349" t="str">
        <f>IFERROR(VLOOKUP(BL349,'class and classification'!$A$1:$C$338,3,FALSE),VLOOKUP(BL349,'class and classification'!$A$340:$C$378,3,FALSE))</f>
        <v>UA</v>
      </c>
      <c r="BO349">
        <v>99.83</v>
      </c>
      <c r="BP349">
        <v>87.75</v>
      </c>
      <c r="BQ349">
        <v>90.26</v>
      </c>
      <c r="BR349">
        <v>93.36</v>
      </c>
      <c r="BS349">
        <v>94.64</v>
      </c>
      <c r="BT349">
        <v>94.86</v>
      </c>
    </row>
    <row r="350" spans="1:72"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82</v>
      </c>
      <c r="F350">
        <v>92</v>
      </c>
      <c r="G350">
        <v>95.5</v>
      </c>
      <c r="H350">
        <v>96.9</v>
      </c>
      <c r="I350">
        <v>97.9</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I350">
        <v>1.2</v>
      </c>
      <c r="AJ350">
        <v>1.5</v>
      </c>
      <c r="BB350" t="s">
        <v>234</v>
      </c>
      <c r="BC350" t="str">
        <f>IFERROR(VLOOKUP(BB350,'class and classification'!$A$1:$B$338,2,FALSE),VLOOKUP(BB350,'class and classification'!$A$340:$B$378,2,FALSE))</f>
        <v>Predominantly Urban</v>
      </c>
      <c r="BD350" t="str">
        <f>IFERROR(VLOOKUP(BB350,'class and classification'!$A$1:$C$338,3,FALSE),VLOOKUP(BB350,'class and classification'!$A$340:$C$378,3,FALSE))</f>
        <v>UA</v>
      </c>
      <c r="BG350">
        <v>3.7</v>
      </c>
      <c r="BH350">
        <v>5</v>
      </c>
      <c r="BI350">
        <v>15.7</v>
      </c>
      <c r="BJ350">
        <v>59</v>
      </c>
      <c r="BL350" t="s">
        <v>234</v>
      </c>
      <c r="BM350" t="str">
        <f>IFERROR(VLOOKUP(BL350,'class and classification'!$A$1:$B$338,2,FALSE),VLOOKUP(BL350,'class and classification'!$A$340:$B$378,2,FALSE))</f>
        <v>Predominantly Urban</v>
      </c>
      <c r="BN350" t="str">
        <f>IFERROR(VLOOKUP(BL350,'class and classification'!$A$1:$C$338,3,FALSE),VLOOKUP(BL350,'class and classification'!$A$340:$C$378,3,FALSE))</f>
        <v>UA</v>
      </c>
      <c r="BO350">
        <v>99.76</v>
      </c>
      <c r="BP350">
        <v>82.34</v>
      </c>
      <c r="BQ350">
        <v>81.97</v>
      </c>
      <c r="BR350">
        <v>85.18</v>
      </c>
      <c r="BS350">
        <v>86.06</v>
      </c>
      <c r="BT350">
        <v>91.07</v>
      </c>
    </row>
    <row r="351" spans="1:72"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89</v>
      </c>
      <c r="F351">
        <v>95</v>
      </c>
      <c r="G351">
        <v>98.199999999999989</v>
      </c>
      <c r="H351">
        <v>96.1</v>
      </c>
      <c r="I351">
        <v>97.4</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I351">
        <v>10.3</v>
      </c>
      <c r="AJ351">
        <v>11.4</v>
      </c>
      <c r="BB351" t="s">
        <v>250</v>
      </c>
      <c r="BC351" t="str">
        <f>IFERROR(VLOOKUP(BB351,'class and classification'!$A$1:$B$338,2,FALSE),VLOOKUP(BB351,'class and classification'!$A$340:$B$378,2,FALSE))</f>
        <v>Predominantly Urban</v>
      </c>
      <c r="BD351" t="str">
        <f>IFERROR(VLOOKUP(BB351,'class and classification'!$A$1:$C$338,3,FALSE),VLOOKUP(BB351,'class and classification'!$A$340:$C$378,3,FALSE))</f>
        <v>UA</v>
      </c>
      <c r="BG351">
        <v>6.2</v>
      </c>
      <c r="BH351">
        <v>8.1999999999999993</v>
      </c>
      <c r="BI351">
        <v>10.1</v>
      </c>
      <c r="BJ351">
        <v>52.1</v>
      </c>
      <c r="BL351" t="s">
        <v>250</v>
      </c>
      <c r="BM351" t="str">
        <f>IFERROR(VLOOKUP(BL351,'class and classification'!$A$1:$B$338,2,FALSE),VLOOKUP(BL351,'class and classification'!$A$340:$B$378,2,FALSE))</f>
        <v>Predominantly Urban</v>
      </c>
      <c r="BN351" t="str">
        <f>IFERROR(VLOOKUP(BL351,'class and classification'!$A$1:$C$338,3,FALSE),VLOOKUP(BL351,'class and classification'!$A$340:$C$378,3,FALSE))</f>
        <v>UA</v>
      </c>
      <c r="BO351">
        <v>99.69</v>
      </c>
      <c r="BP351">
        <v>81.87</v>
      </c>
      <c r="BQ351">
        <v>88.92</v>
      </c>
      <c r="BR351">
        <v>91.45</v>
      </c>
      <c r="BS351">
        <v>93.04</v>
      </c>
      <c r="BT351">
        <v>95.99</v>
      </c>
    </row>
    <row r="352" spans="1:72"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97</v>
      </c>
      <c r="F352">
        <v>97</v>
      </c>
      <c r="G352">
        <v>98.5</v>
      </c>
      <c r="H352">
        <v>96.4</v>
      </c>
      <c r="I352">
        <v>97.2</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I352">
        <v>4.2</v>
      </c>
      <c r="AJ352">
        <v>51</v>
      </c>
      <c r="BB352" t="s">
        <v>298</v>
      </c>
      <c r="BC352" t="str">
        <f>IFERROR(VLOOKUP(BB352,'class and classification'!$A$1:$B$338,2,FALSE),VLOOKUP(BB352,'class and classification'!$A$340:$B$378,2,FALSE))</f>
        <v>Urban with Significant Rural</v>
      </c>
      <c r="BD352" t="str">
        <f>IFERROR(VLOOKUP(BB352,'class and classification'!$A$1:$C$338,3,FALSE),VLOOKUP(BB352,'class and classification'!$A$340:$C$378,3,FALSE))</f>
        <v>UA</v>
      </c>
      <c r="BG352">
        <v>20.9</v>
      </c>
      <c r="BH352">
        <v>24.8</v>
      </c>
      <c r="BI352">
        <v>26.8</v>
      </c>
      <c r="BJ352">
        <v>28.8</v>
      </c>
      <c r="BL352" t="s">
        <v>298</v>
      </c>
      <c r="BM352" t="str">
        <f>IFERROR(VLOOKUP(BL352,'class and classification'!$A$1:$B$338,2,FALSE),VLOOKUP(BL352,'class and classification'!$A$340:$B$378,2,FALSE))</f>
        <v>Urban with Significant Rural</v>
      </c>
      <c r="BN352" t="str">
        <f>IFERROR(VLOOKUP(BL352,'class and classification'!$A$1:$C$338,3,FALSE),VLOOKUP(BL352,'class and classification'!$A$340:$C$378,3,FALSE))</f>
        <v>UA</v>
      </c>
      <c r="BO352">
        <v>47.3</v>
      </c>
      <c r="BP352">
        <v>46.32</v>
      </c>
      <c r="BQ352">
        <v>70.55</v>
      </c>
      <c r="BR352">
        <v>76.66</v>
      </c>
      <c r="BS352">
        <v>78.66</v>
      </c>
      <c r="BT352">
        <v>78.41</v>
      </c>
    </row>
    <row r="353" spans="1:72"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73</v>
      </c>
      <c r="F353">
        <v>86</v>
      </c>
      <c r="G353">
        <v>91</v>
      </c>
      <c r="H353">
        <v>91.5</v>
      </c>
      <c r="I353">
        <v>92.6</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I353">
        <v>16.899999999999999</v>
      </c>
      <c r="AJ353">
        <v>61.6</v>
      </c>
      <c r="BB353" t="s">
        <v>309</v>
      </c>
      <c r="BC353" t="str">
        <f>IFERROR(VLOOKUP(BB353,'class and classification'!$A$1:$B$338,2,FALSE),VLOOKUP(BB353,'class and classification'!$A$340:$B$378,2,FALSE))</f>
        <v>Predominantly Urban</v>
      </c>
      <c r="BD353" t="str">
        <f>IFERROR(VLOOKUP(BB353,'class and classification'!$A$1:$C$338,3,FALSE),VLOOKUP(BB353,'class and classification'!$A$340:$C$378,3,FALSE))</f>
        <v>UA</v>
      </c>
      <c r="BG353">
        <v>2.6</v>
      </c>
      <c r="BH353">
        <v>3.4</v>
      </c>
      <c r="BI353">
        <v>4.9000000000000004</v>
      </c>
      <c r="BJ353">
        <v>15.8</v>
      </c>
      <c r="BL353" t="s">
        <v>309</v>
      </c>
      <c r="BM353" t="str">
        <f>IFERROR(VLOOKUP(BL353,'class and classification'!$A$1:$B$338,2,FALSE),VLOOKUP(BL353,'class and classification'!$A$340:$B$378,2,FALSE))</f>
        <v>Predominantly Urban</v>
      </c>
      <c r="BN353" t="str">
        <f>IFERROR(VLOOKUP(BL353,'class and classification'!$A$1:$C$338,3,FALSE),VLOOKUP(BL353,'class and classification'!$A$340:$C$378,3,FALSE))</f>
        <v>UA</v>
      </c>
      <c r="BO353">
        <v>86.850000000000009</v>
      </c>
      <c r="BP353">
        <v>59.32</v>
      </c>
      <c r="BQ353">
        <v>79.38</v>
      </c>
      <c r="BR353">
        <v>84.43</v>
      </c>
      <c r="BS353">
        <v>84.5</v>
      </c>
      <c r="BT353">
        <v>86.54</v>
      </c>
    </row>
    <row r="354" spans="1:72"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92</v>
      </c>
      <c r="F354">
        <v>96</v>
      </c>
      <c r="G354">
        <v>97.5</v>
      </c>
      <c r="H354">
        <v>97.5</v>
      </c>
      <c r="I354">
        <v>97.5</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I354">
        <v>7.9</v>
      </c>
      <c r="AJ354">
        <v>9.3000000000000007</v>
      </c>
      <c r="BB354" t="s">
        <v>312</v>
      </c>
      <c r="BC354" t="str">
        <f>IFERROR(VLOOKUP(BB354,'class and classification'!$A$1:$B$338,2,FALSE),VLOOKUP(BB354,'class and classification'!$A$340:$B$378,2,FALSE))</f>
        <v>Predominantly Urban</v>
      </c>
      <c r="BD354" t="str">
        <f>IFERROR(VLOOKUP(BB354,'class and classification'!$A$1:$C$338,3,FALSE),VLOOKUP(BB354,'class and classification'!$A$340:$C$378,3,FALSE))</f>
        <v>UA</v>
      </c>
      <c r="BG354">
        <v>4.7</v>
      </c>
      <c r="BH354">
        <v>7.2</v>
      </c>
      <c r="BI354">
        <v>12.1</v>
      </c>
      <c r="BJ354">
        <v>14.7</v>
      </c>
      <c r="BL354" t="s">
        <v>312</v>
      </c>
      <c r="BM354" t="str">
        <f>IFERROR(VLOOKUP(BL354,'class and classification'!$A$1:$B$338,2,FALSE),VLOOKUP(BL354,'class and classification'!$A$340:$B$378,2,FALSE))</f>
        <v>Predominantly Urban</v>
      </c>
      <c r="BN354" t="str">
        <f>IFERROR(VLOOKUP(BL354,'class and classification'!$A$1:$C$338,3,FALSE),VLOOKUP(BL354,'class and classification'!$A$340:$C$378,3,FALSE))</f>
        <v>UA</v>
      </c>
      <c r="BO354">
        <v>87.62</v>
      </c>
      <c r="BP354">
        <v>58.7</v>
      </c>
      <c r="BQ354">
        <v>79.06</v>
      </c>
      <c r="BR354">
        <v>79.349999999999994</v>
      </c>
      <c r="BS354">
        <v>79.290000000000006</v>
      </c>
      <c r="BT354">
        <v>82.68</v>
      </c>
    </row>
    <row r="355" spans="1:72" x14ac:dyDescent="0.3">
      <c r="B355" t="s">
        <v>302</v>
      </c>
      <c r="C355" t="str">
        <f>IFERROR(VLOOKUP(B355,'class and classification'!$A$1:$B$338,2,FALSE),VLOOKUP(B355,'class and classification'!$A$340:$B$378,2,FALSE))</f>
        <v>Urban with Significant Rural</v>
      </c>
      <c r="D355" t="str">
        <f>IFERROR(VLOOKUP(B355,'class and classification'!$A$1:$C$338,3,FALSE),VLOOKUP(B355,'class and classification'!$A$340:$C$378,3,FALSE))</f>
        <v>UA</v>
      </c>
      <c r="J355">
        <v>97.9</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I355">
        <v>7.5</v>
      </c>
      <c r="AJ355">
        <v>44.8</v>
      </c>
      <c r="BB355" t="s">
        <v>49</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UA</v>
      </c>
      <c r="BI355">
        <v>8.8000000000000007</v>
      </c>
      <c r="BJ355">
        <v>20.399999999999999</v>
      </c>
      <c r="BL355" t="s">
        <v>49</v>
      </c>
      <c r="BM355" t="str">
        <f>IFERROR(VLOOKUP(BL355,'class and classification'!$A$1:$B$338,2,FALSE),VLOOKUP(BL355,'class and classification'!$A$340:$B$378,2,FALSE))</f>
        <v>Urban with Significant Rural</v>
      </c>
      <c r="BN355" t="str">
        <f>IFERROR(VLOOKUP(BL355,'class and classification'!$A$1:$C$338,3,FALSE),VLOOKUP(BL355,'class and classification'!$A$340:$C$378,3,FALSE))</f>
        <v>UA</v>
      </c>
      <c r="BS355">
        <v>69.58</v>
      </c>
      <c r="BT355">
        <v>69.739999999999995</v>
      </c>
    </row>
    <row r="356" spans="1:72" x14ac:dyDescent="0.3">
      <c r="B356" t="s">
        <v>189</v>
      </c>
      <c r="C356" t="str">
        <f>IFERROR(VLOOKUP(B356,'class and classification'!$A$1:$B$338,2,FALSE),VLOOKUP(B356,'class and classification'!$A$340:$B$378,2,FALSE))</f>
        <v>Urban with Significant Rural</v>
      </c>
      <c r="D356" t="str">
        <f>IFERROR(VLOOKUP(B356,'class and classification'!$A$1:$C$338,3,FALSE),VLOOKUP(B356,'class and classification'!$A$340:$C$378,3,FALSE))</f>
        <v>UA</v>
      </c>
      <c r="J356">
        <v>96.6</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I356">
        <v>4.5</v>
      </c>
      <c r="AJ356">
        <v>10.7</v>
      </c>
      <c r="BB356" t="s">
        <v>24</v>
      </c>
      <c r="BC356" t="str">
        <f>IFERROR(VLOOKUP(BB356,'class and classification'!$A$1:$B$338,2,FALSE),VLOOKUP(BB356,'class and classification'!$A$340:$B$378,2,FALSE))</f>
        <v>Urban with Significant Rural</v>
      </c>
      <c r="BD356" t="str">
        <f>IFERROR(VLOOKUP(BB356,'class and classification'!$A$1:$C$338,3,FALSE),VLOOKUP(BB356,'class and classification'!$A$340:$C$378,3,FALSE))</f>
        <v>UA</v>
      </c>
      <c r="BG356">
        <v>8.9</v>
      </c>
      <c r="BH356">
        <v>16.399999999999999</v>
      </c>
      <c r="BI356">
        <v>21</v>
      </c>
      <c r="BJ356">
        <v>33.6</v>
      </c>
      <c r="BL356" t="s">
        <v>24</v>
      </c>
      <c r="BM356" t="str">
        <f>IFERROR(VLOOKUP(BL356,'class and classification'!$A$1:$B$338,2,FALSE),VLOOKUP(BL356,'class and classification'!$A$340:$B$378,2,FALSE))</f>
        <v>Urban with Significant Rural</v>
      </c>
      <c r="BN356" t="str">
        <f>IFERROR(VLOOKUP(BL356,'class and classification'!$A$1:$C$338,3,FALSE),VLOOKUP(BL356,'class and classification'!$A$340:$C$378,3,FALSE))</f>
        <v>UA</v>
      </c>
      <c r="BO356">
        <v>32.590000000000003</v>
      </c>
      <c r="BP356">
        <v>55.01</v>
      </c>
      <c r="BQ356">
        <v>74.459999999999994</v>
      </c>
      <c r="BR356">
        <v>76.849999999999994</v>
      </c>
      <c r="BS356">
        <v>79.81</v>
      </c>
      <c r="BT356">
        <v>77.819999999999993</v>
      </c>
    </row>
    <row r="357" spans="1:72" x14ac:dyDescent="0.3">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I357">
        <v>14.7</v>
      </c>
      <c r="AJ357">
        <v>72.2</v>
      </c>
      <c r="BB357" t="s">
        <v>43</v>
      </c>
      <c r="BC357" t="str">
        <f>IFERROR(VLOOKUP(BB357,'class and classification'!$A$1:$B$338,2,FALSE),VLOOKUP(BB357,'class and classification'!$A$340:$B$378,2,FALSE))</f>
        <v>Predominantly Urban</v>
      </c>
      <c r="BD357" t="str">
        <f>IFERROR(VLOOKUP(BB357,'class and classification'!$A$1:$C$338,3,FALSE),VLOOKUP(BB357,'class and classification'!$A$340:$C$378,3,FALSE))</f>
        <v>UA</v>
      </c>
      <c r="BG357">
        <v>6.9</v>
      </c>
      <c r="BH357">
        <v>32.9</v>
      </c>
      <c r="BI357">
        <v>45.7</v>
      </c>
      <c r="BJ357">
        <v>50.4</v>
      </c>
      <c r="BL357" t="s">
        <v>43</v>
      </c>
      <c r="BM357" t="str">
        <f>IFERROR(VLOOKUP(BL357,'class and classification'!$A$1:$B$338,2,FALSE),VLOOKUP(BL357,'class and classification'!$A$340:$B$378,2,FALSE))</f>
        <v>Predominantly Urban</v>
      </c>
      <c r="BN357" t="str">
        <f>IFERROR(VLOOKUP(BL357,'class and classification'!$A$1:$C$338,3,FALSE),VLOOKUP(BL357,'class and classification'!$A$340:$C$378,3,FALSE))</f>
        <v>UA</v>
      </c>
      <c r="BO357">
        <v>95.25</v>
      </c>
      <c r="BP357">
        <v>77.290000000000006</v>
      </c>
      <c r="BQ357">
        <v>90.88</v>
      </c>
      <c r="BR357">
        <v>89.3</v>
      </c>
      <c r="BS357">
        <v>93.9</v>
      </c>
      <c r="BT357">
        <v>91.66</v>
      </c>
    </row>
    <row r="358" spans="1:72" x14ac:dyDescent="0.3">
      <c r="A358" t="s">
        <v>194</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I358">
        <v>4.2</v>
      </c>
      <c r="AJ358">
        <v>19.100000000000001</v>
      </c>
      <c r="BB358" t="s">
        <v>72</v>
      </c>
      <c r="BC358" t="str">
        <f>IFERROR(VLOOKUP(BB358,'class and classification'!$A$1:$B$338,2,FALSE),VLOOKUP(BB358,'class and classification'!$A$340:$B$378,2,FALSE))</f>
        <v>Predominantly Rural</v>
      </c>
      <c r="BD358" t="str">
        <f>IFERROR(VLOOKUP(BB358,'class and classification'!$A$1:$C$338,3,FALSE),VLOOKUP(BB358,'class and classification'!$A$340:$C$378,3,FALSE))</f>
        <v>UA</v>
      </c>
      <c r="BG358">
        <v>31</v>
      </c>
      <c r="BH358">
        <v>33.200000000000003</v>
      </c>
      <c r="BI358">
        <v>31.4</v>
      </c>
      <c r="BJ358">
        <v>32.6</v>
      </c>
      <c r="BL358" t="s">
        <v>72</v>
      </c>
      <c r="BM358" t="str">
        <f>IFERROR(VLOOKUP(BL358,'class and classification'!$A$1:$B$338,2,FALSE),VLOOKUP(BL358,'class and classification'!$A$340:$B$378,2,FALSE))</f>
        <v>Predominantly Rural</v>
      </c>
      <c r="BN358" t="str">
        <f>IFERROR(VLOOKUP(BL358,'class and classification'!$A$1:$C$338,3,FALSE),VLOOKUP(BL358,'class and classification'!$A$340:$C$378,3,FALSE))</f>
        <v>UA</v>
      </c>
      <c r="BO358">
        <v>15.040000000000001</v>
      </c>
      <c r="BP358">
        <v>28.39</v>
      </c>
      <c r="BQ358">
        <v>59.86</v>
      </c>
      <c r="BR358">
        <v>65.28</v>
      </c>
      <c r="BS358">
        <v>66.599999999999994</v>
      </c>
      <c r="BT358">
        <v>68.739999999999995</v>
      </c>
    </row>
    <row r="359" spans="1:72" x14ac:dyDescent="0.3">
      <c r="B359" t="s">
        <v>1307</v>
      </c>
      <c r="C359" t="e">
        <f>IFERROR(VLOOKUP(B359,'class and classification'!$A$1:$B$338,2,FALSE),VLOOKUP(B359,'class and classification'!$A$340:$B$378,2,FALSE))</f>
        <v>#N/A</v>
      </c>
      <c r="D359" t="e">
        <f>IFERROR(VLOOKUP(B359,'class and classification'!$A$1:$C$338,3,FALSE),VLOOKUP(B359,'class and classification'!$A$340:$C$378,3,FALSE))</f>
        <v>#N/A</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I359">
        <v>6.4</v>
      </c>
      <c r="AJ359">
        <v>15.9</v>
      </c>
      <c r="BB359" t="s">
        <v>144</v>
      </c>
      <c r="BC359" t="str">
        <f>IFERROR(VLOOKUP(BB359,'class and classification'!$A$1:$B$338,2,FALSE),VLOOKUP(BB359,'class and classification'!$A$340:$B$378,2,FALSE))</f>
        <v>Predominantly Rural</v>
      </c>
      <c r="BD359" t="str">
        <f>IFERROR(VLOOKUP(BB359,'class and classification'!$A$1:$C$338,3,FALSE),VLOOKUP(BB359,'class and classification'!$A$340:$C$378,3,FALSE))</f>
        <v>UA</v>
      </c>
      <c r="BG359">
        <v>0</v>
      </c>
      <c r="BH359">
        <v>0</v>
      </c>
      <c r="BI359">
        <v>0</v>
      </c>
      <c r="BJ359">
        <v>1.6</v>
      </c>
      <c r="BL359" t="s">
        <v>144</v>
      </c>
      <c r="BM359" t="str">
        <f>IFERROR(VLOOKUP(BL359,'class and classification'!$A$1:$B$338,2,FALSE),VLOOKUP(BL359,'class and classification'!$A$340:$B$378,2,FALSE))</f>
        <v>Predominantly Rural</v>
      </c>
      <c r="BN359" t="str">
        <f>IFERROR(VLOOKUP(BL359,'class and classification'!$A$1:$C$338,3,FALSE),VLOOKUP(BL359,'class and classification'!$A$340:$C$378,3,FALSE))</f>
        <v>UA</v>
      </c>
      <c r="BO359">
        <v>0</v>
      </c>
      <c r="BP359">
        <v>0</v>
      </c>
      <c r="BQ359">
        <v>0</v>
      </c>
      <c r="BR359">
        <v>0</v>
      </c>
      <c r="BS359">
        <v>0</v>
      </c>
      <c r="BT359">
        <v>0</v>
      </c>
    </row>
    <row r="360" spans="1:72" x14ac:dyDescent="0.3">
      <c r="B360" t="s">
        <v>1308</v>
      </c>
      <c r="C360" t="e">
        <f>IFERROR(VLOOKUP(B360,'class and classification'!$A$1:$B$338,2,FALSE),VLOOKUP(B360,'class and classification'!$A$340:$B$378,2,FALSE))</f>
        <v>#N/A</v>
      </c>
      <c r="D360" t="e">
        <f>IFERROR(VLOOKUP(B360,'class and classification'!$A$1:$C$338,3,FALSE),VLOOKUP(B360,'class and classification'!$A$340:$C$378,3,FALSE))</f>
        <v>#N/A</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I360">
        <v>11.5</v>
      </c>
      <c r="AJ360">
        <v>27.8</v>
      </c>
      <c r="BB360" t="s">
        <v>190</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UA</v>
      </c>
      <c r="BG360">
        <v>2.9</v>
      </c>
      <c r="BH360">
        <v>6</v>
      </c>
      <c r="BI360">
        <v>16.7</v>
      </c>
      <c r="BJ360">
        <v>32.299999999999997</v>
      </c>
      <c r="BL360" t="s">
        <v>190</v>
      </c>
      <c r="BM360" t="str">
        <f>IFERROR(VLOOKUP(BL360,'class and classification'!$A$1:$B$338,2,FALSE),VLOOKUP(BL360,'class and classification'!$A$340:$B$378,2,FALSE))</f>
        <v>Urban with Significant Rural</v>
      </c>
      <c r="BN360" t="str">
        <f>IFERROR(VLOOKUP(BL360,'class and classification'!$A$1:$C$338,3,FALSE),VLOOKUP(BL360,'class and classification'!$A$340:$C$378,3,FALSE))</f>
        <v>UA</v>
      </c>
      <c r="BO360">
        <v>41.49</v>
      </c>
      <c r="BP360">
        <v>48.19</v>
      </c>
      <c r="BQ360">
        <v>65.44</v>
      </c>
      <c r="BR360">
        <v>63.73</v>
      </c>
      <c r="BS360">
        <v>65.180000000000007</v>
      </c>
      <c r="BT360">
        <v>68.45</v>
      </c>
    </row>
    <row r="361" spans="1:72" x14ac:dyDescent="0.3">
      <c r="B361" t="s">
        <v>1309</v>
      </c>
      <c r="C361" t="e">
        <f>IFERROR(VLOOKUP(B361,'class and classification'!$A$1:$B$338,2,FALSE),VLOOKUP(B361,'class and classification'!$A$340:$B$378,2,FALSE))</f>
        <v>#N/A</v>
      </c>
      <c r="D361" t="e">
        <f>IFERROR(VLOOKUP(B361,'class and classification'!$A$1:$C$338,3,FALSE),VLOOKUP(B361,'class and classification'!$A$340:$C$378,3,FALSE))</f>
        <v>#N/A</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I361">
        <v>15.3</v>
      </c>
      <c r="AJ361">
        <v>54.7</v>
      </c>
      <c r="BB361" t="s">
        <v>203</v>
      </c>
      <c r="BC361" t="str">
        <f>IFERROR(VLOOKUP(BB361,'class and classification'!$A$1:$B$338,2,FALSE),VLOOKUP(BB361,'class and classification'!$A$340:$B$378,2,FALSE))</f>
        <v>Predominantly Urban</v>
      </c>
      <c r="BD361" t="str">
        <f>IFERROR(VLOOKUP(BB361,'class and classification'!$A$1:$C$338,3,FALSE),VLOOKUP(BB361,'class and classification'!$A$340:$C$378,3,FALSE))</f>
        <v>UA</v>
      </c>
      <c r="BG361">
        <v>0.4</v>
      </c>
      <c r="BH361">
        <v>1.1000000000000001</v>
      </c>
      <c r="BI361">
        <v>2.8</v>
      </c>
      <c r="BJ361">
        <v>4.4000000000000004</v>
      </c>
      <c r="BL361" t="s">
        <v>203</v>
      </c>
      <c r="BM361" t="str">
        <f>IFERROR(VLOOKUP(BL361,'class and classification'!$A$1:$B$338,2,FALSE),VLOOKUP(BL361,'class and classification'!$A$340:$B$378,2,FALSE))</f>
        <v>Predominantly Urban</v>
      </c>
      <c r="BN361" t="str">
        <f>IFERROR(VLOOKUP(BL361,'class and classification'!$A$1:$C$338,3,FALSE),VLOOKUP(BL361,'class and classification'!$A$340:$C$378,3,FALSE))</f>
        <v>UA</v>
      </c>
      <c r="BO361">
        <v>76.08</v>
      </c>
      <c r="BP361">
        <v>72.13</v>
      </c>
      <c r="BQ361">
        <v>89.33</v>
      </c>
      <c r="BR361">
        <v>93.75</v>
      </c>
      <c r="BS361">
        <v>92.66</v>
      </c>
      <c r="BT361">
        <v>94.58</v>
      </c>
    </row>
    <row r="362" spans="1:72" x14ac:dyDescent="0.3">
      <c r="B362" t="s">
        <v>1310</v>
      </c>
      <c r="C362" t="e">
        <f>IFERROR(VLOOKUP(B362,'class and classification'!$A$1:$B$338,2,FALSE),VLOOKUP(B362,'class and classification'!$A$340:$B$378,2,FALSE))</f>
        <v>#N/A</v>
      </c>
      <c r="D362" t="e">
        <f>IFERROR(VLOOKUP(B362,'class and classification'!$A$1:$C$338,3,FALSE),VLOOKUP(B362,'class and classification'!$A$340:$C$378,3,FALSE))</f>
        <v>#N/A</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I362">
        <v>5.3</v>
      </c>
      <c r="AJ362">
        <v>26.4</v>
      </c>
      <c r="BB362" t="s">
        <v>35</v>
      </c>
      <c r="BC362" t="str">
        <f>IFERROR(VLOOKUP(BB362,'class and classification'!$A$1:$B$338,2,FALSE),VLOOKUP(BB362,'class and classification'!$A$340:$B$378,2,FALSE))</f>
        <v>Predominantly Urban</v>
      </c>
      <c r="BD362" t="str">
        <f>IFERROR(VLOOKUP(BB362,'class and classification'!$A$1:$C$338,3,FALSE),VLOOKUP(BB362,'class and classification'!$A$340:$C$378,3,FALSE))</f>
        <v>UA</v>
      </c>
      <c r="BH362">
        <v>13.8</v>
      </c>
      <c r="BI362">
        <v>20.100000000000001</v>
      </c>
      <c r="BJ362">
        <v>31.8</v>
      </c>
      <c r="BL362" t="s">
        <v>35</v>
      </c>
      <c r="BM362" t="str">
        <f>IFERROR(VLOOKUP(BL362,'class and classification'!$A$1:$B$338,2,FALSE),VLOOKUP(BL362,'class and classification'!$A$340:$B$378,2,FALSE))</f>
        <v>Predominantly Urban</v>
      </c>
      <c r="BN362" t="str">
        <f>IFERROR(VLOOKUP(BL362,'class and classification'!$A$1:$C$338,3,FALSE),VLOOKUP(BL362,'class and classification'!$A$340:$C$378,3,FALSE))</f>
        <v>UA</v>
      </c>
      <c r="BR362">
        <v>88.12</v>
      </c>
      <c r="BS362">
        <v>88.31</v>
      </c>
      <c r="BT362">
        <v>89.19</v>
      </c>
    </row>
    <row r="363" spans="1:72" x14ac:dyDescent="0.3">
      <c r="B363" t="s">
        <v>1311</v>
      </c>
      <c r="C363" t="e">
        <f>IFERROR(VLOOKUP(B363,'class and classification'!$A$1:$B$338,2,FALSE),VLOOKUP(B363,'class and classification'!$A$340:$B$378,2,FALSE))</f>
        <v>#N/A</v>
      </c>
      <c r="D363" t="e">
        <f>IFERROR(VLOOKUP(B363,'class and classification'!$A$1:$C$338,3,FALSE),VLOOKUP(B363,'class and classification'!$A$340:$C$378,3,FALSE))</f>
        <v>#N/A</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I363">
        <v>6</v>
      </c>
      <c r="AJ363">
        <v>23.9</v>
      </c>
      <c r="BB363" t="s">
        <v>239</v>
      </c>
      <c r="BC363" t="str">
        <f>IFERROR(VLOOKUP(BB363,'class and classification'!$A$1:$B$338,2,FALSE),VLOOKUP(BB363,'class and classification'!$A$340:$B$378,2,FALSE))</f>
        <v>Predominantly Urban</v>
      </c>
      <c r="BD363" t="str">
        <f>IFERROR(VLOOKUP(BB363,'class and classification'!$A$1:$C$338,3,FALSE),VLOOKUP(BB363,'class and classification'!$A$340:$C$378,3,FALSE))</f>
        <v>UA</v>
      </c>
      <c r="BG363">
        <v>4</v>
      </c>
      <c r="BH363">
        <v>6.7</v>
      </c>
      <c r="BI363">
        <v>11.6</v>
      </c>
      <c r="BJ363">
        <v>13.9</v>
      </c>
      <c r="BL363" t="s">
        <v>239</v>
      </c>
      <c r="BM363" t="str">
        <f>IFERROR(VLOOKUP(BL363,'class and classification'!$A$1:$B$338,2,FALSE),VLOOKUP(BL363,'class and classification'!$A$340:$B$378,2,FALSE))</f>
        <v>Predominantly Urban</v>
      </c>
      <c r="BN363" t="str">
        <f>IFERROR(VLOOKUP(BL363,'class and classification'!$A$1:$C$338,3,FALSE),VLOOKUP(BL363,'class and classification'!$A$340:$C$378,3,FALSE))</f>
        <v>UA</v>
      </c>
      <c r="BO363">
        <v>59.150000000000006</v>
      </c>
      <c r="BP363">
        <v>56.83</v>
      </c>
      <c r="BQ363">
        <v>80.17</v>
      </c>
      <c r="BR363">
        <v>85.05</v>
      </c>
      <c r="BS363">
        <v>85.4</v>
      </c>
      <c r="BT363">
        <v>81.58</v>
      </c>
    </row>
    <row r="364" spans="1:72" x14ac:dyDescent="0.3">
      <c r="B364" t="s">
        <v>1312</v>
      </c>
      <c r="C364" t="e">
        <f>IFERROR(VLOOKUP(B364,'class and classification'!$A$1:$B$338,2,FALSE),VLOOKUP(B364,'class and classification'!$A$340:$B$378,2,FALSE))</f>
        <v>#N/A</v>
      </c>
      <c r="D364" t="e">
        <f>IFERROR(VLOOKUP(B364,'class and classification'!$A$1:$C$338,3,FALSE),VLOOKUP(B364,'class and classification'!$A$340:$C$378,3,FALSE))</f>
        <v>#N/A</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I364">
        <v>49.1</v>
      </c>
      <c r="AJ364">
        <v>61.1</v>
      </c>
      <c r="BB364" t="s">
        <v>268</v>
      </c>
      <c r="BC364" t="str">
        <f>IFERROR(VLOOKUP(BB364,'class and classification'!$A$1:$B$338,2,FALSE),VLOOKUP(BB364,'class and classification'!$A$340:$B$378,2,FALSE))</f>
        <v>Predominantly Urban</v>
      </c>
      <c r="BD364" t="str">
        <f>IFERROR(VLOOKUP(BB364,'class and classification'!$A$1:$C$338,3,FALSE),VLOOKUP(BB364,'class and classification'!$A$340:$C$378,3,FALSE))</f>
        <v>UA</v>
      </c>
      <c r="BG364">
        <v>5.3</v>
      </c>
      <c r="BH364">
        <v>8.4</v>
      </c>
      <c r="BI364">
        <v>14.5</v>
      </c>
      <c r="BJ364">
        <v>34.6</v>
      </c>
      <c r="BL364" t="s">
        <v>268</v>
      </c>
      <c r="BM364" t="str">
        <f>IFERROR(VLOOKUP(BL364,'class and classification'!$A$1:$B$338,2,FALSE),VLOOKUP(BL364,'class and classification'!$A$340:$B$378,2,FALSE))</f>
        <v>Predominantly Urban</v>
      </c>
      <c r="BN364" t="str">
        <f>IFERROR(VLOOKUP(BL364,'class and classification'!$A$1:$C$338,3,FALSE),VLOOKUP(BL364,'class and classification'!$A$340:$C$378,3,FALSE))</f>
        <v>UA</v>
      </c>
      <c r="BO364">
        <v>63.29</v>
      </c>
      <c r="BP364">
        <v>70.010000000000005</v>
      </c>
      <c r="BQ364">
        <v>80.09</v>
      </c>
      <c r="BR364">
        <v>83.47</v>
      </c>
      <c r="BS364">
        <v>88.64</v>
      </c>
      <c r="BT364">
        <v>89.1</v>
      </c>
    </row>
    <row r="365" spans="1:72" x14ac:dyDescent="0.3">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I365">
        <v>11.6</v>
      </c>
      <c r="AJ365">
        <v>24.1</v>
      </c>
      <c r="BB365" t="s">
        <v>281</v>
      </c>
      <c r="BC365" t="str">
        <f>IFERROR(VLOOKUP(BB365,'class and classification'!$A$1:$B$338,2,FALSE),VLOOKUP(BB365,'class and classification'!$A$340:$B$378,2,FALSE))</f>
        <v>Predominantly Urban</v>
      </c>
      <c r="BD365" t="str">
        <f>IFERROR(VLOOKUP(BB365,'class and classification'!$A$1:$C$338,3,FALSE),VLOOKUP(BB365,'class and classification'!$A$340:$C$378,3,FALSE))</f>
        <v>UA</v>
      </c>
      <c r="BG365">
        <v>3.5</v>
      </c>
      <c r="BH365">
        <v>14.8</v>
      </c>
      <c r="BI365">
        <v>24</v>
      </c>
      <c r="BJ365">
        <v>45.7</v>
      </c>
      <c r="BL365" t="s">
        <v>281</v>
      </c>
      <c r="BM365" t="str">
        <f>IFERROR(VLOOKUP(BL365,'class and classification'!$A$1:$B$338,2,FALSE),VLOOKUP(BL365,'class and classification'!$A$340:$B$378,2,FALSE))</f>
        <v>Predominantly Urban</v>
      </c>
      <c r="BN365" t="str">
        <f>IFERROR(VLOOKUP(BL365,'class and classification'!$A$1:$C$338,3,FALSE),VLOOKUP(BL365,'class and classification'!$A$340:$C$378,3,FALSE))</f>
        <v>UA</v>
      </c>
      <c r="BO365">
        <v>64.67</v>
      </c>
      <c r="BP365">
        <v>70.89</v>
      </c>
      <c r="BQ365">
        <v>88.75</v>
      </c>
      <c r="BR365">
        <v>90.13</v>
      </c>
      <c r="BS365">
        <v>86.62</v>
      </c>
      <c r="BT365">
        <v>88.21</v>
      </c>
    </row>
    <row r="366" spans="1:72" x14ac:dyDescent="0.3">
      <c r="A366" t="s">
        <v>336</v>
      </c>
      <c r="B366" t="s">
        <v>336</v>
      </c>
      <c r="C366" t="str">
        <f>IFERROR(VLOOKUP(B366,'class and classification'!$A$1:$B$338,2,FALSE),VLOOKUP(B366,'class and classification'!$A$340:$B$378,2,FALSE))</f>
        <v>Predominantly Rural</v>
      </c>
      <c r="D366" t="str">
        <f>IFERROR(VLOOKUP(B366,'class and classification'!$A$1:$C$338,3,FALSE),VLOOKUP(B366,'class and classification'!$A$340:$C$378,3,FALSE))</f>
        <v>SC</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I366">
        <v>8.3000000000000007</v>
      </c>
      <c r="AJ366">
        <v>34.6</v>
      </c>
      <c r="BB366" t="s">
        <v>307</v>
      </c>
      <c r="BC366" t="str">
        <f>IFERROR(VLOOKUP(BB366,'class and classification'!$A$1:$B$338,2,FALSE),VLOOKUP(BB366,'class and classification'!$A$340:$B$378,2,FALSE))</f>
        <v>Predominantly Rural</v>
      </c>
      <c r="BD366" t="str">
        <f>IFERROR(VLOOKUP(BB366,'class and classification'!$A$1:$C$338,3,FALSE),VLOOKUP(BB366,'class and classification'!$A$340:$C$378,3,FALSE))</f>
        <v>UA</v>
      </c>
      <c r="BG366">
        <v>3.3</v>
      </c>
      <c r="BH366">
        <v>7.2</v>
      </c>
      <c r="BI366">
        <v>19.2</v>
      </c>
      <c r="BJ366">
        <v>26.9</v>
      </c>
      <c r="BL366" t="s">
        <v>307</v>
      </c>
      <c r="BM366" t="str">
        <f>IFERROR(VLOOKUP(BL366,'class and classification'!$A$1:$B$338,2,FALSE),VLOOKUP(BL366,'class and classification'!$A$340:$B$378,2,FALSE))</f>
        <v>Predominantly Rural</v>
      </c>
      <c r="BN366" t="str">
        <f>IFERROR(VLOOKUP(BL366,'class and classification'!$A$1:$C$338,3,FALSE),VLOOKUP(BL366,'class and classification'!$A$340:$C$378,3,FALSE))</f>
        <v>UA</v>
      </c>
      <c r="BO366">
        <v>31.44</v>
      </c>
      <c r="BP366">
        <v>39.71</v>
      </c>
      <c r="BQ366">
        <v>69.12</v>
      </c>
      <c r="BR366">
        <v>73.23</v>
      </c>
      <c r="BS366">
        <v>73.86</v>
      </c>
      <c r="BT366">
        <v>74.61</v>
      </c>
    </row>
    <row r="367" spans="1:72" x14ac:dyDescent="0.3">
      <c r="B367" t="s">
        <v>76</v>
      </c>
      <c r="C367" t="str">
        <f>IFERROR(VLOOKUP(B367,'class and classification'!$A$1:$B$338,2,FALSE),VLOOKUP(B367,'class and classification'!$A$340:$B$378,2,FALSE))</f>
        <v>Predominantly Rural</v>
      </c>
      <c r="D367" t="str">
        <f>IFERROR(VLOOKUP(B367,'class and classification'!$A$1:$C$338,3,FALSE),VLOOKUP(B367,'class and classification'!$A$340:$C$378,3,FALSE))</f>
        <v>SD</v>
      </c>
      <c r="E367">
        <v>82</v>
      </c>
      <c r="F367">
        <v>88</v>
      </c>
      <c r="G367">
        <v>89.4</v>
      </c>
      <c r="H367">
        <v>90.4</v>
      </c>
      <c r="I367">
        <v>92.1</v>
      </c>
      <c r="J367">
        <v>92.5</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I367">
        <v>10.5</v>
      </c>
      <c r="AJ367">
        <v>14.6</v>
      </c>
      <c r="BB367" t="s">
        <v>85</v>
      </c>
      <c r="BC367" t="str">
        <f>IFERROR(VLOOKUP(BB367,'class and classification'!$A$1:$B$338,2,FALSE),VLOOKUP(BB367,'class and classification'!$A$340:$B$378,2,FALSE))</f>
        <v>Predominantly Rural</v>
      </c>
      <c r="BD367" t="str">
        <f>IFERROR(VLOOKUP(BB367,'class and classification'!$A$1:$C$338,3,FALSE),VLOOKUP(BB367,'class and classification'!$A$340:$C$378,3,FALSE))</f>
        <v>UA</v>
      </c>
      <c r="BH367">
        <v>3.3</v>
      </c>
      <c r="BI367">
        <v>6.3</v>
      </c>
      <c r="BJ367">
        <v>12.9</v>
      </c>
      <c r="BL367" t="s">
        <v>85</v>
      </c>
      <c r="BM367" t="str">
        <f>IFERROR(VLOOKUP(BL367,'class and classification'!$A$1:$B$338,2,FALSE),VLOOKUP(BL367,'class and classification'!$A$340:$B$378,2,FALSE))</f>
        <v>Predominantly Rural</v>
      </c>
      <c r="BN367" t="str">
        <f>IFERROR(VLOOKUP(BL367,'class and classification'!$A$1:$C$338,3,FALSE),VLOOKUP(BL367,'class and classification'!$A$340:$C$378,3,FALSE))</f>
        <v>UA</v>
      </c>
      <c r="BR367">
        <v>65.52</v>
      </c>
      <c r="BS367">
        <v>66.739999999999995</v>
      </c>
      <c r="BT367">
        <v>68.61</v>
      </c>
    </row>
    <row r="368" spans="1:72" x14ac:dyDescent="0.3">
      <c r="B368" t="s">
        <v>121</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81</v>
      </c>
      <c r="F368">
        <v>83</v>
      </c>
      <c r="G368">
        <v>85.399999999999991</v>
      </c>
      <c r="H368">
        <v>86.9</v>
      </c>
      <c r="I368">
        <v>89.1</v>
      </c>
      <c r="J368">
        <v>89.9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I368">
        <v>2.5</v>
      </c>
      <c r="AJ368">
        <v>1.5</v>
      </c>
      <c r="BB368" t="s">
        <v>347</v>
      </c>
      <c r="BC368" t="str">
        <f>IFERROR(VLOOKUP(BB368,'class and classification'!$A$1:$B$338,2,FALSE),VLOOKUP(BB368,'class and classification'!$A$340:$B$378,2,FALSE))</f>
        <v>Predominantly Urban</v>
      </c>
      <c r="BD368" t="str">
        <f>IFERROR(VLOOKUP(BB368,'class and classification'!$A$1:$C$338,3,FALSE),VLOOKUP(BB368,'class and classification'!$A$340:$C$378,3,FALSE))</f>
        <v>UA</v>
      </c>
      <c r="BG368">
        <v>19.899999999999999</v>
      </c>
      <c r="BL368" t="s">
        <v>347</v>
      </c>
      <c r="BM368" t="str">
        <f>IFERROR(VLOOKUP(BL368,'class and classification'!$A$1:$B$338,2,FALSE),VLOOKUP(BL368,'class and classification'!$A$340:$B$378,2,FALSE))</f>
        <v>Predominantly Urban</v>
      </c>
      <c r="BN368" t="str">
        <f>IFERROR(VLOOKUP(BL368,'class and classification'!$A$1:$C$338,3,FALSE),VLOOKUP(BL368,'class and classification'!$A$340:$C$378,3,FALSE))</f>
        <v>UA</v>
      </c>
      <c r="BO368">
        <v>96.57</v>
      </c>
      <c r="BP368">
        <v>79.260000000000005</v>
      </c>
      <c r="BQ368">
        <v>89.99</v>
      </c>
    </row>
    <row r="369" spans="1:72" x14ac:dyDescent="0.3">
      <c r="B369" t="s">
        <v>126</v>
      </c>
      <c r="C369" t="str">
        <f>IFERROR(VLOOKUP(B369,'class and classification'!$A$1:$B$338,2,FALSE),VLOOKUP(B369,'class and classification'!$A$340:$B$378,2,FALSE))</f>
        <v>Urban with Significant Rural</v>
      </c>
      <c r="D369" t="str">
        <f>IFERROR(VLOOKUP(B369,'class and classification'!$A$1:$C$338,3,FALSE),VLOOKUP(B369,'class and classification'!$A$340:$C$378,3,FALSE))</f>
        <v>SD</v>
      </c>
      <c r="E369">
        <v>85</v>
      </c>
      <c r="F369">
        <v>88</v>
      </c>
      <c r="G369">
        <v>90</v>
      </c>
      <c r="H369">
        <v>90.4</v>
      </c>
      <c r="I369">
        <v>91.8</v>
      </c>
      <c r="J369">
        <v>92.5</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I369">
        <v>23.6</v>
      </c>
      <c r="AJ369">
        <v>24.2</v>
      </c>
      <c r="BB369" t="s">
        <v>358</v>
      </c>
      <c r="BC369" t="str">
        <f>IFERROR(VLOOKUP(BB369,'class and classification'!$A$1:$B$338,2,FALSE),VLOOKUP(BB369,'class and classification'!$A$340:$B$378,2,FALSE))</f>
        <v>Predominantly Urban</v>
      </c>
      <c r="BD369" t="str">
        <f>IFERROR(VLOOKUP(BB369,'class and classification'!$A$1:$C$338,3,FALSE),VLOOKUP(BB369,'class and classification'!$A$340:$C$378,3,FALSE))</f>
        <v>UA</v>
      </c>
      <c r="BG369">
        <v>3.2</v>
      </c>
      <c r="BL369" t="s">
        <v>358</v>
      </c>
      <c r="BM369" t="str">
        <f>IFERROR(VLOOKUP(BL369,'class and classification'!$A$1:$B$338,2,FALSE),VLOOKUP(BL369,'class and classification'!$A$340:$B$378,2,FALSE))</f>
        <v>Predominantly Urban</v>
      </c>
      <c r="BN369" t="str">
        <f>IFERROR(VLOOKUP(BL369,'class and classification'!$A$1:$C$338,3,FALSE),VLOOKUP(BL369,'class and classification'!$A$340:$C$378,3,FALSE))</f>
        <v>UA</v>
      </c>
      <c r="BO369">
        <v>91.45</v>
      </c>
      <c r="BP369">
        <v>74.09</v>
      </c>
      <c r="BQ369">
        <v>86.36</v>
      </c>
    </row>
    <row r="370" spans="1:72" x14ac:dyDescent="0.3">
      <c r="B370" t="s">
        <v>213</v>
      </c>
      <c r="C370" t="str">
        <f>IFERROR(VLOOKUP(B370,'class and classification'!$A$1:$B$338,2,FALSE),VLOOKUP(B370,'class and classification'!$A$340:$B$378,2,FALSE))</f>
        <v>Predominantly Rural</v>
      </c>
      <c r="D370" t="str">
        <f>IFERROR(VLOOKUP(B370,'class and classification'!$A$1:$C$338,3,FALSE),VLOOKUP(B370,'class and classification'!$A$340:$C$378,3,FALSE))</f>
        <v>SD</v>
      </c>
      <c r="E370">
        <v>75</v>
      </c>
      <c r="F370">
        <v>78</v>
      </c>
      <c r="G370">
        <v>82.3</v>
      </c>
      <c r="H370">
        <v>81.7</v>
      </c>
      <c r="I370">
        <v>84</v>
      </c>
      <c r="J370">
        <v>84.2</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I370">
        <v>16.5</v>
      </c>
      <c r="AJ370">
        <v>19</v>
      </c>
      <c r="BB370" t="s">
        <v>1228</v>
      </c>
      <c r="BC370" t="e">
        <f>IFERROR(VLOOKUP(BB370,'class and classification'!$A$1:$B$338,2,FALSE),VLOOKUP(BB370,'class and classification'!$A$340:$B$378,2,FALSE))</f>
        <v>#N/A</v>
      </c>
      <c r="BD370" t="e">
        <f>IFERROR(VLOOKUP(BB370,'class and classification'!$A$1:$C$338,3,FALSE),VLOOKUP(BB370,'class and classification'!$A$340:$C$378,3,FALSE))</f>
        <v>#N/A</v>
      </c>
      <c r="BG370">
        <v>15.4</v>
      </c>
      <c r="BH370">
        <v>15.7</v>
      </c>
      <c r="BI370">
        <v>16.100000000000001</v>
      </c>
      <c r="BJ370">
        <v>16.899999999999999</v>
      </c>
      <c r="BL370" t="s">
        <v>1228</v>
      </c>
      <c r="BM370" t="e">
        <f>IFERROR(VLOOKUP(BL370,'class and classification'!$A$1:$B$338,2,FALSE),VLOOKUP(BL370,'class and classification'!$A$340:$B$378,2,FALSE))</f>
        <v>#N/A</v>
      </c>
      <c r="BN370" t="e">
        <f>IFERROR(VLOOKUP(BL370,'class and classification'!$A$1:$C$338,3,FALSE),VLOOKUP(BL370,'class and classification'!$A$340:$C$378,3,FALSE))</f>
        <v>#N/A</v>
      </c>
      <c r="BP370">
        <v>7.14</v>
      </c>
      <c r="BQ370">
        <v>22.34</v>
      </c>
      <c r="BR370">
        <v>25.86</v>
      </c>
      <c r="BS370">
        <v>30.92</v>
      </c>
      <c r="BT370">
        <v>31.27</v>
      </c>
    </row>
    <row r="371" spans="1:72" x14ac:dyDescent="0.3">
      <c r="B371" t="s">
        <v>224</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72</v>
      </c>
      <c r="F371">
        <v>80</v>
      </c>
      <c r="G371">
        <v>81.100000000000009</v>
      </c>
      <c r="H371">
        <v>81.399999999999991</v>
      </c>
      <c r="I371">
        <v>83.4</v>
      </c>
      <c r="J371">
        <v>85</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I371">
        <v>24.9</v>
      </c>
      <c r="AJ371">
        <v>42.2</v>
      </c>
      <c r="BB371" t="s">
        <v>1233</v>
      </c>
      <c r="BC371" t="e">
        <f>IFERROR(VLOOKUP(BB371,'class and classification'!$A$1:$B$338,2,FALSE),VLOOKUP(BB371,'class and classification'!$A$340:$B$378,2,FALSE))</f>
        <v>#N/A</v>
      </c>
      <c r="BD371" t="e">
        <f>IFERROR(VLOOKUP(BB371,'class and classification'!$A$1:$C$338,3,FALSE),VLOOKUP(BB371,'class and classification'!$A$340:$C$378,3,FALSE))</f>
        <v>#N/A</v>
      </c>
      <c r="BG371">
        <v>14.2</v>
      </c>
      <c r="BH371">
        <v>14.5</v>
      </c>
      <c r="BI371">
        <v>15.7</v>
      </c>
      <c r="BJ371">
        <v>17.100000000000001</v>
      </c>
      <c r="BL371" t="s">
        <v>1233</v>
      </c>
      <c r="BM371" t="e">
        <f>IFERROR(VLOOKUP(BL371,'class and classification'!$A$1:$B$338,2,FALSE),VLOOKUP(BL371,'class and classification'!$A$340:$B$378,2,FALSE))</f>
        <v>#N/A</v>
      </c>
      <c r="BN371" t="e">
        <f>IFERROR(VLOOKUP(BL371,'class and classification'!$A$1:$C$338,3,FALSE),VLOOKUP(BL371,'class and classification'!$A$340:$C$378,3,FALSE))</f>
        <v>#N/A</v>
      </c>
      <c r="BP371">
        <v>15.38</v>
      </c>
      <c r="BQ371">
        <v>50.7</v>
      </c>
      <c r="BR371">
        <v>52.89</v>
      </c>
      <c r="BS371">
        <v>56.88</v>
      </c>
      <c r="BT371">
        <v>56.65</v>
      </c>
    </row>
    <row r="372" spans="1:72" x14ac:dyDescent="0.3">
      <c r="B372" t="s">
        <v>227</v>
      </c>
      <c r="C372" t="str">
        <f>IFERROR(VLOOKUP(B372,'class and classification'!$A$1:$B$338,2,FALSE),VLOOKUP(B372,'class and classification'!$A$340:$B$378,2,FALSE))</f>
        <v>Urban with Significant Rural</v>
      </c>
      <c r="D372" t="str">
        <f>IFERROR(VLOOKUP(B372,'class and classification'!$A$1:$C$338,3,FALSE),VLOOKUP(B372,'class and classification'!$A$340:$C$378,3,FALSE))</f>
        <v>SD</v>
      </c>
      <c r="E372">
        <v>89</v>
      </c>
      <c r="F372">
        <v>91</v>
      </c>
      <c r="G372">
        <v>91.3</v>
      </c>
      <c r="H372">
        <v>92.2</v>
      </c>
      <c r="I372">
        <v>93.3</v>
      </c>
      <c r="J372">
        <v>93.7</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I372">
        <v>4.5</v>
      </c>
      <c r="AJ372">
        <v>15.7</v>
      </c>
      <c r="BB372" t="s">
        <v>1236</v>
      </c>
      <c r="BC372" t="e">
        <f>IFERROR(VLOOKUP(BB372,'class and classification'!$A$1:$B$338,2,FALSE),VLOOKUP(BB372,'class and classification'!$A$340:$B$378,2,FALSE))</f>
        <v>#N/A</v>
      </c>
      <c r="BD372" t="e">
        <f>IFERROR(VLOOKUP(BB372,'class and classification'!$A$1:$C$338,3,FALSE),VLOOKUP(BB372,'class and classification'!$A$340:$C$378,3,FALSE))</f>
        <v>#N/A</v>
      </c>
      <c r="BG372">
        <v>3.8</v>
      </c>
      <c r="BH372">
        <v>4.0999999999999996</v>
      </c>
      <c r="BI372">
        <v>7.2</v>
      </c>
      <c r="BJ372">
        <v>10.1</v>
      </c>
      <c r="BL372" t="s">
        <v>1236</v>
      </c>
      <c r="BM372" t="e">
        <f>IFERROR(VLOOKUP(BL372,'class and classification'!$A$1:$B$338,2,FALSE),VLOOKUP(BL372,'class and classification'!$A$340:$B$378,2,FALSE))</f>
        <v>#N/A</v>
      </c>
      <c r="BN372" t="e">
        <f>IFERROR(VLOOKUP(BL372,'class and classification'!$A$1:$C$338,3,FALSE),VLOOKUP(BL372,'class and classification'!$A$340:$C$378,3,FALSE))</f>
        <v>#N/A</v>
      </c>
      <c r="BP372">
        <v>21.39</v>
      </c>
      <c r="BQ372">
        <v>59.35</v>
      </c>
      <c r="BR372">
        <v>69.45</v>
      </c>
      <c r="BS372">
        <v>71.459999999999994</v>
      </c>
      <c r="BT372">
        <v>72.17</v>
      </c>
    </row>
    <row r="373" spans="1:72" x14ac:dyDescent="0.3">
      <c r="B373" t="s">
        <v>230</v>
      </c>
      <c r="C373" t="str">
        <f>IFERROR(VLOOKUP(B373,'class and classification'!$A$1:$B$338,2,FALSE),VLOOKUP(B373,'class and classification'!$A$340:$B$378,2,FALSE))</f>
        <v>Predominantly Rural</v>
      </c>
      <c r="D373" t="str">
        <f>IFERROR(VLOOKUP(B373,'class and classification'!$A$1:$C$338,3,FALSE),VLOOKUP(B373,'class and classification'!$A$340:$C$378,3,FALSE))</f>
        <v>SD</v>
      </c>
      <c r="E373">
        <v>77</v>
      </c>
      <c r="F373">
        <v>86</v>
      </c>
      <c r="G373">
        <v>87.300000000000011</v>
      </c>
      <c r="H373">
        <v>88.300000000000011</v>
      </c>
      <c r="I373">
        <v>91.2</v>
      </c>
      <c r="J373">
        <v>92.8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I373">
        <v>60.2</v>
      </c>
      <c r="AJ373">
        <v>67.900000000000006</v>
      </c>
      <c r="BB373" t="s">
        <v>1240</v>
      </c>
      <c r="BC373" t="e">
        <f>IFERROR(VLOOKUP(BB373,'class and classification'!$A$1:$B$338,2,FALSE),VLOOKUP(BB373,'class and classification'!$A$340:$B$378,2,FALSE))</f>
        <v>#N/A</v>
      </c>
      <c r="BD373" t="e">
        <f>IFERROR(VLOOKUP(BB373,'class and classification'!$A$1:$C$338,3,FALSE),VLOOKUP(BB373,'class and classification'!$A$340:$C$378,3,FALSE))</f>
        <v>#N/A</v>
      </c>
      <c r="BG373">
        <v>5.8</v>
      </c>
      <c r="BH373">
        <v>5.6</v>
      </c>
      <c r="BI373">
        <v>8</v>
      </c>
      <c r="BJ373">
        <v>23.6</v>
      </c>
      <c r="BL373" t="s">
        <v>1240</v>
      </c>
      <c r="BM373" t="e">
        <f>IFERROR(VLOOKUP(BL373,'class and classification'!$A$1:$B$338,2,FALSE),VLOOKUP(BL373,'class and classification'!$A$340:$B$378,2,FALSE))</f>
        <v>#N/A</v>
      </c>
      <c r="BN373" t="e">
        <f>IFERROR(VLOOKUP(BL373,'class and classification'!$A$1:$C$338,3,FALSE),VLOOKUP(BL373,'class and classification'!$A$340:$C$378,3,FALSE))</f>
        <v>#N/A</v>
      </c>
      <c r="BP373">
        <v>32.32</v>
      </c>
      <c r="BQ373">
        <v>62.16</v>
      </c>
      <c r="BR373">
        <v>60.67</v>
      </c>
      <c r="BS373">
        <v>62.48</v>
      </c>
      <c r="BT373">
        <v>62.65</v>
      </c>
    </row>
    <row r="374" spans="1:72" x14ac:dyDescent="0.3">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I374">
        <v>2.7</v>
      </c>
      <c r="AJ374">
        <v>3.6</v>
      </c>
      <c r="BB374" t="s">
        <v>639</v>
      </c>
      <c r="BC374" t="e">
        <f>IFERROR(VLOOKUP(BB374,'class and classification'!$A$1:$B$338,2,FALSE),VLOOKUP(BB374,'class and classification'!$A$340:$B$378,2,FALSE))</f>
        <v>#N/A</v>
      </c>
      <c r="BD374" t="e">
        <f>IFERROR(VLOOKUP(BB374,'class and classification'!$A$1:$C$338,3,FALSE),VLOOKUP(BB374,'class and classification'!$A$340:$C$378,3,FALSE))</f>
        <v>#N/A</v>
      </c>
      <c r="BG374">
        <v>8.3000000000000007</v>
      </c>
      <c r="BH374">
        <v>9.3000000000000007</v>
      </c>
      <c r="BI374">
        <v>18.399999999999999</v>
      </c>
      <c r="BJ374">
        <v>56.4</v>
      </c>
      <c r="BL374" t="s">
        <v>639</v>
      </c>
      <c r="BM374" t="e">
        <f>IFERROR(VLOOKUP(BL374,'class and classification'!$A$1:$B$338,2,FALSE),VLOOKUP(BL374,'class and classification'!$A$340:$B$378,2,FALSE))</f>
        <v>#N/A</v>
      </c>
      <c r="BN374" t="e">
        <f>IFERROR(VLOOKUP(BL374,'class and classification'!$A$1:$C$338,3,FALSE),VLOOKUP(BL374,'class and classification'!$A$340:$C$378,3,FALSE))</f>
        <v>#N/A</v>
      </c>
      <c r="BP374">
        <v>21.29</v>
      </c>
      <c r="BQ374">
        <v>62.19</v>
      </c>
      <c r="BR374">
        <v>63.92</v>
      </c>
      <c r="BS374">
        <v>62.4</v>
      </c>
      <c r="BT374">
        <v>60.97</v>
      </c>
    </row>
    <row r="375" spans="1:72" x14ac:dyDescent="0.3">
      <c r="A375" t="s">
        <v>337</v>
      </c>
      <c r="B375" t="s">
        <v>337</v>
      </c>
      <c r="C375" t="str">
        <f>IFERROR(VLOOKUP(B375,'class and classification'!$A$1:$B$338,2,FALSE),VLOOKUP(B375,'class and classification'!$A$340:$B$378,2,FALSE))</f>
        <v>Urban with Significant Rural</v>
      </c>
      <c r="D375" t="str">
        <f>IFERROR(VLOOKUP(B375,'class and classification'!$A$1:$C$338,3,FALSE),VLOOKUP(B375,'class and classification'!$A$340:$C$378,3,FALSE))</f>
        <v>SC</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I375">
        <v>10.3</v>
      </c>
      <c r="AJ375">
        <v>11</v>
      </c>
      <c r="BB375" t="s">
        <v>644</v>
      </c>
      <c r="BC375" t="e">
        <f>IFERROR(VLOOKUP(BB375,'class and classification'!$A$1:$B$338,2,FALSE),VLOOKUP(BB375,'class and classification'!$A$340:$B$378,2,FALSE))</f>
        <v>#N/A</v>
      </c>
      <c r="BD375" t="e">
        <f>IFERROR(VLOOKUP(BB375,'class and classification'!$A$1:$C$338,3,FALSE),VLOOKUP(BB375,'class and classification'!$A$340:$C$378,3,FALSE))</f>
        <v>#N/A</v>
      </c>
      <c r="BG375">
        <v>15.8</v>
      </c>
      <c r="BH375">
        <v>26.6</v>
      </c>
      <c r="BI375">
        <v>36.200000000000003</v>
      </c>
      <c r="BJ375">
        <v>41</v>
      </c>
      <c r="BL375" t="s">
        <v>644</v>
      </c>
      <c r="BM375" t="e">
        <f>IFERROR(VLOOKUP(BL375,'class and classification'!$A$1:$B$338,2,FALSE),VLOOKUP(BL375,'class and classification'!$A$340:$B$378,2,FALSE))</f>
        <v>#N/A</v>
      </c>
      <c r="BN375" t="e">
        <f>IFERROR(VLOOKUP(BL375,'class and classification'!$A$1:$C$338,3,FALSE),VLOOKUP(BL375,'class and classification'!$A$340:$C$378,3,FALSE))</f>
        <v>#N/A</v>
      </c>
      <c r="BO375">
        <v>8.5599999999999987</v>
      </c>
      <c r="BP375">
        <v>40.090000000000003</v>
      </c>
      <c r="BQ375">
        <v>68.84</v>
      </c>
      <c r="BR375">
        <v>73.38</v>
      </c>
      <c r="BS375">
        <v>72.69</v>
      </c>
      <c r="BT375">
        <v>73.180000000000007</v>
      </c>
    </row>
    <row r="376" spans="1:72" x14ac:dyDescent="0.3">
      <c r="B376" t="s">
        <v>11</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97</v>
      </c>
      <c r="F376">
        <v>98</v>
      </c>
      <c r="G376">
        <v>98.8</v>
      </c>
      <c r="H376">
        <v>98.3</v>
      </c>
      <c r="I376">
        <v>98.3</v>
      </c>
      <c r="J376">
        <v>97.9</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I376">
        <v>19.7</v>
      </c>
      <c r="AJ376">
        <v>25.8</v>
      </c>
      <c r="BB376" t="s">
        <v>647</v>
      </c>
      <c r="BC376" t="e">
        <f>IFERROR(VLOOKUP(BB376,'class and classification'!$A$1:$B$338,2,FALSE),VLOOKUP(BB376,'class and classification'!$A$340:$B$378,2,FALSE))</f>
        <v>#N/A</v>
      </c>
      <c r="BD376" t="e">
        <f>IFERROR(VLOOKUP(BB376,'class and classification'!$A$1:$C$338,3,FALSE),VLOOKUP(BB376,'class and classification'!$A$340:$C$378,3,FALSE))</f>
        <v>#N/A</v>
      </c>
      <c r="BG376">
        <v>16.3</v>
      </c>
      <c r="BH376">
        <v>17</v>
      </c>
      <c r="BI376">
        <v>16.3</v>
      </c>
      <c r="BJ376">
        <v>17.899999999999999</v>
      </c>
      <c r="BL376" t="s">
        <v>647</v>
      </c>
      <c r="BM376" t="e">
        <f>IFERROR(VLOOKUP(BL376,'class and classification'!$A$1:$B$338,2,FALSE),VLOOKUP(BL376,'class and classification'!$A$340:$B$378,2,FALSE))</f>
        <v>#N/A</v>
      </c>
      <c r="BN376" t="e">
        <f>IFERROR(VLOOKUP(BL376,'class and classification'!$A$1:$C$338,3,FALSE),VLOOKUP(BL376,'class and classification'!$A$340:$C$378,3,FALSE))</f>
        <v>#N/A</v>
      </c>
      <c r="BP376">
        <v>2.2200000000000002</v>
      </c>
      <c r="BQ376">
        <v>55.36</v>
      </c>
      <c r="BR376">
        <v>56.96</v>
      </c>
      <c r="BS376">
        <v>60.76</v>
      </c>
      <c r="BT376">
        <v>61.69</v>
      </c>
    </row>
    <row r="377" spans="1:72" x14ac:dyDescent="0.3">
      <c r="B377" t="s">
        <v>23</v>
      </c>
      <c r="C377" t="str">
        <f>IFERROR(VLOOKUP(B377,'class and classification'!$A$1:$B$338,2,FALSE),VLOOKUP(B377,'class and classification'!$A$340:$B$378,2,FALSE))</f>
        <v>Predominantly Rural</v>
      </c>
      <c r="D377" t="str">
        <f>IFERROR(VLOOKUP(B377,'class and classification'!$A$1:$C$338,3,FALSE),VLOOKUP(B377,'class and classification'!$A$340:$C$378,3,FALSE))</f>
        <v>SD</v>
      </c>
      <c r="E377">
        <v>86</v>
      </c>
      <c r="F377">
        <v>88</v>
      </c>
      <c r="G377">
        <v>92.7</v>
      </c>
      <c r="H377">
        <v>95.199999999999989</v>
      </c>
      <c r="I377">
        <v>95.6</v>
      </c>
      <c r="J377">
        <v>95.2</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I377">
        <v>3.1</v>
      </c>
      <c r="AJ377">
        <v>67.099999999999994</v>
      </c>
      <c r="BB377" t="s">
        <v>1242</v>
      </c>
      <c r="BC377" t="e">
        <f>IFERROR(VLOOKUP(BB377,'class and classification'!$A$1:$B$338,2,FALSE),VLOOKUP(BB377,'class and classification'!$A$340:$B$378,2,FALSE))</f>
        <v>#N/A</v>
      </c>
      <c r="BD377" t="e">
        <f>IFERROR(VLOOKUP(BB377,'class and classification'!$A$1:$C$338,3,FALSE),VLOOKUP(BB377,'class and classification'!$A$340:$C$378,3,FALSE))</f>
        <v>#N/A</v>
      </c>
      <c r="BG377">
        <v>19.7</v>
      </c>
      <c r="BH377">
        <v>20</v>
      </c>
      <c r="BI377">
        <v>20</v>
      </c>
      <c r="BJ377">
        <v>21.8</v>
      </c>
      <c r="BL377" t="s">
        <v>1242</v>
      </c>
      <c r="BM377" t="e">
        <f>IFERROR(VLOOKUP(BL377,'class and classification'!$A$1:$B$338,2,FALSE),VLOOKUP(BL377,'class and classification'!$A$340:$B$378,2,FALSE))</f>
        <v>#N/A</v>
      </c>
      <c r="BN377" t="e">
        <f>IFERROR(VLOOKUP(BL377,'class and classification'!$A$1:$C$338,3,FALSE),VLOOKUP(BL377,'class and classification'!$A$340:$C$378,3,FALSE))</f>
        <v>#N/A</v>
      </c>
      <c r="BP377">
        <v>10.52</v>
      </c>
      <c r="BQ377">
        <v>47.53</v>
      </c>
      <c r="BR377">
        <v>50.35</v>
      </c>
      <c r="BS377">
        <v>54.4</v>
      </c>
      <c r="BT377">
        <v>54.92</v>
      </c>
    </row>
    <row r="378" spans="1:72" x14ac:dyDescent="0.3">
      <c r="B378" t="s">
        <v>48</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98</v>
      </c>
      <c r="F378">
        <v>99</v>
      </c>
      <c r="G378">
        <v>99.5</v>
      </c>
      <c r="H378">
        <v>99</v>
      </c>
      <c r="I378">
        <v>98.9</v>
      </c>
      <c r="J378">
        <v>98.7</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I378">
        <v>23</v>
      </c>
      <c r="AJ378">
        <v>23.3</v>
      </c>
      <c r="BB378" t="s">
        <v>1246</v>
      </c>
      <c r="BC378" t="e">
        <f>IFERROR(VLOOKUP(BB378,'class and classification'!$A$1:$B$338,2,FALSE),VLOOKUP(BB378,'class and classification'!$A$340:$B$378,2,FALSE))</f>
        <v>#N/A</v>
      </c>
      <c r="BD378" t="e">
        <f>IFERROR(VLOOKUP(BB378,'class and classification'!$A$1:$C$338,3,FALSE),VLOOKUP(BB378,'class and classification'!$A$340:$C$378,3,FALSE))</f>
        <v>#N/A</v>
      </c>
      <c r="BG378">
        <v>4.8</v>
      </c>
      <c r="BH378">
        <v>5.2</v>
      </c>
      <c r="BI378">
        <v>6.4</v>
      </c>
      <c r="BJ378">
        <v>8.1999999999999993</v>
      </c>
      <c r="BL378" t="s">
        <v>1246</v>
      </c>
      <c r="BM378" t="e">
        <f>IFERROR(VLOOKUP(BL378,'class and classification'!$A$1:$B$338,2,FALSE),VLOOKUP(BL378,'class and classification'!$A$340:$B$378,2,FALSE))</f>
        <v>#N/A</v>
      </c>
      <c r="BN378" t="e">
        <f>IFERROR(VLOOKUP(BL378,'class and classification'!$A$1:$C$338,3,FALSE),VLOOKUP(BL378,'class and classification'!$A$340:$C$378,3,FALSE))</f>
        <v>#N/A</v>
      </c>
      <c r="BP378">
        <v>15.71</v>
      </c>
      <c r="BQ378">
        <v>58.47</v>
      </c>
      <c r="BR378">
        <v>62</v>
      </c>
      <c r="BS378">
        <v>65.5</v>
      </c>
      <c r="BT378">
        <v>65.61</v>
      </c>
    </row>
    <row r="379" spans="1:72" x14ac:dyDescent="0.3">
      <c r="B379" t="s">
        <v>112</v>
      </c>
      <c r="C379" t="str">
        <f>IFERROR(VLOOKUP(B379,'class and classification'!$A$1:$B$338,2,FALSE),VLOOKUP(B379,'class and classification'!$A$340:$B$378,2,FALSE))</f>
        <v>Predominantly Urban</v>
      </c>
      <c r="D379" t="str">
        <f>IFERROR(VLOOKUP(B379,'class and classification'!$A$1:$C$338,3,FALSE),VLOOKUP(B379,'class and classification'!$A$340:$C$378,3,FALSE))</f>
        <v>SD</v>
      </c>
      <c r="E379">
        <v>98</v>
      </c>
      <c r="F379">
        <v>98</v>
      </c>
      <c r="G379">
        <v>98.9</v>
      </c>
      <c r="H379">
        <v>98.9</v>
      </c>
      <c r="I379">
        <v>98.8</v>
      </c>
      <c r="J379">
        <v>98.7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I379">
        <v>7.6</v>
      </c>
      <c r="AJ379">
        <v>12.9</v>
      </c>
      <c r="BB379" t="s">
        <v>1248</v>
      </c>
      <c r="BC379" t="e">
        <f>IFERROR(VLOOKUP(BB379,'class and classification'!$A$1:$B$338,2,FALSE),VLOOKUP(BB379,'class and classification'!$A$340:$B$378,2,FALSE))</f>
        <v>#N/A</v>
      </c>
      <c r="BD379" t="e">
        <f>IFERROR(VLOOKUP(BB379,'class and classification'!$A$1:$C$338,3,FALSE),VLOOKUP(BB379,'class and classification'!$A$340:$C$378,3,FALSE))</f>
        <v>#N/A</v>
      </c>
      <c r="BG379">
        <v>6.3</v>
      </c>
      <c r="BH379">
        <v>12.4</v>
      </c>
      <c r="BI379">
        <v>19.100000000000001</v>
      </c>
      <c r="BJ379">
        <v>33</v>
      </c>
      <c r="BL379" t="s">
        <v>1248</v>
      </c>
      <c r="BM379" t="e">
        <f>IFERROR(VLOOKUP(BL379,'class and classification'!$A$1:$B$338,2,FALSE),VLOOKUP(BL379,'class and classification'!$A$340:$B$378,2,FALSE))</f>
        <v>#N/A</v>
      </c>
      <c r="BN379" t="e">
        <f>IFERROR(VLOOKUP(BL379,'class and classification'!$A$1:$C$338,3,FALSE),VLOOKUP(BL379,'class and classification'!$A$340:$C$378,3,FALSE))</f>
        <v>#N/A</v>
      </c>
      <c r="BP379">
        <v>27.94</v>
      </c>
      <c r="BQ379">
        <v>58.4</v>
      </c>
      <c r="BR379">
        <v>58.63</v>
      </c>
      <c r="BS379">
        <v>62.45</v>
      </c>
      <c r="BT379">
        <v>65.09</v>
      </c>
    </row>
    <row r="380" spans="1:72" x14ac:dyDescent="0.3">
      <c r="B380" t="s">
        <v>166</v>
      </c>
      <c r="C380" t="str">
        <f>IFERROR(VLOOKUP(B380,'class and classification'!$A$1:$B$338,2,FALSE),VLOOKUP(B380,'class and classification'!$A$340:$B$378,2,FALSE))</f>
        <v>Predominantly Urban</v>
      </c>
      <c r="D380" t="str">
        <f>IFERROR(VLOOKUP(B380,'class and classification'!$A$1:$C$338,3,FALSE),VLOOKUP(B380,'class and classification'!$A$340:$C$378,3,FALSE))</f>
        <v>SD</v>
      </c>
      <c r="E380">
        <v>97</v>
      </c>
      <c r="F380">
        <v>98</v>
      </c>
      <c r="G380">
        <v>98.6</v>
      </c>
      <c r="H380">
        <v>98.600000000000009</v>
      </c>
      <c r="I380">
        <v>98.9</v>
      </c>
      <c r="J380">
        <v>98.7</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I380">
        <v>11.3</v>
      </c>
      <c r="AJ380">
        <v>15.4</v>
      </c>
      <c r="BB380" t="s">
        <v>1270</v>
      </c>
      <c r="BC380" t="e">
        <f>IFERROR(VLOOKUP(BB380,'class and classification'!$A$1:$B$338,2,FALSE),VLOOKUP(BB380,'class and classification'!$A$340:$B$378,2,FALSE))</f>
        <v>#N/A</v>
      </c>
      <c r="BD380" t="e">
        <f>IFERROR(VLOOKUP(BB380,'class and classification'!$A$1:$C$338,3,FALSE),VLOOKUP(BB380,'class and classification'!$A$340:$C$378,3,FALSE))</f>
        <v>#N/A</v>
      </c>
      <c r="BG380">
        <v>4.7</v>
      </c>
      <c r="BH380">
        <v>13.3</v>
      </c>
      <c r="BI380">
        <v>28.2</v>
      </c>
      <c r="BJ380">
        <v>31.9</v>
      </c>
      <c r="BL380" t="s">
        <v>1270</v>
      </c>
      <c r="BM380" t="e">
        <f>IFERROR(VLOOKUP(BL380,'class and classification'!$A$1:$B$338,2,FALSE),VLOOKUP(BL380,'class and classification'!$A$340:$B$378,2,FALSE))</f>
        <v>#N/A</v>
      </c>
      <c r="BN380" t="e">
        <f>IFERROR(VLOOKUP(BL380,'class and classification'!$A$1:$C$338,3,FALSE),VLOOKUP(BL380,'class and classification'!$A$340:$C$378,3,FALSE))</f>
        <v>#N/A</v>
      </c>
      <c r="BP380">
        <v>50.44</v>
      </c>
      <c r="BQ380">
        <v>73.78</v>
      </c>
      <c r="BR380">
        <v>80.930000000000007</v>
      </c>
      <c r="BS380">
        <v>79.459999999999994</v>
      </c>
      <c r="BT380">
        <v>79.38</v>
      </c>
    </row>
    <row r="381" spans="1:72" x14ac:dyDescent="0.3">
      <c r="B381" t="s">
        <v>178</v>
      </c>
      <c r="C381" t="str">
        <f>IFERROR(VLOOKUP(B381,'class and classification'!$A$1:$B$338,2,FALSE),VLOOKUP(B381,'class and classification'!$A$340:$B$378,2,FALSE))</f>
        <v>Predominantly Rural</v>
      </c>
      <c r="D381" t="str">
        <f>IFERROR(VLOOKUP(B381,'class and classification'!$A$1:$C$338,3,FALSE),VLOOKUP(B381,'class and classification'!$A$340:$C$378,3,FALSE))</f>
        <v>SD</v>
      </c>
      <c r="E381">
        <v>88</v>
      </c>
      <c r="F381">
        <v>92</v>
      </c>
      <c r="G381">
        <v>94.300000000000011</v>
      </c>
      <c r="H381">
        <v>95.3</v>
      </c>
      <c r="I381">
        <v>95.7</v>
      </c>
      <c r="J381">
        <v>95.3</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I381">
        <v>5.4</v>
      </c>
      <c r="AJ381">
        <v>14.5</v>
      </c>
      <c r="BB381" t="s">
        <v>1264</v>
      </c>
      <c r="BC381" t="e">
        <f>IFERROR(VLOOKUP(BB381,'class and classification'!$A$1:$B$338,2,FALSE),VLOOKUP(BB381,'class and classification'!$A$340:$B$378,2,FALSE))</f>
        <v>#N/A</v>
      </c>
      <c r="BD381" t="e">
        <f>IFERROR(VLOOKUP(BB381,'class and classification'!$A$1:$C$338,3,FALSE),VLOOKUP(BB381,'class and classification'!$A$340:$C$378,3,FALSE))</f>
        <v>#N/A</v>
      </c>
      <c r="BG381">
        <v>2.2000000000000002</v>
      </c>
      <c r="BH381">
        <v>2.7</v>
      </c>
      <c r="BI381">
        <v>3</v>
      </c>
      <c r="BJ381">
        <v>4.4000000000000004</v>
      </c>
      <c r="BL381" t="s">
        <v>1264</v>
      </c>
      <c r="BM381" t="e">
        <f>IFERROR(VLOOKUP(BL381,'class and classification'!$A$1:$B$338,2,FALSE),VLOOKUP(BL381,'class and classification'!$A$340:$B$378,2,FALSE))</f>
        <v>#N/A</v>
      </c>
      <c r="BN381" t="e">
        <f>IFERROR(VLOOKUP(BL381,'class and classification'!$A$1:$C$338,3,FALSE),VLOOKUP(BL381,'class and classification'!$A$340:$C$378,3,FALSE))</f>
        <v>#N/A</v>
      </c>
      <c r="BP381">
        <v>32.130000000000003</v>
      </c>
      <c r="BQ381">
        <v>72.03</v>
      </c>
      <c r="BR381">
        <v>73.36</v>
      </c>
      <c r="BS381">
        <v>77.08</v>
      </c>
      <c r="BT381">
        <v>79.900000000000006</v>
      </c>
    </row>
    <row r="382" spans="1:72" x14ac:dyDescent="0.3">
      <c r="B382" t="s">
        <v>221</v>
      </c>
      <c r="C382" t="str">
        <f>IFERROR(VLOOKUP(B382,'class and classification'!$A$1:$B$338,2,FALSE),VLOOKUP(B382,'class and classification'!$A$340:$B$378,2,FALSE))</f>
        <v>Predominantly Rural</v>
      </c>
      <c r="D382" t="str">
        <f>IFERROR(VLOOKUP(B382,'class and classification'!$A$1:$C$338,3,FALSE),VLOOKUP(B382,'class and classification'!$A$340:$C$378,3,FALSE))</f>
        <v>SD</v>
      </c>
      <c r="E382">
        <v>92</v>
      </c>
      <c r="F382">
        <v>94</v>
      </c>
      <c r="G382">
        <v>96.300000000000011</v>
      </c>
      <c r="H382">
        <v>96.600000000000009</v>
      </c>
      <c r="I382">
        <v>97.1</v>
      </c>
      <c r="J382">
        <v>97</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I382">
        <v>3.4</v>
      </c>
      <c r="AJ382">
        <v>3.9</v>
      </c>
      <c r="BB382" t="s">
        <v>1268</v>
      </c>
      <c r="BC382" t="e">
        <f>IFERROR(VLOOKUP(BB382,'class and classification'!$A$1:$B$338,2,FALSE),VLOOKUP(BB382,'class and classification'!$A$340:$B$378,2,FALSE))</f>
        <v>#N/A</v>
      </c>
      <c r="BD382" t="e">
        <f>IFERROR(VLOOKUP(BB382,'class and classification'!$A$1:$C$338,3,FALSE),VLOOKUP(BB382,'class and classification'!$A$340:$C$378,3,FALSE))</f>
        <v>#N/A</v>
      </c>
      <c r="BG382">
        <v>4.9000000000000004</v>
      </c>
      <c r="BH382">
        <v>9.1999999999999993</v>
      </c>
      <c r="BI382">
        <v>22.5</v>
      </c>
      <c r="BJ382">
        <v>35</v>
      </c>
      <c r="BL382" t="s">
        <v>1268</v>
      </c>
      <c r="BM382" t="e">
        <f>IFERROR(VLOOKUP(BL382,'class and classification'!$A$1:$B$338,2,FALSE),VLOOKUP(BL382,'class and classification'!$A$340:$B$378,2,FALSE))</f>
        <v>#N/A</v>
      </c>
      <c r="BN382" t="e">
        <f>IFERROR(VLOOKUP(BL382,'class and classification'!$A$1:$C$338,3,FALSE),VLOOKUP(BL382,'class and classification'!$A$340:$C$378,3,FALSE))</f>
        <v>#N/A</v>
      </c>
      <c r="BP382">
        <v>49.61</v>
      </c>
      <c r="BQ382">
        <v>78.459999999999994</v>
      </c>
      <c r="BR382">
        <v>85.44</v>
      </c>
      <c r="BS382">
        <v>84.34</v>
      </c>
      <c r="BT382">
        <v>84.69</v>
      </c>
    </row>
    <row r="383" spans="1:72" x14ac:dyDescent="0.3">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I383">
        <v>0.6</v>
      </c>
      <c r="AJ383">
        <v>1.8</v>
      </c>
      <c r="BB383" t="s">
        <v>631</v>
      </c>
      <c r="BC383" t="e">
        <f>IFERROR(VLOOKUP(BB383,'class and classification'!$A$1:$B$338,2,FALSE),VLOOKUP(BB383,'class and classification'!$A$340:$B$378,2,FALSE))</f>
        <v>#N/A</v>
      </c>
      <c r="BD383" t="e">
        <f>IFERROR(VLOOKUP(BB383,'class and classification'!$A$1:$C$338,3,FALSE),VLOOKUP(BB383,'class and classification'!$A$340:$C$378,3,FALSE))</f>
        <v>#N/A</v>
      </c>
      <c r="BG383">
        <v>4.3</v>
      </c>
      <c r="BH383">
        <v>5.3</v>
      </c>
      <c r="BI383">
        <v>22.5</v>
      </c>
      <c r="BJ383">
        <v>44.3</v>
      </c>
      <c r="BL383" t="s">
        <v>631</v>
      </c>
      <c r="BM383" t="e">
        <f>IFERROR(VLOOKUP(BL383,'class and classification'!$A$1:$B$338,2,FALSE),VLOOKUP(BL383,'class and classification'!$A$340:$B$378,2,FALSE))</f>
        <v>#N/A</v>
      </c>
      <c r="BN383" t="e">
        <f>IFERROR(VLOOKUP(BL383,'class and classification'!$A$1:$C$338,3,FALSE),VLOOKUP(BL383,'class and classification'!$A$340:$C$378,3,FALSE))</f>
        <v>#N/A</v>
      </c>
      <c r="BP383">
        <v>40.270000000000003</v>
      </c>
      <c r="BQ383">
        <v>64.84</v>
      </c>
      <c r="BR383">
        <v>69.849999999999994</v>
      </c>
      <c r="BS383">
        <v>67.11</v>
      </c>
      <c r="BT383">
        <v>68.209999999999994</v>
      </c>
    </row>
    <row r="384" spans="1:72" x14ac:dyDescent="0.3">
      <c r="A384" t="s">
        <v>338</v>
      </c>
      <c r="B384" t="s">
        <v>338</v>
      </c>
      <c r="C384" t="str">
        <f>IFERROR(VLOOKUP(B384,'class and classification'!$A$1:$B$338,2,FALSE),VLOOKUP(B384,'class and classification'!$A$340:$B$378,2,FALSE))</f>
        <v>Predominantly Rural</v>
      </c>
      <c r="D384" t="str">
        <f>IFERROR(VLOOKUP(B384,'class and classification'!$A$1:$C$338,3,FALSE),VLOOKUP(B384,'class and classification'!$A$340:$C$378,3,FALSE))</f>
        <v>SC</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I384">
        <v>3.4</v>
      </c>
      <c r="AJ384">
        <v>11.9</v>
      </c>
      <c r="BB384" t="s">
        <v>636</v>
      </c>
      <c r="BC384" t="e">
        <f>IFERROR(VLOOKUP(BB384,'class and classification'!$A$1:$B$338,2,FALSE),VLOOKUP(BB384,'class and classification'!$A$340:$B$378,2,FALSE))</f>
        <v>#N/A</v>
      </c>
      <c r="BD384" t="e">
        <f>IFERROR(VLOOKUP(BB384,'class and classification'!$A$1:$C$338,3,FALSE),VLOOKUP(BB384,'class and classification'!$A$340:$C$378,3,FALSE))</f>
        <v>#N/A</v>
      </c>
      <c r="BG384">
        <v>6.8</v>
      </c>
      <c r="BH384">
        <v>29.5</v>
      </c>
      <c r="BI384">
        <v>43.7</v>
      </c>
      <c r="BJ384">
        <v>47.9</v>
      </c>
      <c r="BL384" t="s">
        <v>636</v>
      </c>
      <c r="BM384" t="e">
        <f>IFERROR(VLOOKUP(BL384,'class and classification'!$A$1:$B$338,2,FALSE),VLOOKUP(BL384,'class and classification'!$A$340:$B$378,2,FALSE))</f>
        <v>#N/A</v>
      </c>
      <c r="BN384" t="e">
        <f>IFERROR(VLOOKUP(BL384,'class and classification'!$A$1:$C$338,3,FALSE),VLOOKUP(BL384,'class and classification'!$A$340:$C$378,3,FALSE))</f>
        <v>#N/A</v>
      </c>
      <c r="BP384">
        <v>58.92</v>
      </c>
      <c r="BQ384">
        <v>83.72</v>
      </c>
      <c r="BR384">
        <v>88.91</v>
      </c>
      <c r="BS384">
        <v>88.51</v>
      </c>
      <c r="BT384">
        <v>91.63</v>
      </c>
    </row>
    <row r="385" spans="1:72" x14ac:dyDescent="0.3">
      <c r="B385" t="s">
        <v>63</v>
      </c>
      <c r="C385" t="str">
        <f>IFERROR(VLOOKUP(B385,'class and classification'!$A$1:$B$338,2,FALSE),VLOOKUP(B385,'class and classification'!$A$340:$B$378,2,FALSE))</f>
        <v>Urban with Significant Rural</v>
      </c>
      <c r="D385" t="str">
        <f>IFERROR(VLOOKUP(B385,'class and classification'!$A$1:$C$338,3,FALSE),VLOOKUP(B385,'class and classification'!$A$340:$C$378,3,FALSE))</f>
        <v>SD</v>
      </c>
      <c r="E385">
        <v>86</v>
      </c>
      <c r="F385">
        <v>92</v>
      </c>
      <c r="G385">
        <v>94.4</v>
      </c>
      <c r="H385">
        <v>95</v>
      </c>
      <c r="I385">
        <v>96.4</v>
      </c>
      <c r="J385">
        <v>96</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I385">
        <v>19.2</v>
      </c>
      <c r="AJ385">
        <v>22</v>
      </c>
      <c r="BB385" t="s">
        <v>1327</v>
      </c>
      <c r="BC385" t="e">
        <f>IFERROR(VLOOKUP(BB385,'class and classification'!$A$1:$B$338,2,FALSE),VLOOKUP(BB385,'class and classification'!$A$340:$B$378,2,FALSE))</f>
        <v>#N/A</v>
      </c>
      <c r="BD385" t="e">
        <f>IFERROR(VLOOKUP(BB385,'class and classification'!$A$1:$C$338,3,FALSE),VLOOKUP(BB385,'class and classification'!$A$340:$C$378,3,FALSE))</f>
        <v>#N/A</v>
      </c>
      <c r="BL385" t="s">
        <v>1327</v>
      </c>
      <c r="BM385" t="e">
        <f>IFERROR(VLOOKUP(BL385,'class and classification'!$A$1:$B$338,2,FALSE),VLOOKUP(BL385,'class and classification'!$A$340:$B$378,2,FALSE))</f>
        <v>#N/A</v>
      </c>
      <c r="BN385" t="e">
        <f>IFERROR(VLOOKUP(BL385,'class and classification'!$A$1:$C$338,3,FALSE),VLOOKUP(BL385,'class and classification'!$A$340:$C$378,3,FALSE))</f>
        <v>#N/A</v>
      </c>
    </row>
    <row r="386" spans="1:72" x14ac:dyDescent="0.3">
      <c r="B386" t="s">
        <v>200</v>
      </c>
      <c r="C386" t="str">
        <f>IFERROR(VLOOKUP(B386,'class and classification'!$A$1:$B$338,2,FALSE),VLOOKUP(B386,'class and classification'!$A$340:$B$378,2,FALSE))</f>
        <v>Predominantly Urban</v>
      </c>
      <c r="D386" t="str">
        <f>IFERROR(VLOOKUP(B386,'class and classification'!$A$1:$C$338,3,FALSE),VLOOKUP(B386,'class and classification'!$A$340:$C$378,3,FALSE))</f>
        <v>SD</v>
      </c>
      <c r="E386">
        <v>97</v>
      </c>
      <c r="F386">
        <v>98</v>
      </c>
      <c r="G386">
        <v>98.8</v>
      </c>
      <c r="H386">
        <v>97.4</v>
      </c>
      <c r="I386">
        <v>97.7</v>
      </c>
      <c r="J386">
        <v>97.2</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I386">
        <v>3</v>
      </c>
      <c r="AJ386">
        <v>6.8</v>
      </c>
      <c r="BB386" t="s">
        <v>1254</v>
      </c>
      <c r="BC386" t="e">
        <f>IFERROR(VLOOKUP(BB386,'class and classification'!$A$1:$B$338,2,FALSE),VLOOKUP(BB386,'class and classification'!$A$340:$B$378,2,FALSE))</f>
        <v>#N/A</v>
      </c>
      <c r="BD386" t="e">
        <f>IFERROR(VLOOKUP(BB386,'class and classification'!$A$1:$C$338,3,FALSE),VLOOKUP(BB386,'class and classification'!$A$340:$C$378,3,FALSE))</f>
        <v>#N/A</v>
      </c>
      <c r="BG386">
        <v>2.2000000000000002</v>
      </c>
      <c r="BH386">
        <v>2.4</v>
      </c>
      <c r="BI386">
        <v>10</v>
      </c>
      <c r="BJ386">
        <v>44.3</v>
      </c>
      <c r="BL386" t="s">
        <v>1254</v>
      </c>
      <c r="BM386" t="e">
        <f>IFERROR(VLOOKUP(BL386,'class and classification'!$A$1:$B$338,2,FALSE),VLOOKUP(BL386,'class and classification'!$A$340:$B$378,2,FALSE))</f>
        <v>#N/A</v>
      </c>
      <c r="BN386" t="e">
        <f>IFERROR(VLOOKUP(BL386,'class and classification'!$A$1:$C$338,3,FALSE),VLOOKUP(BL386,'class and classification'!$A$340:$C$378,3,FALSE))</f>
        <v>#N/A</v>
      </c>
      <c r="BP386">
        <v>49.49</v>
      </c>
      <c r="BQ386">
        <v>76.760000000000005</v>
      </c>
      <c r="BR386">
        <v>81.040000000000006</v>
      </c>
      <c r="BS386">
        <v>81.53</v>
      </c>
      <c r="BT386">
        <v>81.99</v>
      </c>
    </row>
    <row r="387" spans="1:72" x14ac:dyDescent="0.3">
      <c r="B387" t="s">
        <v>245</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84</v>
      </c>
      <c r="F387">
        <v>91</v>
      </c>
      <c r="G387">
        <v>93.4</v>
      </c>
      <c r="H387">
        <v>94.9</v>
      </c>
      <c r="I387">
        <v>95.9</v>
      </c>
      <c r="J387">
        <v>96</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I387">
        <v>17.899999999999999</v>
      </c>
      <c r="AJ387">
        <v>31.6</v>
      </c>
      <c r="BB387" t="s">
        <v>1256</v>
      </c>
      <c r="BC387" t="e">
        <f>IFERROR(VLOOKUP(BB387,'class and classification'!$A$1:$B$338,2,FALSE),VLOOKUP(BB387,'class and classification'!$A$340:$B$378,2,FALSE))</f>
        <v>#N/A</v>
      </c>
      <c r="BD387" t="e">
        <f>IFERROR(VLOOKUP(BB387,'class and classification'!$A$1:$C$338,3,FALSE),VLOOKUP(BB387,'class and classification'!$A$340:$C$378,3,FALSE))</f>
        <v>#N/A</v>
      </c>
      <c r="BG387">
        <v>2.2999999999999998</v>
      </c>
      <c r="BH387">
        <v>7</v>
      </c>
      <c r="BI387">
        <v>16</v>
      </c>
      <c r="BJ387">
        <v>28.6</v>
      </c>
      <c r="BL387" t="s">
        <v>1256</v>
      </c>
      <c r="BM387" t="e">
        <f>IFERROR(VLOOKUP(BL387,'class and classification'!$A$1:$B$338,2,FALSE),VLOOKUP(BL387,'class and classification'!$A$340:$B$378,2,FALSE))</f>
        <v>#N/A</v>
      </c>
      <c r="BN387" t="e">
        <f>IFERROR(VLOOKUP(BL387,'class and classification'!$A$1:$C$338,3,FALSE),VLOOKUP(BL387,'class and classification'!$A$340:$C$378,3,FALSE))</f>
        <v>#N/A</v>
      </c>
      <c r="BP387">
        <v>25.15</v>
      </c>
      <c r="BQ387">
        <v>84.84</v>
      </c>
      <c r="BR387">
        <v>87.59</v>
      </c>
      <c r="BS387">
        <v>86.7</v>
      </c>
      <c r="BT387">
        <v>89.6</v>
      </c>
    </row>
    <row r="388" spans="1:72" x14ac:dyDescent="0.3">
      <c r="B388" t="s">
        <v>287</v>
      </c>
      <c r="C388" t="str">
        <f>IFERROR(VLOOKUP(B388,'class and classification'!$A$1:$B$338,2,FALSE),VLOOKUP(B388,'class and classification'!$A$340:$B$378,2,FALSE))</f>
        <v>Predominantly Rural</v>
      </c>
      <c r="D388" t="str">
        <f>IFERROR(VLOOKUP(B388,'class and classification'!$A$1:$C$338,3,FALSE),VLOOKUP(B388,'class and classification'!$A$340:$C$378,3,FALSE))</f>
        <v>SD</v>
      </c>
      <c r="E388">
        <v>82</v>
      </c>
      <c r="F388">
        <v>93</v>
      </c>
      <c r="G388">
        <v>95.4</v>
      </c>
      <c r="H388">
        <v>95.5</v>
      </c>
      <c r="I388">
        <v>96.2</v>
      </c>
      <c r="J388">
        <v>96.1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I388">
        <v>23</v>
      </c>
      <c r="AJ388">
        <v>37.4</v>
      </c>
      <c r="BB388" t="s">
        <v>1260</v>
      </c>
      <c r="BC388" t="e">
        <f>IFERROR(VLOOKUP(BB388,'class and classification'!$A$1:$B$338,2,FALSE),VLOOKUP(BB388,'class and classification'!$A$340:$B$378,2,FALSE))</f>
        <v>#N/A</v>
      </c>
      <c r="BD388" t="e">
        <f>IFERROR(VLOOKUP(BB388,'class and classification'!$A$1:$C$338,3,FALSE),VLOOKUP(BB388,'class and classification'!$A$340:$C$378,3,FALSE))</f>
        <v>#N/A</v>
      </c>
      <c r="BG388">
        <v>1.2</v>
      </c>
      <c r="BH388">
        <v>1.3</v>
      </c>
      <c r="BI388">
        <v>2.4</v>
      </c>
      <c r="BJ388">
        <v>2.8</v>
      </c>
      <c r="BL388" t="s">
        <v>1260</v>
      </c>
      <c r="BM388" t="e">
        <f>IFERROR(VLOOKUP(BL388,'class and classification'!$A$1:$B$338,2,FALSE),VLOOKUP(BL388,'class and classification'!$A$340:$B$378,2,FALSE))</f>
        <v>#N/A</v>
      </c>
      <c r="BN388" t="e">
        <f>IFERROR(VLOOKUP(BL388,'class and classification'!$A$1:$C$338,3,FALSE),VLOOKUP(BL388,'class and classification'!$A$340:$C$378,3,FALSE))</f>
        <v>#N/A</v>
      </c>
      <c r="BP388">
        <v>40.25</v>
      </c>
      <c r="BQ388">
        <v>82.74</v>
      </c>
      <c r="BR388">
        <v>81.45</v>
      </c>
      <c r="BS388">
        <v>81.150000000000006</v>
      </c>
      <c r="BT388">
        <v>85.35</v>
      </c>
    </row>
    <row r="389" spans="1:72" x14ac:dyDescent="0.3">
      <c r="B389" t="s">
        <v>303</v>
      </c>
      <c r="C389" t="str">
        <f>IFERROR(VLOOKUP(B389,'class and classification'!$A$1:$B$338,2,FALSE),VLOOKUP(B389,'class and classification'!$A$340:$B$378,2,FALSE))</f>
        <v>Predominantly Rural</v>
      </c>
      <c r="D389" t="str">
        <f>IFERROR(VLOOKUP(B389,'class and classification'!$A$1:$C$338,3,FALSE),VLOOKUP(B389,'class and classification'!$A$340:$C$378,3,FALSE))</f>
        <v>SD</v>
      </c>
      <c r="E389">
        <v>86</v>
      </c>
      <c r="F389">
        <v>89</v>
      </c>
      <c r="G389">
        <v>92</v>
      </c>
      <c r="H389">
        <v>95.300000000000011</v>
      </c>
      <c r="I389">
        <v>97.8</v>
      </c>
      <c r="J389">
        <v>98.7</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I389">
        <v>33.6</v>
      </c>
      <c r="AJ389">
        <v>70.8</v>
      </c>
      <c r="BB389" t="s">
        <v>1262</v>
      </c>
      <c r="BC389" t="e">
        <f>IFERROR(VLOOKUP(BB389,'class and classification'!$A$1:$B$338,2,FALSE),VLOOKUP(BB389,'class and classification'!$A$340:$B$378,2,FALSE))</f>
        <v>#N/A</v>
      </c>
      <c r="BD389" t="e">
        <f>IFERROR(VLOOKUP(BB389,'class and classification'!$A$1:$C$338,3,FALSE),VLOOKUP(BB389,'class and classification'!$A$340:$C$378,3,FALSE))</f>
        <v>#N/A</v>
      </c>
      <c r="BG389">
        <v>2.5</v>
      </c>
      <c r="BH389">
        <v>6.2</v>
      </c>
      <c r="BI389">
        <v>11.3</v>
      </c>
      <c r="BJ389">
        <v>12.7</v>
      </c>
      <c r="BL389" t="s">
        <v>1262</v>
      </c>
      <c r="BM389" t="e">
        <f>IFERROR(VLOOKUP(BL389,'class and classification'!$A$1:$B$338,2,FALSE),VLOOKUP(BL389,'class and classification'!$A$340:$B$378,2,FALSE))</f>
        <v>#N/A</v>
      </c>
      <c r="BN389" t="e">
        <f>IFERROR(VLOOKUP(BL389,'class and classification'!$A$1:$C$338,3,FALSE),VLOOKUP(BL389,'class and classification'!$A$340:$C$378,3,FALSE))</f>
        <v>#N/A</v>
      </c>
      <c r="BP389">
        <v>43.89</v>
      </c>
      <c r="BQ389">
        <v>81.540000000000006</v>
      </c>
      <c r="BR389">
        <v>85.1</v>
      </c>
      <c r="BS389">
        <v>84.44</v>
      </c>
      <c r="BT389">
        <v>81.58</v>
      </c>
    </row>
    <row r="390" spans="1:72" x14ac:dyDescent="0.3">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I390">
        <v>10.199999999999999</v>
      </c>
      <c r="AJ390">
        <v>38</v>
      </c>
      <c r="BB390" t="s">
        <v>619</v>
      </c>
      <c r="BC390" t="e">
        <f>IFERROR(VLOOKUP(BB390,'class and classification'!$A$1:$B$338,2,FALSE),VLOOKUP(BB390,'class and classification'!$A$340:$B$378,2,FALSE))</f>
        <v>#N/A</v>
      </c>
      <c r="BD390" t="e">
        <f>IFERROR(VLOOKUP(BB390,'class and classification'!$A$1:$C$338,3,FALSE),VLOOKUP(BB390,'class and classification'!$A$340:$C$378,3,FALSE))</f>
        <v>#N/A</v>
      </c>
      <c r="BG390">
        <v>5.9</v>
      </c>
      <c r="BH390">
        <v>7</v>
      </c>
      <c r="BI390">
        <v>8.6999999999999993</v>
      </c>
      <c r="BJ390">
        <v>12.3</v>
      </c>
      <c r="BL390" t="s">
        <v>619</v>
      </c>
      <c r="BM390" t="e">
        <f>IFERROR(VLOOKUP(BL390,'class and classification'!$A$1:$B$338,2,FALSE),VLOOKUP(BL390,'class and classification'!$A$340:$B$378,2,FALSE))</f>
        <v>#N/A</v>
      </c>
      <c r="BN390" t="e">
        <f>IFERROR(VLOOKUP(BL390,'class and classification'!$A$1:$C$338,3,FALSE),VLOOKUP(BL390,'class and classification'!$A$340:$C$378,3,FALSE))</f>
        <v>#N/A</v>
      </c>
      <c r="BP390">
        <v>32.33</v>
      </c>
      <c r="BQ390">
        <v>68.27</v>
      </c>
      <c r="BR390">
        <v>70.38</v>
      </c>
      <c r="BS390">
        <v>72.489999999999995</v>
      </c>
      <c r="BT390">
        <v>71.209999999999994</v>
      </c>
    </row>
    <row r="391" spans="1:72" x14ac:dyDescent="0.3">
      <c r="A391" t="s">
        <v>233</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I391">
        <v>62.4</v>
      </c>
      <c r="AJ391">
        <v>63.7</v>
      </c>
      <c r="BB391" t="s">
        <v>628</v>
      </c>
      <c r="BC391" t="e">
        <f>IFERROR(VLOOKUP(BB391,'class and classification'!$A$1:$B$338,2,FALSE),VLOOKUP(BB391,'class and classification'!$A$340:$B$378,2,FALSE))</f>
        <v>#N/A</v>
      </c>
      <c r="BD391" t="e">
        <f>IFERROR(VLOOKUP(BB391,'class and classification'!$A$1:$C$338,3,FALSE),VLOOKUP(BB391,'class and classification'!$A$340:$C$378,3,FALSE))</f>
        <v>#N/A</v>
      </c>
      <c r="BG391">
        <v>3.4</v>
      </c>
      <c r="BH391">
        <v>4.2</v>
      </c>
      <c r="BI391">
        <v>7.5</v>
      </c>
      <c r="BJ391">
        <v>9.6</v>
      </c>
      <c r="BL391" t="s">
        <v>628</v>
      </c>
      <c r="BM391" t="e">
        <f>IFERROR(VLOOKUP(BL391,'class and classification'!$A$1:$B$338,2,FALSE),VLOOKUP(BL391,'class and classification'!$A$340:$B$378,2,FALSE))</f>
        <v>#N/A</v>
      </c>
      <c r="BN391" t="e">
        <f>IFERROR(VLOOKUP(BL391,'class and classification'!$A$1:$C$338,3,FALSE),VLOOKUP(BL391,'class and classification'!$A$340:$C$378,3,FALSE))</f>
        <v>#N/A</v>
      </c>
      <c r="BP391">
        <v>62.88</v>
      </c>
      <c r="BQ391">
        <v>85.27</v>
      </c>
      <c r="BR391">
        <v>85.56</v>
      </c>
      <c r="BS391">
        <v>89.72</v>
      </c>
      <c r="BT391">
        <v>89.57</v>
      </c>
    </row>
    <row r="392" spans="1:72" x14ac:dyDescent="0.3">
      <c r="B392" t="s">
        <v>1313</v>
      </c>
      <c r="C392" t="e">
        <f>IFERROR(VLOOKUP(B392,'class and classification'!$A$1:$B$338,2,FALSE),VLOOKUP(B392,'class and classification'!$A$340:$B$378,2,FALSE))</f>
        <v>#N/A</v>
      </c>
      <c r="D392" t="e">
        <f>IFERROR(VLOOKUP(B392,'class and classification'!$A$1:$C$338,3,FALSE),VLOOKUP(B392,'class and classification'!$A$340:$C$378,3,FALSE))</f>
        <v>#N/A</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I392">
        <v>4.5999999999999996</v>
      </c>
      <c r="AJ392">
        <v>10.9</v>
      </c>
      <c r="BB392" t="s">
        <v>1037</v>
      </c>
      <c r="BC392" t="e">
        <f>IFERROR(VLOOKUP(BB392,'class and classification'!$A$1:$B$338,2,FALSE),VLOOKUP(BB392,'class and classification'!$A$340:$B$378,2,FALSE))</f>
        <v>#N/A</v>
      </c>
      <c r="BD392" t="e">
        <f>IFERROR(VLOOKUP(BB392,'class and classification'!$A$1:$C$338,3,FALSE),VLOOKUP(BB392,'class and classification'!$A$340:$C$378,3,FALSE))</f>
        <v>#N/A</v>
      </c>
      <c r="BG392">
        <v>1.4</v>
      </c>
      <c r="BH392">
        <v>13.1</v>
      </c>
      <c r="BI392">
        <v>34.9</v>
      </c>
      <c r="BJ392">
        <v>58.4</v>
      </c>
      <c r="BL392" t="s">
        <v>1037</v>
      </c>
      <c r="BM392" t="e">
        <f>IFERROR(VLOOKUP(BL392,'class and classification'!$A$1:$B$338,2,FALSE),VLOOKUP(BL392,'class and classification'!$A$340:$B$378,2,FALSE))</f>
        <v>#N/A</v>
      </c>
      <c r="BN392" t="e">
        <f>IFERROR(VLOOKUP(BL392,'class and classification'!$A$1:$C$338,3,FALSE),VLOOKUP(BL392,'class and classification'!$A$340:$C$378,3,FALSE))</f>
        <v>#N/A</v>
      </c>
      <c r="BO392">
        <v>65.83</v>
      </c>
      <c r="BP392">
        <v>75.510000000000005</v>
      </c>
      <c r="BQ392">
        <v>90.48</v>
      </c>
      <c r="BR392">
        <v>91.86</v>
      </c>
      <c r="BS392">
        <v>91.02</v>
      </c>
      <c r="BT392">
        <v>92.18</v>
      </c>
    </row>
    <row r="393" spans="1:72" x14ac:dyDescent="0.3">
      <c r="B393" t="s">
        <v>1314</v>
      </c>
      <c r="C393" t="e">
        <f>IFERROR(VLOOKUP(B393,'class and classification'!$A$1:$B$338,2,FALSE),VLOOKUP(B393,'class and classification'!$A$340:$B$378,2,FALSE))</f>
        <v>#N/A</v>
      </c>
      <c r="D393" t="e">
        <f>IFERROR(VLOOKUP(B393,'class and classification'!$A$1:$C$338,3,FALSE),VLOOKUP(B393,'class and classification'!$A$340:$C$378,3,FALSE))</f>
        <v>#N/A</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I393">
        <v>4.7</v>
      </c>
      <c r="AJ393">
        <v>27.3</v>
      </c>
      <c r="BB393" t="s">
        <v>1044</v>
      </c>
      <c r="BC393" t="e">
        <f>IFERROR(VLOOKUP(BB393,'class and classification'!$A$1:$B$338,2,FALSE),VLOOKUP(BB393,'class and classification'!$A$340:$B$378,2,FALSE))</f>
        <v>#N/A</v>
      </c>
      <c r="BD393" t="e">
        <f>IFERROR(VLOOKUP(BB393,'class and classification'!$A$1:$C$338,3,FALSE),VLOOKUP(BB393,'class and classification'!$A$340:$C$378,3,FALSE))</f>
        <v>#N/A</v>
      </c>
      <c r="BG393">
        <v>1.2</v>
      </c>
      <c r="BH393">
        <v>2.7</v>
      </c>
      <c r="BI393">
        <v>6.9</v>
      </c>
      <c r="BJ393">
        <v>13.7</v>
      </c>
      <c r="BL393" t="s">
        <v>1044</v>
      </c>
      <c r="BM393" t="e">
        <f>IFERROR(VLOOKUP(BL393,'class and classification'!$A$1:$B$338,2,FALSE),VLOOKUP(BL393,'class and classification'!$A$340:$B$378,2,FALSE))</f>
        <v>#N/A</v>
      </c>
      <c r="BN393" t="e">
        <f>IFERROR(VLOOKUP(BL393,'class and classification'!$A$1:$C$338,3,FALSE),VLOOKUP(BL393,'class and classification'!$A$340:$C$378,3,FALSE))</f>
        <v>#N/A</v>
      </c>
      <c r="BO393">
        <v>1.7500000000000002</v>
      </c>
      <c r="BP393">
        <v>32.1</v>
      </c>
      <c r="BQ393">
        <v>61.31</v>
      </c>
      <c r="BR393">
        <v>62.13</v>
      </c>
      <c r="BS393">
        <v>62.24</v>
      </c>
      <c r="BT393">
        <v>65.03</v>
      </c>
    </row>
    <row r="394" spans="1:72" x14ac:dyDescent="0.3">
      <c r="B394" t="s">
        <v>1315</v>
      </c>
      <c r="C394" t="e">
        <f>IFERROR(VLOOKUP(B394,'class and classification'!$A$1:$B$338,2,FALSE),VLOOKUP(B394,'class and classification'!$A$340:$B$378,2,FALSE))</f>
        <v>#N/A</v>
      </c>
      <c r="D394" t="e">
        <f>IFERROR(VLOOKUP(B394,'class and classification'!$A$1:$C$338,3,FALSE),VLOOKUP(B394,'class and classification'!$A$340:$C$378,3,FALSE))</f>
        <v>#N/A</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I394">
        <v>17.7</v>
      </c>
      <c r="AJ394">
        <v>23.9</v>
      </c>
      <c r="BB394" t="s">
        <v>668</v>
      </c>
      <c r="BC394" t="e">
        <f>IFERROR(VLOOKUP(BB394,'class and classification'!$A$1:$B$338,2,FALSE),VLOOKUP(BB394,'class and classification'!$A$340:$B$378,2,FALSE))</f>
        <v>#N/A</v>
      </c>
      <c r="BD394" t="e">
        <f>IFERROR(VLOOKUP(BB394,'class and classification'!$A$1:$C$338,3,FALSE),VLOOKUP(BB394,'class and classification'!$A$340:$C$378,3,FALSE))</f>
        <v>#N/A</v>
      </c>
      <c r="BG394">
        <v>0.8</v>
      </c>
      <c r="BH394">
        <v>1.4</v>
      </c>
      <c r="BI394">
        <v>1.9</v>
      </c>
      <c r="BJ394">
        <v>11.3</v>
      </c>
      <c r="BL394" t="s">
        <v>668</v>
      </c>
      <c r="BM394" t="e">
        <f>IFERROR(VLOOKUP(BL394,'class and classification'!$A$1:$B$338,2,FALSE),VLOOKUP(BL394,'class and classification'!$A$340:$B$378,2,FALSE))</f>
        <v>#N/A</v>
      </c>
      <c r="BN394" t="e">
        <f>IFERROR(VLOOKUP(BL394,'class and classification'!$A$1:$C$338,3,FALSE),VLOOKUP(BL394,'class and classification'!$A$340:$C$378,3,FALSE))</f>
        <v>#N/A</v>
      </c>
      <c r="BO394">
        <v>8.68</v>
      </c>
      <c r="BP394">
        <v>52.27</v>
      </c>
      <c r="BQ394">
        <v>76.52</v>
      </c>
      <c r="BR394">
        <v>82.26</v>
      </c>
      <c r="BS394">
        <v>81.31</v>
      </c>
      <c r="BT394">
        <v>79.81</v>
      </c>
    </row>
    <row r="395" spans="1:72" x14ac:dyDescent="0.3">
      <c r="B395" t="s">
        <v>1316</v>
      </c>
      <c r="C395" t="e">
        <f>IFERROR(VLOOKUP(B395,'class and classification'!$A$1:$B$338,2,FALSE),VLOOKUP(B395,'class and classification'!$A$340:$B$378,2,FALSE))</f>
        <v>#N/A</v>
      </c>
      <c r="D395" t="e">
        <f>IFERROR(VLOOKUP(B395,'class and classification'!$A$1:$C$338,3,FALSE),VLOOKUP(B395,'class and classification'!$A$340:$C$378,3,FALSE))</f>
        <v>#N/A</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I395">
        <v>8.4</v>
      </c>
      <c r="AJ395">
        <v>12.1</v>
      </c>
      <c r="BB395" t="s">
        <v>892</v>
      </c>
      <c r="BC395" t="e">
        <f>IFERROR(VLOOKUP(BB395,'class and classification'!$A$1:$B$338,2,FALSE),VLOOKUP(BB395,'class and classification'!$A$340:$B$378,2,FALSE))</f>
        <v>#N/A</v>
      </c>
      <c r="BD395" t="e">
        <f>IFERROR(VLOOKUP(BB395,'class and classification'!$A$1:$C$338,3,FALSE),VLOOKUP(BB395,'class and classification'!$A$340:$C$378,3,FALSE))</f>
        <v>#N/A</v>
      </c>
      <c r="BG395">
        <v>0.5</v>
      </c>
      <c r="BH395">
        <v>0.9</v>
      </c>
      <c r="BI395">
        <v>1.6</v>
      </c>
      <c r="BJ395">
        <v>1.8</v>
      </c>
      <c r="BL395" t="s">
        <v>892</v>
      </c>
      <c r="BM395" t="e">
        <f>IFERROR(VLOOKUP(BL395,'class and classification'!$A$1:$B$338,2,FALSE),VLOOKUP(BL395,'class and classification'!$A$340:$B$378,2,FALSE))</f>
        <v>#N/A</v>
      </c>
      <c r="BN395" t="e">
        <f>IFERROR(VLOOKUP(BL395,'class and classification'!$A$1:$C$338,3,FALSE),VLOOKUP(BL395,'class and classification'!$A$340:$C$378,3,FALSE))</f>
        <v>#N/A</v>
      </c>
      <c r="BO395">
        <v>0.66</v>
      </c>
      <c r="BP395">
        <v>0.64</v>
      </c>
      <c r="BQ395">
        <v>45.85</v>
      </c>
      <c r="BR395">
        <v>56.94</v>
      </c>
      <c r="BS395">
        <v>57.27</v>
      </c>
      <c r="BT395">
        <v>59.07</v>
      </c>
    </row>
    <row r="396" spans="1:72" x14ac:dyDescent="0.3">
      <c r="B396" t="s">
        <v>1317</v>
      </c>
      <c r="C396" t="e">
        <f>IFERROR(VLOOKUP(B396,'class and classification'!$A$1:$B$338,2,FALSE),VLOOKUP(B396,'class and classification'!$A$340:$B$378,2,FALSE))</f>
        <v>#N/A</v>
      </c>
      <c r="D396" t="e">
        <f>IFERROR(VLOOKUP(B396,'class and classification'!$A$1:$C$338,3,FALSE),VLOOKUP(B396,'class and classification'!$A$340:$C$378,3,FALSE))</f>
        <v>#N/A</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I396">
        <v>3.5</v>
      </c>
      <c r="AJ396">
        <v>6.1</v>
      </c>
      <c r="BB396" t="s">
        <v>682</v>
      </c>
      <c r="BC396" t="e">
        <f>IFERROR(VLOOKUP(BB396,'class and classification'!$A$1:$B$338,2,FALSE),VLOOKUP(BB396,'class and classification'!$A$340:$B$378,2,FALSE))</f>
        <v>#N/A</v>
      </c>
      <c r="BD396" t="e">
        <f>IFERROR(VLOOKUP(BB396,'class and classification'!$A$1:$C$338,3,FALSE),VLOOKUP(BB396,'class and classification'!$A$340:$C$378,3,FALSE))</f>
        <v>#N/A</v>
      </c>
      <c r="BG396">
        <v>0.1</v>
      </c>
      <c r="BH396">
        <v>0.6</v>
      </c>
      <c r="BI396">
        <v>2.7</v>
      </c>
      <c r="BJ396">
        <v>21.1</v>
      </c>
      <c r="BL396" t="s">
        <v>682</v>
      </c>
      <c r="BM396" t="e">
        <f>IFERROR(VLOOKUP(BL396,'class and classification'!$A$1:$B$338,2,FALSE),VLOOKUP(BL396,'class and classification'!$A$340:$B$378,2,FALSE))</f>
        <v>#N/A</v>
      </c>
      <c r="BN396" t="e">
        <f>IFERROR(VLOOKUP(BL396,'class and classification'!$A$1:$C$338,3,FALSE),VLOOKUP(BL396,'class and classification'!$A$340:$C$378,3,FALSE))</f>
        <v>#N/A</v>
      </c>
      <c r="BO396">
        <v>15.790000000000001</v>
      </c>
      <c r="BP396">
        <v>20.75</v>
      </c>
      <c r="BQ396">
        <v>77.52</v>
      </c>
      <c r="BR396">
        <v>85.16</v>
      </c>
      <c r="BS396">
        <v>84.15</v>
      </c>
      <c r="BT396">
        <v>87.24</v>
      </c>
    </row>
    <row r="397" spans="1:72" x14ac:dyDescent="0.3">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I397">
        <v>22.6</v>
      </c>
      <c r="AJ397">
        <v>34.5</v>
      </c>
      <c r="BB397" t="s">
        <v>1141</v>
      </c>
      <c r="BC397" t="e">
        <f>IFERROR(VLOOKUP(BB397,'class and classification'!$A$1:$B$338,2,FALSE),VLOOKUP(BB397,'class and classification'!$A$340:$B$378,2,FALSE))</f>
        <v>#N/A</v>
      </c>
      <c r="BD397" t="e">
        <f>IFERROR(VLOOKUP(BB397,'class and classification'!$A$1:$C$338,3,FALSE),VLOOKUP(BB397,'class and classification'!$A$340:$C$378,3,FALSE))</f>
        <v>#N/A</v>
      </c>
      <c r="BG397">
        <v>1.8</v>
      </c>
      <c r="BH397">
        <v>4.2</v>
      </c>
      <c r="BI397">
        <v>6.4</v>
      </c>
      <c r="BJ397">
        <v>8</v>
      </c>
      <c r="BL397" t="s">
        <v>1141</v>
      </c>
      <c r="BM397" t="e">
        <f>IFERROR(VLOOKUP(BL397,'class and classification'!$A$1:$B$338,2,FALSE),VLOOKUP(BL397,'class and classification'!$A$340:$B$378,2,FALSE))</f>
        <v>#N/A</v>
      </c>
      <c r="BN397" t="e">
        <f>IFERROR(VLOOKUP(BL397,'class and classification'!$A$1:$C$338,3,FALSE),VLOOKUP(BL397,'class and classification'!$A$340:$C$378,3,FALSE))</f>
        <v>#N/A</v>
      </c>
      <c r="BO397">
        <v>2.25</v>
      </c>
      <c r="BP397">
        <v>18.510000000000002</v>
      </c>
      <c r="BQ397">
        <v>59.53</v>
      </c>
      <c r="BR397">
        <v>64.41</v>
      </c>
      <c r="BS397">
        <v>67.180000000000007</v>
      </c>
      <c r="BT397">
        <v>70.58</v>
      </c>
    </row>
    <row r="398" spans="1:72" x14ac:dyDescent="0.3">
      <c r="A398" t="s">
        <v>339</v>
      </c>
      <c r="B398" t="s">
        <v>339</v>
      </c>
      <c r="C398" t="str">
        <f>IFERROR(VLOOKUP(B398,'class and classification'!$A$1:$B$338,2,FALSE),VLOOKUP(B398,'class and classification'!$A$340:$B$378,2,FALSE))</f>
        <v>Predominantly Rural</v>
      </c>
      <c r="D398" t="str">
        <f>IFERROR(VLOOKUP(B398,'class and classification'!$A$1:$C$338,3,FALSE),VLOOKUP(B398,'class and classification'!$A$340:$C$378,3,FALSE))</f>
        <v>SC</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I398">
        <v>5.5</v>
      </c>
      <c r="AJ398">
        <v>63.4</v>
      </c>
      <c r="BB398" t="s">
        <v>678</v>
      </c>
      <c r="BC398" t="e">
        <f>IFERROR(VLOOKUP(BB398,'class and classification'!$A$1:$B$338,2,FALSE),VLOOKUP(BB398,'class and classification'!$A$340:$B$378,2,FALSE))</f>
        <v>#N/A</v>
      </c>
      <c r="BD398" t="e">
        <f>IFERROR(VLOOKUP(BB398,'class and classification'!$A$1:$C$338,3,FALSE),VLOOKUP(BB398,'class and classification'!$A$340:$C$378,3,FALSE))</f>
        <v>#N/A</v>
      </c>
      <c r="BG398">
        <v>0.2</v>
      </c>
      <c r="BH398">
        <v>0.7</v>
      </c>
      <c r="BI398">
        <v>0.9</v>
      </c>
      <c r="BJ398">
        <v>23.3</v>
      </c>
      <c r="BL398" t="s">
        <v>678</v>
      </c>
      <c r="BM398" t="e">
        <f>IFERROR(VLOOKUP(BL398,'class and classification'!$A$1:$B$338,2,FALSE),VLOOKUP(BL398,'class and classification'!$A$340:$B$378,2,FALSE))</f>
        <v>#N/A</v>
      </c>
      <c r="BN398" t="e">
        <f>IFERROR(VLOOKUP(BL398,'class and classification'!$A$1:$C$338,3,FALSE),VLOOKUP(BL398,'class and classification'!$A$340:$C$378,3,FALSE))</f>
        <v>#N/A</v>
      </c>
      <c r="BO398">
        <v>91.210000000000008</v>
      </c>
      <c r="BP398">
        <v>77.2</v>
      </c>
      <c r="BQ398">
        <v>88.05</v>
      </c>
      <c r="BR398">
        <v>94.71</v>
      </c>
      <c r="BS398">
        <v>95.79</v>
      </c>
      <c r="BT398">
        <v>96</v>
      </c>
    </row>
    <row r="399" spans="1:72" x14ac:dyDescent="0.3">
      <c r="B399" t="s">
        <v>169</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76</v>
      </c>
      <c r="F399">
        <v>80</v>
      </c>
      <c r="G399">
        <v>82.9</v>
      </c>
      <c r="H399">
        <v>83.699999999999989</v>
      </c>
      <c r="I399">
        <v>84</v>
      </c>
      <c r="J399">
        <v>87.5</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I399">
        <v>36.5</v>
      </c>
      <c r="AJ399">
        <v>39.200000000000003</v>
      </c>
      <c r="BB399" t="s">
        <v>1145</v>
      </c>
      <c r="BC399" t="e">
        <f>IFERROR(VLOOKUP(BB399,'class and classification'!$A$1:$B$338,2,FALSE),VLOOKUP(BB399,'class and classification'!$A$340:$B$378,2,FALSE))</f>
        <v>#N/A</v>
      </c>
      <c r="BD399" t="e">
        <f>IFERROR(VLOOKUP(BB399,'class and classification'!$A$1:$C$338,3,FALSE),VLOOKUP(BB399,'class and classification'!$A$340:$C$378,3,FALSE))</f>
        <v>#N/A</v>
      </c>
      <c r="BG399">
        <v>2.7</v>
      </c>
      <c r="BH399">
        <v>4.5999999999999996</v>
      </c>
      <c r="BI399">
        <v>35</v>
      </c>
      <c r="BJ399">
        <v>39.5</v>
      </c>
      <c r="BL399" t="s">
        <v>1145</v>
      </c>
      <c r="BM399" t="e">
        <f>IFERROR(VLOOKUP(BL399,'class and classification'!$A$1:$B$338,2,FALSE),VLOOKUP(BL399,'class and classification'!$A$340:$B$378,2,FALSE))</f>
        <v>#N/A</v>
      </c>
      <c r="BN399" t="e">
        <f>IFERROR(VLOOKUP(BL399,'class and classification'!$A$1:$C$338,3,FALSE),VLOOKUP(BL399,'class and classification'!$A$340:$C$378,3,FALSE))</f>
        <v>#N/A</v>
      </c>
      <c r="BO399">
        <v>5.9499999999999993</v>
      </c>
      <c r="BP399">
        <v>27.06</v>
      </c>
      <c r="BQ399">
        <v>69.41</v>
      </c>
      <c r="BR399">
        <v>74.760000000000005</v>
      </c>
      <c r="BS399">
        <v>76.12</v>
      </c>
      <c r="BT399">
        <v>76.45</v>
      </c>
    </row>
    <row r="400" spans="1:72" x14ac:dyDescent="0.3">
      <c r="B400" t="s">
        <v>228</v>
      </c>
      <c r="C400" t="str">
        <f>IFERROR(VLOOKUP(B400,'class and classification'!$A$1:$B$338,2,FALSE),VLOOKUP(B400,'class and classification'!$A$340:$B$378,2,FALSE))</f>
        <v>Predominantly Rural</v>
      </c>
      <c r="D400" t="str">
        <f>IFERROR(VLOOKUP(B400,'class and classification'!$A$1:$C$338,3,FALSE),VLOOKUP(B400,'class and classification'!$A$340:$C$378,3,FALSE))</f>
        <v>SD</v>
      </c>
      <c r="E400">
        <v>80</v>
      </c>
      <c r="F400">
        <v>87</v>
      </c>
      <c r="G400">
        <v>89.7</v>
      </c>
      <c r="H400">
        <v>90.7</v>
      </c>
      <c r="I400">
        <v>91.1</v>
      </c>
      <c r="J400">
        <v>93.7</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I400">
        <v>17.5</v>
      </c>
      <c r="AJ400">
        <v>29.8</v>
      </c>
      <c r="BB400" t="s">
        <v>1198</v>
      </c>
      <c r="BC400" t="e">
        <f>IFERROR(VLOOKUP(BB400,'class and classification'!$A$1:$B$338,2,FALSE),VLOOKUP(BB400,'class and classification'!$A$340:$B$378,2,FALSE))</f>
        <v>#N/A</v>
      </c>
      <c r="BD400" t="e">
        <f>IFERROR(VLOOKUP(BB400,'class and classification'!$A$1:$C$338,3,FALSE),VLOOKUP(BB400,'class and classification'!$A$340:$C$378,3,FALSE))</f>
        <v>#N/A</v>
      </c>
      <c r="BG400">
        <v>0.2</v>
      </c>
      <c r="BH400">
        <v>2.4</v>
      </c>
      <c r="BI400">
        <v>17.899999999999999</v>
      </c>
      <c r="BJ400">
        <v>22.7</v>
      </c>
      <c r="BL400" t="s">
        <v>1198</v>
      </c>
      <c r="BM400" t="e">
        <f>IFERROR(VLOOKUP(BL400,'class and classification'!$A$1:$B$338,2,FALSE),VLOOKUP(BL400,'class and classification'!$A$340:$B$378,2,FALSE))</f>
        <v>#N/A</v>
      </c>
      <c r="BN400" t="e">
        <f>IFERROR(VLOOKUP(BL400,'class and classification'!$A$1:$C$338,3,FALSE),VLOOKUP(BL400,'class and classification'!$A$340:$C$378,3,FALSE))</f>
        <v>#N/A</v>
      </c>
      <c r="BO400">
        <v>53.5</v>
      </c>
      <c r="BP400">
        <v>64.12</v>
      </c>
      <c r="BQ400">
        <v>78.73</v>
      </c>
      <c r="BR400">
        <v>86.92</v>
      </c>
      <c r="BS400">
        <v>85.51</v>
      </c>
      <c r="BT400">
        <v>85.95</v>
      </c>
    </row>
    <row r="401" spans="1:72" x14ac:dyDescent="0.3">
      <c r="B401" t="s">
        <v>247</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79</v>
      </c>
      <c r="F401">
        <v>86</v>
      </c>
      <c r="G401">
        <v>87.3</v>
      </c>
      <c r="H401">
        <v>87.300000000000011</v>
      </c>
      <c r="I401">
        <v>88</v>
      </c>
      <c r="J401">
        <v>88.7</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I401">
        <v>7.9</v>
      </c>
      <c r="AJ401">
        <v>90</v>
      </c>
      <c r="BB401" t="s">
        <v>692</v>
      </c>
      <c r="BC401" t="e">
        <f>IFERROR(VLOOKUP(BB401,'class and classification'!$A$1:$B$338,2,FALSE),VLOOKUP(BB401,'class and classification'!$A$340:$B$378,2,FALSE))</f>
        <v>#N/A</v>
      </c>
      <c r="BD401" t="e">
        <f>IFERROR(VLOOKUP(BB401,'class and classification'!$A$1:$C$338,3,FALSE),VLOOKUP(BB401,'class and classification'!$A$340:$C$378,3,FALSE))</f>
        <v>#N/A</v>
      </c>
      <c r="BG401">
        <v>2</v>
      </c>
      <c r="BH401">
        <v>8.1999999999999993</v>
      </c>
      <c r="BI401">
        <v>24.4</v>
      </c>
      <c r="BJ401">
        <v>33.4</v>
      </c>
      <c r="BL401" t="s">
        <v>692</v>
      </c>
      <c r="BM401" t="e">
        <f>IFERROR(VLOOKUP(BL401,'class and classification'!$A$1:$B$338,2,FALSE),VLOOKUP(BL401,'class and classification'!$A$340:$B$378,2,FALSE))</f>
        <v>#N/A</v>
      </c>
      <c r="BN401" t="e">
        <f>IFERROR(VLOOKUP(BL401,'class and classification'!$A$1:$C$338,3,FALSE),VLOOKUP(BL401,'class and classification'!$A$340:$C$378,3,FALSE))</f>
        <v>#N/A</v>
      </c>
      <c r="BO401">
        <v>17.119999999999997</v>
      </c>
      <c r="BP401">
        <v>47.46</v>
      </c>
      <c r="BQ401">
        <v>79.819999999999993</v>
      </c>
      <c r="BR401">
        <v>83.27</v>
      </c>
      <c r="BS401">
        <v>83.08</v>
      </c>
      <c r="BT401">
        <v>83.03</v>
      </c>
    </row>
    <row r="402" spans="1:72" x14ac:dyDescent="0.3">
      <c r="B402" t="s">
        <v>364</v>
      </c>
      <c r="C402" t="str">
        <f>IFERROR(VLOOKUP(B402,'class and classification'!$A$1:$B$338,2,FALSE),VLOOKUP(B402,'class and classification'!$A$340:$B$378,2,FALSE))</f>
        <v>Urban with Significant Rural</v>
      </c>
      <c r="D402" t="str">
        <f>IFERROR(VLOOKUP(B402,'class and classification'!$A$1:$C$338,3,FALSE),VLOOKUP(B402,'class and classification'!$A$340:$C$378,3,FALSE))</f>
        <v>SD</v>
      </c>
      <c r="E402">
        <v>81</v>
      </c>
      <c r="F402">
        <v>84</v>
      </c>
      <c r="G402">
        <v>87.800000000000011</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I402">
        <v>13.7</v>
      </c>
      <c r="AJ402">
        <v>24</v>
      </c>
      <c r="BB402" t="s">
        <v>1205</v>
      </c>
      <c r="BC402" t="e">
        <f>IFERROR(VLOOKUP(BB402,'class and classification'!$A$1:$B$338,2,FALSE),VLOOKUP(BB402,'class and classification'!$A$340:$B$378,2,FALSE))</f>
        <v>#N/A</v>
      </c>
      <c r="BD402" t="e">
        <f>IFERROR(VLOOKUP(BB402,'class and classification'!$A$1:$C$338,3,FALSE),VLOOKUP(BB402,'class and classification'!$A$340:$C$378,3,FALSE))</f>
        <v>#N/A</v>
      </c>
      <c r="BG402">
        <v>0.7</v>
      </c>
      <c r="BH402">
        <v>1.7</v>
      </c>
      <c r="BI402">
        <v>7.1</v>
      </c>
      <c r="BJ402">
        <v>9.1</v>
      </c>
      <c r="BL402" t="s">
        <v>1205</v>
      </c>
      <c r="BM402" t="e">
        <f>IFERROR(VLOOKUP(BL402,'class and classification'!$A$1:$B$338,2,FALSE),VLOOKUP(BL402,'class and classification'!$A$340:$B$378,2,FALSE))</f>
        <v>#N/A</v>
      </c>
      <c r="BN402" t="e">
        <f>IFERROR(VLOOKUP(BL402,'class and classification'!$A$1:$C$338,3,FALSE),VLOOKUP(BL402,'class and classification'!$A$340:$C$378,3,FALSE))</f>
        <v>#N/A</v>
      </c>
      <c r="BO402">
        <v>44.6</v>
      </c>
      <c r="BP402">
        <v>68.42</v>
      </c>
      <c r="BQ402">
        <v>88.69</v>
      </c>
      <c r="BR402">
        <v>91.5</v>
      </c>
      <c r="BS402">
        <v>91.5</v>
      </c>
      <c r="BT402">
        <v>91.14</v>
      </c>
    </row>
    <row r="403" spans="1:72" x14ac:dyDescent="0.3">
      <c r="B403" t="s">
        <v>368</v>
      </c>
      <c r="C403" t="str">
        <f>IFERROR(VLOOKUP(B403,'class and classification'!$A$1:$B$338,2,FALSE),VLOOKUP(B403,'class and classification'!$A$340:$B$378,2,FALSE))</f>
        <v>Predominantly Rural</v>
      </c>
      <c r="D403" t="str">
        <f>IFERROR(VLOOKUP(B403,'class and classification'!$A$1:$C$338,3,FALSE),VLOOKUP(B403,'class and classification'!$A$340:$C$378,3,FALSE))</f>
        <v>SD</v>
      </c>
      <c r="E403">
        <v>80</v>
      </c>
      <c r="F403">
        <v>84</v>
      </c>
      <c r="G403">
        <v>85</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I403">
        <v>25.5</v>
      </c>
      <c r="AJ403">
        <v>55.2</v>
      </c>
      <c r="BB403" t="s">
        <v>702</v>
      </c>
      <c r="BC403" t="e">
        <f>IFERROR(VLOOKUP(BB403,'class and classification'!$A$1:$B$338,2,FALSE),VLOOKUP(BB403,'class and classification'!$A$340:$B$378,2,FALSE))</f>
        <v>#N/A</v>
      </c>
      <c r="BD403" t="e">
        <f>IFERROR(VLOOKUP(BB403,'class and classification'!$A$1:$C$338,3,FALSE),VLOOKUP(BB403,'class and classification'!$A$340:$C$378,3,FALSE))</f>
        <v>#N/A</v>
      </c>
      <c r="BG403">
        <v>4.7</v>
      </c>
      <c r="BH403">
        <v>21.4</v>
      </c>
      <c r="BI403">
        <v>39.299999999999997</v>
      </c>
      <c r="BJ403">
        <v>53.8</v>
      </c>
      <c r="BL403" t="s">
        <v>702</v>
      </c>
      <c r="BM403" t="e">
        <f>IFERROR(VLOOKUP(BL403,'class and classification'!$A$1:$B$338,2,FALSE),VLOOKUP(BL403,'class and classification'!$A$340:$B$378,2,FALSE))</f>
        <v>#N/A</v>
      </c>
      <c r="BN403" t="e">
        <f>IFERROR(VLOOKUP(BL403,'class and classification'!$A$1:$C$338,3,FALSE),VLOOKUP(BL403,'class and classification'!$A$340:$C$378,3,FALSE))</f>
        <v>#N/A</v>
      </c>
      <c r="BO403">
        <v>84.68</v>
      </c>
      <c r="BP403">
        <v>85.7</v>
      </c>
      <c r="BQ403">
        <v>89.57</v>
      </c>
      <c r="BR403">
        <v>93.81</v>
      </c>
      <c r="BS403">
        <v>94.84</v>
      </c>
      <c r="BT403">
        <v>96.05</v>
      </c>
    </row>
    <row r="404" spans="1:72" x14ac:dyDescent="0.3">
      <c r="B404" t="s">
        <v>236</v>
      </c>
      <c r="C404" t="str">
        <f>IFERROR(VLOOKUP(B404,'class and classification'!$A$1:$B$338,2,FALSE),VLOOKUP(B404,'class and classification'!$A$340:$B$378,2,FALSE))</f>
        <v>Predominantly Rural</v>
      </c>
      <c r="D404" t="str">
        <f>IFERROR(VLOOKUP(B404,'class and classification'!$A$1:$C$338,3,FALSE),VLOOKUP(B404,'class and classification'!$A$340:$C$378,3,FALSE))</f>
        <v>SD</v>
      </c>
      <c r="H404">
        <v>88.100000000000009</v>
      </c>
      <c r="I404">
        <v>88.5</v>
      </c>
      <c r="J404">
        <v>88.8</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I404">
        <v>4.8</v>
      </c>
      <c r="AJ404">
        <v>25.1</v>
      </c>
      <c r="BB404" t="s">
        <v>902</v>
      </c>
      <c r="BC404" t="e">
        <f>IFERROR(VLOOKUP(BB404,'class and classification'!$A$1:$B$338,2,FALSE),VLOOKUP(BB404,'class and classification'!$A$340:$B$378,2,FALSE))</f>
        <v>#N/A</v>
      </c>
      <c r="BD404" t="e">
        <f>IFERROR(VLOOKUP(BB404,'class and classification'!$A$1:$C$338,3,FALSE),VLOOKUP(BB404,'class and classification'!$A$340:$C$378,3,FALSE))</f>
        <v>#N/A</v>
      </c>
      <c r="BG404">
        <v>0.1</v>
      </c>
      <c r="BH404">
        <v>2.6</v>
      </c>
      <c r="BI404">
        <v>3.7</v>
      </c>
      <c r="BJ404">
        <v>4.5</v>
      </c>
      <c r="BL404" t="s">
        <v>902</v>
      </c>
      <c r="BM404" t="e">
        <f>IFERROR(VLOOKUP(BL404,'class and classification'!$A$1:$B$338,2,FALSE),VLOOKUP(BL404,'class and classification'!$A$340:$B$378,2,FALSE))</f>
        <v>#N/A</v>
      </c>
      <c r="BN404" t="e">
        <f>IFERROR(VLOOKUP(BL404,'class and classification'!$A$1:$C$338,3,FALSE),VLOOKUP(BL404,'class and classification'!$A$340:$C$378,3,FALSE))</f>
        <v>#N/A</v>
      </c>
      <c r="BP404">
        <v>0</v>
      </c>
      <c r="BQ404">
        <v>28.37</v>
      </c>
      <c r="BR404">
        <v>32.54</v>
      </c>
      <c r="BS404">
        <v>33.19</v>
      </c>
      <c r="BT404">
        <v>33.549999999999997</v>
      </c>
    </row>
    <row r="405" spans="1:72" x14ac:dyDescent="0.3">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I405">
        <v>6.2</v>
      </c>
      <c r="AJ405">
        <v>29.3</v>
      </c>
      <c r="BB405" t="s">
        <v>707</v>
      </c>
      <c r="BC405" t="e">
        <f>IFERROR(VLOOKUP(BB405,'class and classification'!$A$1:$B$338,2,FALSE),VLOOKUP(BB405,'class and classification'!$A$340:$B$378,2,FALSE))</f>
        <v>#N/A</v>
      </c>
      <c r="BD405" t="e">
        <f>IFERROR(VLOOKUP(BB405,'class and classification'!$A$1:$C$338,3,FALSE),VLOOKUP(BB405,'class and classification'!$A$340:$C$378,3,FALSE))</f>
        <v>#N/A</v>
      </c>
      <c r="BG405">
        <v>0.3</v>
      </c>
      <c r="BH405">
        <v>1</v>
      </c>
      <c r="BI405">
        <v>8.1999999999999993</v>
      </c>
      <c r="BJ405">
        <v>10.7</v>
      </c>
      <c r="BL405" t="s">
        <v>707</v>
      </c>
      <c r="BM405" t="e">
        <f>IFERROR(VLOOKUP(BL405,'class and classification'!$A$1:$B$338,2,FALSE),VLOOKUP(BL405,'class and classification'!$A$340:$B$378,2,FALSE))</f>
        <v>#N/A</v>
      </c>
      <c r="BN405" t="e">
        <f>IFERROR(VLOOKUP(BL405,'class and classification'!$A$1:$C$338,3,FALSE),VLOOKUP(BL405,'class and classification'!$A$340:$C$378,3,FALSE))</f>
        <v>#N/A</v>
      </c>
      <c r="BO405">
        <v>59.98</v>
      </c>
      <c r="BP405">
        <v>54.53</v>
      </c>
      <c r="BQ405">
        <v>75.7</v>
      </c>
      <c r="BR405">
        <v>72.42</v>
      </c>
      <c r="BS405">
        <v>72.73</v>
      </c>
      <c r="BT405">
        <v>76.75</v>
      </c>
    </row>
    <row r="406" spans="1:72" x14ac:dyDescent="0.3">
      <c r="A406" t="s">
        <v>340</v>
      </c>
      <c r="B406" t="s">
        <v>340</v>
      </c>
      <c r="C406" t="str">
        <f>IFERROR(VLOOKUP(B406,'class and classification'!$A$1:$B$338,2,FALSE),VLOOKUP(B406,'class and classification'!$A$340:$B$378,2,FALSE))</f>
        <v>Urban with Significant Rural</v>
      </c>
      <c r="D406" t="str">
        <f>IFERROR(VLOOKUP(B406,'class and classification'!$A$1:$C$338,3,FALSE),VLOOKUP(B406,'class and classification'!$A$340:$C$378,3,FALSE))</f>
        <v>SC</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I406">
        <v>3</v>
      </c>
      <c r="AJ406">
        <v>12.8</v>
      </c>
      <c r="BB406" t="s">
        <v>688</v>
      </c>
      <c r="BC406" t="e">
        <f>IFERROR(VLOOKUP(BB406,'class and classification'!$A$1:$B$338,2,FALSE),VLOOKUP(BB406,'class and classification'!$A$340:$B$378,2,FALSE))</f>
        <v>#N/A</v>
      </c>
      <c r="BD406" t="e">
        <f>IFERROR(VLOOKUP(BB406,'class and classification'!$A$1:$C$338,3,FALSE),VLOOKUP(BB406,'class and classification'!$A$340:$C$378,3,FALSE))</f>
        <v>#N/A</v>
      </c>
      <c r="BG406">
        <v>8.1</v>
      </c>
      <c r="BH406">
        <v>15.3</v>
      </c>
      <c r="BI406">
        <v>23</v>
      </c>
      <c r="BJ406">
        <v>27.2</v>
      </c>
      <c r="BL406" t="s">
        <v>688</v>
      </c>
      <c r="BM406" t="e">
        <f>IFERROR(VLOOKUP(BL406,'class and classification'!$A$1:$B$338,2,FALSE),VLOOKUP(BL406,'class and classification'!$A$340:$B$378,2,FALSE))</f>
        <v>#N/A</v>
      </c>
      <c r="BN406" t="e">
        <f>IFERROR(VLOOKUP(BL406,'class and classification'!$A$1:$C$338,3,FALSE),VLOOKUP(BL406,'class and classification'!$A$340:$C$378,3,FALSE))</f>
        <v>#N/A</v>
      </c>
      <c r="BO406">
        <v>36.47</v>
      </c>
      <c r="BP406">
        <v>48.16</v>
      </c>
      <c r="BQ406">
        <v>77.650000000000006</v>
      </c>
      <c r="BR406">
        <v>82.9</v>
      </c>
      <c r="BS406">
        <v>83.05</v>
      </c>
      <c r="BT406">
        <v>83.43</v>
      </c>
    </row>
    <row r="407" spans="1:72" x14ac:dyDescent="0.3">
      <c r="B407" t="s">
        <v>55</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95</v>
      </c>
      <c r="F407">
        <v>96</v>
      </c>
      <c r="G407">
        <v>96.5</v>
      </c>
      <c r="H407">
        <v>97</v>
      </c>
      <c r="I407">
        <v>97.9</v>
      </c>
      <c r="J407">
        <v>97.5</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I407">
        <v>5.4</v>
      </c>
      <c r="AJ407">
        <v>20.2</v>
      </c>
      <c r="BB407" t="s">
        <v>1201</v>
      </c>
      <c r="BC407" t="e">
        <f>IFERROR(VLOOKUP(BB407,'class and classification'!$A$1:$B$338,2,FALSE),VLOOKUP(BB407,'class and classification'!$A$340:$B$378,2,FALSE))</f>
        <v>#N/A</v>
      </c>
      <c r="BD407" t="e">
        <f>IFERROR(VLOOKUP(BB407,'class and classification'!$A$1:$C$338,3,FALSE),VLOOKUP(BB407,'class and classification'!$A$340:$C$378,3,FALSE))</f>
        <v>#N/A</v>
      </c>
      <c r="BG407">
        <v>6.5</v>
      </c>
      <c r="BH407">
        <v>8.1</v>
      </c>
      <c r="BI407">
        <v>14.7</v>
      </c>
      <c r="BJ407">
        <v>26</v>
      </c>
      <c r="BL407" t="s">
        <v>1201</v>
      </c>
      <c r="BM407" t="e">
        <f>IFERROR(VLOOKUP(BL407,'class and classification'!$A$1:$B$338,2,FALSE),VLOOKUP(BL407,'class and classification'!$A$340:$B$378,2,FALSE))</f>
        <v>#N/A</v>
      </c>
      <c r="BN407" t="e">
        <f>IFERROR(VLOOKUP(BL407,'class and classification'!$A$1:$C$338,3,FALSE),VLOOKUP(BL407,'class and classification'!$A$340:$C$378,3,FALSE))</f>
        <v>#N/A</v>
      </c>
      <c r="BO407">
        <v>96.97</v>
      </c>
      <c r="BP407">
        <v>85.89</v>
      </c>
      <c r="BQ407">
        <v>89.84</v>
      </c>
      <c r="BR407">
        <v>82.2</v>
      </c>
      <c r="BS407">
        <v>94.58</v>
      </c>
      <c r="BT407">
        <v>95.45</v>
      </c>
    </row>
    <row r="408" spans="1:72" x14ac:dyDescent="0.3">
      <c r="B408" t="s">
        <v>95</v>
      </c>
      <c r="C408" t="str">
        <f>IFERROR(VLOOKUP(B408,'class and classification'!$A$1:$B$338,2,FALSE),VLOOKUP(B408,'class and classification'!$A$340:$B$378,2,FALSE))</f>
        <v>Urban with Significant Rural</v>
      </c>
      <c r="D408" t="str">
        <f>IFERROR(VLOOKUP(B408,'class and classification'!$A$1:$C$338,3,FALSE),VLOOKUP(B408,'class and classification'!$A$340:$C$378,3,FALSE))</f>
        <v>SD</v>
      </c>
      <c r="E408">
        <v>86</v>
      </c>
      <c r="F408">
        <v>89</v>
      </c>
      <c r="G408">
        <v>91.600000000000009</v>
      </c>
      <c r="H408">
        <v>93.9</v>
      </c>
      <c r="I408">
        <v>94.6</v>
      </c>
      <c r="J408">
        <v>94.6</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BB408" t="s">
        <v>857</v>
      </c>
      <c r="BC408" t="e">
        <f>IFERROR(VLOOKUP(BB408,'class and classification'!$A$1:$B$338,2,FALSE),VLOOKUP(BB408,'class and classification'!$A$340:$B$378,2,FALSE))</f>
        <v>#N/A</v>
      </c>
      <c r="BD408" t="e">
        <f>IFERROR(VLOOKUP(BB408,'class and classification'!$A$1:$C$338,3,FALSE),VLOOKUP(BB408,'class and classification'!$A$340:$C$378,3,FALSE))</f>
        <v>#N/A</v>
      </c>
      <c r="BG408">
        <v>0.7</v>
      </c>
      <c r="BH408">
        <v>1.5</v>
      </c>
      <c r="BI408">
        <v>8.3000000000000007</v>
      </c>
      <c r="BJ408">
        <v>22.5</v>
      </c>
      <c r="BL408" t="s">
        <v>857</v>
      </c>
      <c r="BM408" t="e">
        <f>IFERROR(VLOOKUP(BL408,'class and classification'!$A$1:$B$338,2,FALSE),VLOOKUP(BL408,'class and classification'!$A$340:$B$378,2,FALSE))</f>
        <v>#N/A</v>
      </c>
      <c r="BN408" t="e">
        <f>IFERROR(VLOOKUP(BL408,'class and classification'!$A$1:$C$338,3,FALSE),VLOOKUP(BL408,'class and classification'!$A$340:$C$378,3,FALSE))</f>
        <v>#N/A</v>
      </c>
      <c r="BO408">
        <v>0.6</v>
      </c>
      <c r="BP408">
        <v>16.55</v>
      </c>
      <c r="BQ408">
        <v>47.45</v>
      </c>
      <c r="BR408">
        <v>62.05</v>
      </c>
      <c r="BS408">
        <v>62.82</v>
      </c>
      <c r="BT408">
        <v>63.03</v>
      </c>
    </row>
    <row r="409" spans="1:72" x14ac:dyDescent="0.3">
      <c r="B409" t="s">
        <v>158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91</v>
      </c>
      <c r="F409">
        <v>93</v>
      </c>
      <c r="G409">
        <v>94.9</v>
      </c>
      <c r="H409">
        <v>95.5</v>
      </c>
      <c r="I409">
        <v>95.9</v>
      </c>
      <c r="J409">
        <v>95.6</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BB409" t="s">
        <v>1213</v>
      </c>
      <c r="BC409" t="e">
        <f>IFERROR(VLOOKUP(BB409,'class and classification'!$A$1:$B$338,2,FALSE),VLOOKUP(BB409,'class and classification'!$A$340:$B$378,2,FALSE))</f>
        <v>#N/A</v>
      </c>
      <c r="BD409" t="e">
        <f>IFERROR(VLOOKUP(BB409,'class and classification'!$A$1:$C$338,3,FALSE),VLOOKUP(BB409,'class and classification'!$A$340:$C$378,3,FALSE))</f>
        <v>#N/A</v>
      </c>
      <c r="BG409">
        <v>6.3</v>
      </c>
      <c r="BH409">
        <v>8.6</v>
      </c>
      <c r="BI409">
        <v>9.8000000000000007</v>
      </c>
      <c r="BJ409">
        <v>10.3</v>
      </c>
      <c r="BL409" t="s">
        <v>1213</v>
      </c>
      <c r="BM409" t="e">
        <f>IFERROR(VLOOKUP(BL409,'class and classification'!$A$1:$B$338,2,FALSE),VLOOKUP(BL409,'class and classification'!$A$340:$B$378,2,FALSE))</f>
        <v>#N/A</v>
      </c>
      <c r="BN409" t="e">
        <f>IFERROR(VLOOKUP(BL409,'class and classification'!$A$1:$C$338,3,FALSE),VLOOKUP(BL409,'class and classification'!$A$340:$C$378,3,FALSE))</f>
        <v>#N/A</v>
      </c>
      <c r="BO409">
        <v>24.3</v>
      </c>
      <c r="BP409">
        <v>46.44</v>
      </c>
      <c r="BQ409">
        <v>82.21</v>
      </c>
      <c r="BR409">
        <v>85.8</v>
      </c>
      <c r="BS409">
        <v>83.83</v>
      </c>
      <c r="BT409">
        <v>84.57</v>
      </c>
    </row>
    <row r="410" spans="1:72" x14ac:dyDescent="0.3">
      <c r="B410" t="s">
        <v>180</v>
      </c>
      <c r="C410" t="str">
        <f>IFERROR(VLOOKUP(B410,'class and classification'!$A$1:$B$338,2,FALSE),VLOOKUP(B410,'class and classification'!$A$340:$B$378,2,FALSE))</f>
        <v>Predominantly Urban</v>
      </c>
      <c r="D410" t="str">
        <f>IFERROR(VLOOKUP(B410,'class and classification'!$A$1:$C$338,3,FALSE),VLOOKUP(B410,'class and classification'!$A$340:$C$378,3,FALSE))</f>
        <v>SD</v>
      </c>
      <c r="E410">
        <v>93</v>
      </c>
      <c r="F410">
        <v>95</v>
      </c>
      <c r="G410">
        <v>96.300000000000011</v>
      </c>
      <c r="H410">
        <v>96.5</v>
      </c>
      <c r="I410">
        <v>95.9</v>
      </c>
      <c r="J410">
        <v>95</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BB410" t="s">
        <v>698</v>
      </c>
      <c r="BC410" t="e">
        <f>IFERROR(VLOOKUP(BB410,'class and classification'!$A$1:$B$338,2,FALSE),VLOOKUP(BB410,'class and classification'!$A$340:$B$378,2,FALSE))</f>
        <v>#N/A</v>
      </c>
      <c r="BD410" t="e">
        <f>IFERROR(VLOOKUP(BB410,'class and classification'!$A$1:$C$338,3,FALSE),VLOOKUP(BB410,'class and classification'!$A$340:$C$378,3,FALSE))</f>
        <v>#N/A</v>
      </c>
      <c r="BG410">
        <v>21.6</v>
      </c>
      <c r="BH410">
        <v>25.4</v>
      </c>
      <c r="BI410">
        <v>38.299999999999997</v>
      </c>
      <c r="BJ410">
        <v>58.5</v>
      </c>
      <c r="BL410" t="s">
        <v>698</v>
      </c>
      <c r="BM410" t="e">
        <f>IFERROR(VLOOKUP(BL410,'class and classification'!$A$1:$B$338,2,FALSE),VLOOKUP(BL410,'class and classification'!$A$340:$B$378,2,FALSE))</f>
        <v>#N/A</v>
      </c>
      <c r="BN410" t="e">
        <f>IFERROR(VLOOKUP(BL410,'class and classification'!$A$1:$C$338,3,FALSE),VLOOKUP(BL410,'class and classification'!$A$340:$C$378,3,FALSE))</f>
        <v>#N/A</v>
      </c>
      <c r="BO410">
        <v>30.85</v>
      </c>
      <c r="BP410">
        <v>53.04</v>
      </c>
      <c r="BQ410">
        <v>68.88</v>
      </c>
      <c r="BR410">
        <v>74.08</v>
      </c>
      <c r="BS410">
        <v>76.13</v>
      </c>
      <c r="BT410">
        <v>78.45</v>
      </c>
    </row>
    <row r="411" spans="1:72" x14ac:dyDescent="0.3">
      <c r="B411" t="s">
        <v>248</v>
      </c>
      <c r="C411" t="str">
        <f>IFERROR(VLOOKUP(B411,'class and classification'!$A$1:$B$338,2,FALSE),VLOOKUP(B411,'class and classification'!$A$340:$B$378,2,FALSE))</f>
        <v>Urban with Significant Rural</v>
      </c>
      <c r="D411" t="str">
        <f>IFERROR(VLOOKUP(B411,'class and classification'!$A$1:$C$338,3,FALSE),VLOOKUP(B411,'class and classification'!$A$340:$C$378,3,FALSE))</f>
        <v>SD</v>
      </c>
      <c r="E411">
        <v>83</v>
      </c>
      <c r="F411">
        <v>87</v>
      </c>
      <c r="G411">
        <v>90</v>
      </c>
      <c r="H411">
        <v>92.2</v>
      </c>
      <c r="I411">
        <v>92.4</v>
      </c>
      <c r="J411">
        <v>92.2</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BB411" t="s">
        <v>877</v>
      </c>
      <c r="BC411" t="e">
        <f>IFERROR(VLOOKUP(BB411,'class and classification'!$A$1:$B$338,2,FALSE),VLOOKUP(BB411,'class and classification'!$A$340:$B$378,2,FALSE))</f>
        <v>#N/A</v>
      </c>
      <c r="BD411" t="e">
        <f>IFERROR(VLOOKUP(BB411,'class and classification'!$A$1:$C$338,3,FALSE),VLOOKUP(BB411,'class and classification'!$A$340:$C$378,3,FALSE))</f>
        <v>#N/A</v>
      </c>
      <c r="BG411">
        <v>0.3</v>
      </c>
      <c r="BH411">
        <v>1</v>
      </c>
      <c r="BI411">
        <v>9.5</v>
      </c>
      <c r="BJ411">
        <v>22.2</v>
      </c>
      <c r="BL411" t="s">
        <v>877</v>
      </c>
      <c r="BM411" t="e">
        <f>IFERROR(VLOOKUP(BL411,'class and classification'!$A$1:$B$338,2,FALSE),VLOOKUP(BL411,'class and classification'!$A$340:$B$378,2,FALSE))</f>
        <v>#N/A</v>
      </c>
      <c r="BN411" t="e">
        <f>IFERROR(VLOOKUP(BL411,'class and classification'!$A$1:$C$338,3,FALSE),VLOOKUP(BL411,'class and classification'!$A$340:$C$378,3,FALSE))</f>
        <v>#N/A</v>
      </c>
      <c r="BO411">
        <v>0.55999999999999994</v>
      </c>
      <c r="BP411">
        <v>22.86</v>
      </c>
      <c r="BQ411">
        <v>46.02</v>
      </c>
      <c r="BR411">
        <v>51.35</v>
      </c>
      <c r="BS411">
        <v>52.03</v>
      </c>
      <c r="BT411">
        <v>54.4</v>
      </c>
    </row>
    <row r="412" spans="1:72" x14ac:dyDescent="0.3">
      <c r="B412" t="s">
        <v>256</v>
      </c>
      <c r="C412" t="str">
        <f>IFERROR(VLOOKUP(B412,'class and classification'!$A$1:$B$338,2,FALSE),VLOOKUP(B412,'class and classification'!$A$340:$B$378,2,FALSE))</f>
        <v>Urban with Significant Rural</v>
      </c>
      <c r="D412" t="str">
        <f>IFERROR(VLOOKUP(B412,'class and classification'!$A$1:$C$338,3,FALSE),VLOOKUP(B412,'class and classification'!$A$340:$C$378,3,FALSE))</f>
        <v>SD</v>
      </c>
      <c r="E412">
        <v>89</v>
      </c>
      <c r="F412">
        <v>89</v>
      </c>
      <c r="G412">
        <v>93</v>
      </c>
      <c r="H412">
        <v>92.5</v>
      </c>
      <c r="I412">
        <v>93.8</v>
      </c>
      <c r="J412">
        <v>94.1</v>
      </c>
      <c r="AB412" t="s">
        <v>1328</v>
      </c>
      <c r="AC412" t="e">
        <f>IFERROR(VLOOKUP(AB412,'class and classification'!$A$1:$B$338,2,FALSE),VLOOKUP(AB412,'class and classification'!$A$340:$B$378,2,FALSE))</f>
        <v>#N/A</v>
      </c>
      <c r="AD412" t="e">
        <f>IFERROR(VLOOKUP(AB412,'class and classification'!$A$1:$C$338,3,FALSE),VLOOKUP(AB412,'class and classification'!$A$340:$C$378,3,FALSE))</f>
        <v>#N/A</v>
      </c>
      <c r="BB412" t="s">
        <v>885</v>
      </c>
      <c r="BC412" t="e">
        <f>IFERROR(VLOOKUP(BB412,'class and classification'!$A$1:$B$338,2,FALSE),VLOOKUP(BB412,'class and classification'!$A$340:$B$378,2,FALSE))</f>
        <v>#N/A</v>
      </c>
      <c r="BD412" t="e">
        <f>IFERROR(VLOOKUP(BB412,'class and classification'!$A$1:$C$338,3,FALSE),VLOOKUP(BB412,'class and classification'!$A$340:$C$378,3,FALSE))</f>
        <v>#N/A</v>
      </c>
      <c r="BG412">
        <v>7.2</v>
      </c>
      <c r="BH412">
        <v>8.5</v>
      </c>
      <c r="BI412">
        <v>9.4</v>
      </c>
      <c r="BJ412">
        <v>15.1</v>
      </c>
      <c r="BL412" t="s">
        <v>885</v>
      </c>
      <c r="BM412" t="e">
        <f>IFERROR(VLOOKUP(BL412,'class and classification'!$A$1:$B$338,2,FALSE),VLOOKUP(BL412,'class and classification'!$A$340:$B$378,2,FALSE))</f>
        <v>#N/A</v>
      </c>
      <c r="BN412" t="e">
        <f>IFERROR(VLOOKUP(BL412,'class and classification'!$A$1:$C$338,3,FALSE),VLOOKUP(BL412,'class and classification'!$A$340:$C$378,3,FALSE))</f>
        <v>#N/A</v>
      </c>
      <c r="BO412">
        <v>12.21</v>
      </c>
      <c r="BP412">
        <v>36.08</v>
      </c>
      <c r="BQ412">
        <v>78.45</v>
      </c>
      <c r="BR412">
        <v>80.790000000000006</v>
      </c>
      <c r="BS412">
        <v>79.819999999999993</v>
      </c>
      <c r="BT412">
        <v>78.33</v>
      </c>
    </row>
    <row r="413" spans="1:72" x14ac:dyDescent="0.3">
      <c r="B413" t="s">
        <v>257</v>
      </c>
      <c r="C413" t="str">
        <f>IFERROR(VLOOKUP(B413,'class and classification'!$A$1:$B$338,2,FALSE),VLOOKUP(B413,'class and classification'!$A$340:$B$378,2,FALSE))</f>
        <v>Predominantly Rural</v>
      </c>
      <c r="D413" t="str">
        <f>IFERROR(VLOOKUP(B413,'class and classification'!$A$1:$C$338,3,FALSE),VLOOKUP(B413,'class and classification'!$A$340:$C$378,3,FALSE))</f>
        <v>SD</v>
      </c>
      <c r="E413">
        <v>85</v>
      </c>
      <c r="F413">
        <v>88</v>
      </c>
      <c r="G413">
        <v>90.7</v>
      </c>
      <c r="H413">
        <v>91.5</v>
      </c>
      <c r="I413">
        <v>91.7</v>
      </c>
      <c r="J413">
        <v>90.6</v>
      </c>
      <c r="AB413" t="s">
        <v>1329</v>
      </c>
      <c r="AC413" t="e">
        <f>IFERROR(VLOOKUP(AB413,'class and classification'!$A$1:$B$338,2,FALSE),VLOOKUP(AB413,'class and classification'!$A$340:$B$378,2,FALSE))</f>
        <v>#N/A</v>
      </c>
      <c r="AD413" t="e">
        <f>IFERROR(VLOOKUP(AB413,'class and classification'!$A$1:$C$338,3,FALSE),VLOOKUP(AB413,'class and classification'!$A$340:$C$378,3,FALSE))</f>
        <v>#N/A</v>
      </c>
      <c r="BB413" t="s">
        <v>1216</v>
      </c>
      <c r="BC413" t="e">
        <f>IFERROR(VLOOKUP(BB413,'class and classification'!$A$1:$B$338,2,FALSE),VLOOKUP(BB413,'class and classification'!$A$340:$B$378,2,FALSE))</f>
        <v>#N/A</v>
      </c>
      <c r="BD413" t="e">
        <f>IFERROR(VLOOKUP(BB413,'class and classification'!$A$1:$C$338,3,FALSE),VLOOKUP(BB413,'class and classification'!$A$340:$C$378,3,FALSE))</f>
        <v>#N/A</v>
      </c>
      <c r="BG413">
        <v>4.2</v>
      </c>
      <c r="BH413">
        <v>7.2</v>
      </c>
      <c r="BI413">
        <v>9.6999999999999993</v>
      </c>
      <c r="BJ413">
        <v>14.4</v>
      </c>
      <c r="BL413" t="s">
        <v>1216</v>
      </c>
      <c r="BM413" t="e">
        <f>IFERROR(VLOOKUP(BL413,'class and classification'!$A$1:$B$338,2,FALSE),VLOOKUP(BL413,'class and classification'!$A$340:$B$378,2,FALSE))</f>
        <v>#N/A</v>
      </c>
      <c r="BN413" t="e">
        <f>IFERROR(VLOOKUP(BL413,'class and classification'!$A$1:$C$338,3,FALSE),VLOOKUP(BL413,'class and classification'!$A$340:$C$378,3,FALSE))</f>
        <v>#N/A</v>
      </c>
      <c r="BO413">
        <v>50.980000000000004</v>
      </c>
      <c r="BP413">
        <v>46.08</v>
      </c>
      <c r="BQ413">
        <v>71.31</v>
      </c>
      <c r="BR413">
        <v>91.93</v>
      </c>
      <c r="BS413">
        <v>82.45</v>
      </c>
      <c r="BT413">
        <v>86.64</v>
      </c>
    </row>
    <row r="414" spans="1:72" x14ac:dyDescent="0.3">
      <c r="B414" t="s">
        <v>270</v>
      </c>
      <c r="C414" t="str">
        <f>IFERROR(VLOOKUP(B414,'class and classification'!$A$1:$B$338,2,FALSE),VLOOKUP(B414,'class and classification'!$A$340:$B$378,2,FALSE))</f>
        <v>Predominantly Urban</v>
      </c>
      <c r="D414" t="str">
        <f>IFERROR(VLOOKUP(B414,'class and classification'!$A$1:$C$338,3,FALSE),VLOOKUP(B414,'class and classification'!$A$340:$C$378,3,FALSE))</f>
        <v>SD</v>
      </c>
      <c r="E414">
        <v>99</v>
      </c>
      <c r="F414">
        <v>99</v>
      </c>
      <c r="G414">
        <v>99.7</v>
      </c>
      <c r="H414">
        <v>98.9</v>
      </c>
      <c r="I414">
        <v>99.1</v>
      </c>
      <c r="J414">
        <v>99</v>
      </c>
      <c r="AB414" t="s">
        <v>1330</v>
      </c>
      <c r="AC414" t="e">
        <f>IFERROR(VLOOKUP(AB414,'class and classification'!$A$1:$B$338,2,FALSE),VLOOKUP(AB414,'class and classification'!$A$340:$B$378,2,FALSE))</f>
        <v>#N/A</v>
      </c>
      <c r="AD414" t="e">
        <f>IFERROR(VLOOKUP(AB414,'class and classification'!$A$1:$C$338,3,FALSE),VLOOKUP(AB414,'class and classification'!$A$340:$C$378,3,FALSE))</f>
        <v>#N/A</v>
      </c>
      <c r="BB414" t="s">
        <v>907</v>
      </c>
      <c r="BC414" t="e">
        <f>IFERROR(VLOOKUP(BB414,'class and classification'!$A$1:$B$338,2,FALSE),VLOOKUP(BB414,'class and classification'!$A$340:$B$378,2,FALSE))</f>
        <v>#N/A</v>
      </c>
      <c r="BD414" t="e">
        <f>IFERROR(VLOOKUP(BB414,'class and classification'!$A$1:$C$338,3,FALSE),VLOOKUP(BB414,'class and classification'!$A$340:$C$378,3,FALSE))</f>
        <v>#N/A</v>
      </c>
      <c r="BG414">
        <v>0.2</v>
      </c>
      <c r="BH414">
        <v>0.4</v>
      </c>
      <c r="BI414">
        <v>1.1000000000000001</v>
      </c>
      <c r="BJ414">
        <v>1.1000000000000001</v>
      </c>
      <c r="BL414" t="s">
        <v>907</v>
      </c>
      <c r="BM414" t="e">
        <f>IFERROR(VLOOKUP(BL414,'class and classification'!$A$1:$B$338,2,FALSE),VLOOKUP(BL414,'class and classification'!$A$340:$B$378,2,FALSE))</f>
        <v>#N/A</v>
      </c>
      <c r="BN414" t="e">
        <f>IFERROR(VLOOKUP(BL414,'class and classification'!$A$1:$C$338,3,FALSE),VLOOKUP(BL414,'class and classification'!$A$340:$C$378,3,FALSE))</f>
        <v>#N/A</v>
      </c>
      <c r="BO414">
        <v>0</v>
      </c>
      <c r="BP414">
        <v>1.31</v>
      </c>
      <c r="BQ414">
        <v>17.510000000000002</v>
      </c>
      <c r="BR414">
        <v>20.09</v>
      </c>
      <c r="BS414">
        <v>21.13</v>
      </c>
      <c r="BT414">
        <v>21.28</v>
      </c>
    </row>
    <row r="415" spans="1:72" x14ac:dyDescent="0.3">
      <c r="AB415" t="s">
        <v>1331</v>
      </c>
      <c r="AC415" t="e">
        <f>IFERROR(VLOOKUP(AB415,'class and classification'!$A$1:$B$338,2,FALSE),VLOOKUP(AB415,'class and classification'!$A$340:$B$378,2,FALSE))</f>
        <v>#N/A</v>
      </c>
      <c r="AD415" t="e">
        <f>IFERROR(VLOOKUP(AB415,'class and classification'!$A$1:$C$338,3,FALSE),VLOOKUP(AB415,'class and classification'!$A$340:$C$378,3,FALSE))</f>
        <v>#N/A</v>
      </c>
      <c r="BB415" t="s">
        <v>719</v>
      </c>
      <c r="BC415" t="e">
        <f>IFERROR(VLOOKUP(BB415,'class and classification'!$A$1:$B$338,2,FALSE),VLOOKUP(BB415,'class and classification'!$A$340:$B$378,2,FALSE))</f>
        <v>#N/A</v>
      </c>
      <c r="BD415" t="e">
        <f>IFERROR(VLOOKUP(BB415,'class and classification'!$A$1:$C$338,3,FALSE),VLOOKUP(BB415,'class and classification'!$A$340:$C$378,3,FALSE))</f>
        <v>#N/A</v>
      </c>
      <c r="BG415">
        <v>0.7</v>
      </c>
      <c r="BH415">
        <v>1.5</v>
      </c>
      <c r="BI415">
        <v>4.5999999999999996</v>
      </c>
      <c r="BJ415">
        <v>7</v>
      </c>
      <c r="BL415" t="s">
        <v>719</v>
      </c>
      <c r="BM415" t="e">
        <f>IFERROR(VLOOKUP(BL415,'class and classification'!$A$1:$B$338,2,FALSE),VLOOKUP(BL415,'class and classification'!$A$340:$B$378,2,FALSE))</f>
        <v>#N/A</v>
      </c>
      <c r="BN415" t="e">
        <f>IFERROR(VLOOKUP(BL415,'class and classification'!$A$1:$C$338,3,FALSE),VLOOKUP(BL415,'class and classification'!$A$340:$C$378,3,FALSE))</f>
        <v>#N/A</v>
      </c>
      <c r="BO415">
        <v>9.0300000000000011</v>
      </c>
      <c r="BP415">
        <v>44.5</v>
      </c>
      <c r="BQ415">
        <v>72.260000000000005</v>
      </c>
      <c r="BR415">
        <v>75.09</v>
      </c>
      <c r="BS415">
        <v>75.58</v>
      </c>
      <c r="BT415">
        <v>76.48</v>
      </c>
    </row>
    <row r="416" spans="1:72" x14ac:dyDescent="0.3">
      <c r="A416" t="s">
        <v>341</v>
      </c>
      <c r="B416" t="s">
        <v>341</v>
      </c>
      <c r="C416" t="str">
        <f>IFERROR(VLOOKUP(B416,'class and classification'!$A$1:$B$338,2,FALSE),VLOOKUP(B416,'class and classification'!$A$340:$B$378,2,FALSE))</f>
        <v>Predominantly Rural</v>
      </c>
      <c r="D416" t="str">
        <f>IFERROR(VLOOKUP(B416,'class and classification'!$A$1:$C$338,3,FALSE),VLOOKUP(B416,'class and classification'!$A$340:$C$378,3,FALSE))</f>
        <v>SC</v>
      </c>
      <c r="AB416" t="s">
        <v>1332</v>
      </c>
      <c r="AC416" t="e">
        <f>IFERROR(VLOOKUP(AB416,'class and classification'!$A$1:$B$338,2,FALSE),VLOOKUP(AB416,'class and classification'!$A$340:$B$378,2,FALSE))</f>
        <v>#N/A</v>
      </c>
      <c r="AD416" t="e">
        <f>IFERROR(VLOOKUP(AB416,'class and classification'!$A$1:$C$338,3,FALSE),VLOOKUP(AB416,'class and classification'!$A$340:$C$378,3,FALSE))</f>
        <v>#N/A</v>
      </c>
      <c r="BB416" t="s">
        <v>1210</v>
      </c>
      <c r="BC416" t="e">
        <f>IFERROR(VLOOKUP(BB416,'class and classification'!$A$1:$B$338,2,FALSE),VLOOKUP(BB416,'class and classification'!$A$340:$B$378,2,FALSE))</f>
        <v>#N/A</v>
      </c>
      <c r="BD416" t="e">
        <f>IFERROR(VLOOKUP(BB416,'class and classification'!$A$1:$C$338,3,FALSE),VLOOKUP(BB416,'class and classification'!$A$340:$C$378,3,FALSE))</f>
        <v>#N/A</v>
      </c>
      <c r="BG416">
        <v>8.1</v>
      </c>
      <c r="BH416">
        <v>9.4</v>
      </c>
      <c r="BI416">
        <v>11.3</v>
      </c>
      <c r="BJ416">
        <v>37.299999999999997</v>
      </c>
      <c r="BL416" t="s">
        <v>1210</v>
      </c>
      <c r="BM416" t="e">
        <f>IFERROR(VLOOKUP(BL416,'class and classification'!$A$1:$B$338,2,FALSE),VLOOKUP(BL416,'class and classification'!$A$340:$B$378,2,FALSE))</f>
        <v>#N/A</v>
      </c>
      <c r="BN416" t="e">
        <f>IFERROR(VLOOKUP(BL416,'class and classification'!$A$1:$C$338,3,FALSE),VLOOKUP(BL416,'class and classification'!$A$340:$C$378,3,FALSE))</f>
        <v>#N/A</v>
      </c>
      <c r="BO416">
        <v>61.870000000000005</v>
      </c>
      <c r="BP416">
        <v>56.65</v>
      </c>
      <c r="BQ416">
        <v>71.540000000000006</v>
      </c>
      <c r="BR416">
        <v>76.56</v>
      </c>
      <c r="BS416">
        <v>78.739999999999995</v>
      </c>
      <c r="BT416">
        <v>84.53</v>
      </c>
    </row>
    <row r="417" spans="1:72" x14ac:dyDescent="0.3">
      <c r="B417" t="s">
        <v>14</v>
      </c>
      <c r="C417" t="str">
        <f>IFERROR(VLOOKUP(B417,'class and classification'!$A$1:$B$338,2,FALSE),VLOOKUP(B417,'class and classification'!$A$340:$B$378,2,FALSE))</f>
        <v>Predominantly Rural</v>
      </c>
      <c r="D417" t="str">
        <f>IFERROR(VLOOKUP(B417,'class and classification'!$A$1:$C$338,3,FALSE),VLOOKUP(B417,'class and classification'!$A$340:$C$378,3,FALSE))</f>
        <v>SD</v>
      </c>
      <c r="E417">
        <v>77</v>
      </c>
      <c r="F417">
        <v>84</v>
      </c>
      <c r="G417">
        <v>89.1</v>
      </c>
      <c r="H417">
        <v>92.3</v>
      </c>
      <c r="I417">
        <v>93.4</v>
      </c>
      <c r="J417">
        <v>93.3</v>
      </c>
      <c r="AB417" t="s">
        <v>1333</v>
      </c>
      <c r="AC417" t="e">
        <f>IFERROR(VLOOKUP(AB417,'class and classification'!$A$1:$B$338,2,FALSE),VLOOKUP(AB417,'class and classification'!$A$340:$B$378,2,FALSE))</f>
        <v>#N/A</v>
      </c>
      <c r="AD417" t="e">
        <f>IFERROR(VLOOKUP(AB417,'class and classification'!$A$1:$C$338,3,FALSE),VLOOKUP(AB417,'class and classification'!$A$340:$C$378,3,FALSE))</f>
        <v>#N/A</v>
      </c>
      <c r="BB417" t="s">
        <v>1135</v>
      </c>
      <c r="BC417" t="e">
        <f>IFERROR(VLOOKUP(BB417,'class and classification'!$A$1:$B$338,2,FALSE),VLOOKUP(BB417,'class and classification'!$A$340:$B$378,2,FALSE))</f>
        <v>#N/A</v>
      </c>
      <c r="BD417" t="e">
        <f>IFERROR(VLOOKUP(BB417,'class and classification'!$A$1:$C$338,3,FALSE),VLOOKUP(BB417,'class and classification'!$A$340:$C$378,3,FALSE))</f>
        <v>#N/A</v>
      </c>
      <c r="BG417">
        <v>2.2999999999999998</v>
      </c>
      <c r="BH417">
        <v>3.9</v>
      </c>
      <c r="BI417">
        <v>9.1</v>
      </c>
      <c r="BJ417">
        <v>17.7</v>
      </c>
      <c r="BL417" t="s">
        <v>1135</v>
      </c>
      <c r="BM417" t="e">
        <f>IFERROR(VLOOKUP(BL417,'class and classification'!$A$1:$B$338,2,FALSE),VLOOKUP(BL417,'class and classification'!$A$340:$B$378,2,FALSE))</f>
        <v>#N/A</v>
      </c>
      <c r="BN417" t="e">
        <f>IFERROR(VLOOKUP(BL417,'class and classification'!$A$1:$C$338,3,FALSE),VLOOKUP(BL417,'class and classification'!$A$340:$C$378,3,FALSE))</f>
        <v>#N/A</v>
      </c>
      <c r="BO417">
        <v>7.03</v>
      </c>
      <c r="BP417">
        <v>29.3</v>
      </c>
      <c r="BQ417">
        <v>78.13</v>
      </c>
      <c r="BR417">
        <v>79.27</v>
      </c>
      <c r="BS417">
        <v>79.7</v>
      </c>
      <c r="BT417">
        <v>80.52</v>
      </c>
    </row>
    <row r="418" spans="1:72" x14ac:dyDescent="0.3">
      <c r="B418" t="s">
        <v>354</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87</v>
      </c>
      <c r="F418">
        <v>90</v>
      </c>
      <c r="G418">
        <v>92.6</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I418">
        <v>70.3</v>
      </c>
      <c r="AJ418">
        <v>92.3</v>
      </c>
      <c r="BB418" t="s">
        <v>911</v>
      </c>
      <c r="BC418" t="e">
        <f>IFERROR(VLOOKUP(BB418,'class and classification'!$A$1:$B$338,2,FALSE),VLOOKUP(BB418,'class and classification'!$A$340:$B$378,2,FALSE))</f>
        <v>#N/A</v>
      </c>
      <c r="BD418" t="e">
        <f>IFERROR(VLOOKUP(BB418,'class and classification'!$A$1:$C$338,3,FALSE),VLOOKUP(BB418,'class and classification'!$A$340:$C$378,3,FALSE))</f>
        <v>#N/A</v>
      </c>
      <c r="BG418">
        <v>0.2</v>
      </c>
      <c r="BH418">
        <v>0.5</v>
      </c>
      <c r="BI418">
        <v>1.9</v>
      </c>
      <c r="BJ418">
        <v>2.1</v>
      </c>
      <c r="BL418" t="s">
        <v>911</v>
      </c>
      <c r="BM418" t="e">
        <f>IFERROR(VLOOKUP(BL418,'class and classification'!$A$1:$B$338,2,FALSE),VLOOKUP(BL418,'class and classification'!$A$340:$B$378,2,FALSE))</f>
        <v>#N/A</v>
      </c>
      <c r="BN418" t="e">
        <f>IFERROR(VLOOKUP(BL418,'class and classification'!$A$1:$C$338,3,FALSE),VLOOKUP(BL418,'class and classification'!$A$340:$C$378,3,FALSE))</f>
        <v>#N/A</v>
      </c>
      <c r="BO418">
        <v>0</v>
      </c>
      <c r="BP418">
        <v>0</v>
      </c>
      <c r="BQ418">
        <v>40.51</v>
      </c>
      <c r="BR418">
        <v>47.11</v>
      </c>
      <c r="BS418">
        <v>46.37</v>
      </c>
      <c r="BT418">
        <v>48.28</v>
      </c>
    </row>
    <row r="419" spans="1:72" x14ac:dyDescent="0.3">
      <c r="B419" t="s">
        <v>142</v>
      </c>
      <c r="C419" t="str">
        <f>IFERROR(VLOOKUP(B419,'class and classification'!$A$1:$B$338,2,FALSE),VLOOKUP(B419,'class and classification'!$A$340:$B$378,2,FALSE))</f>
        <v>Predominantly Urban</v>
      </c>
      <c r="D419" t="str">
        <f>IFERROR(VLOOKUP(B419,'class and classification'!$A$1:$C$338,3,FALSE),VLOOKUP(B419,'class and classification'!$A$340:$C$378,3,FALSE))</f>
        <v>SD</v>
      </c>
      <c r="E419">
        <v>97</v>
      </c>
      <c r="F419">
        <v>98</v>
      </c>
      <c r="G419">
        <v>98.5</v>
      </c>
      <c r="H419">
        <v>98.8</v>
      </c>
      <c r="I419">
        <v>98.5</v>
      </c>
      <c r="J419">
        <v>98.2</v>
      </c>
      <c r="AB419" t="s">
        <v>1334</v>
      </c>
      <c r="AC419" t="e">
        <f>IFERROR(VLOOKUP(AB419,'class and classification'!$A$1:$B$338,2,FALSE),VLOOKUP(AB419,'class and classification'!$A$340:$B$378,2,FALSE))</f>
        <v>#N/A</v>
      </c>
      <c r="AD419" t="e">
        <f>IFERROR(VLOOKUP(AB419,'class and classification'!$A$1:$C$338,3,FALSE),VLOOKUP(AB419,'class and classification'!$A$340:$C$378,3,FALSE))</f>
        <v>#N/A</v>
      </c>
      <c r="BB419" t="s">
        <v>1152</v>
      </c>
      <c r="BC419" t="e">
        <f>IFERROR(VLOOKUP(BB419,'class and classification'!$A$1:$B$338,2,FALSE),VLOOKUP(BB419,'class and classification'!$A$340:$B$378,2,FALSE))</f>
        <v>#N/A</v>
      </c>
      <c r="BD419" t="e">
        <f>IFERROR(VLOOKUP(BB419,'class and classification'!$A$1:$C$338,3,FALSE),VLOOKUP(BB419,'class and classification'!$A$340:$C$378,3,FALSE))</f>
        <v>#N/A</v>
      </c>
      <c r="BG419">
        <v>0.6</v>
      </c>
      <c r="BH419">
        <v>0.9</v>
      </c>
      <c r="BI419">
        <v>1</v>
      </c>
      <c r="BJ419">
        <v>25.8</v>
      </c>
      <c r="BL419" t="s">
        <v>1152</v>
      </c>
      <c r="BM419" t="e">
        <f>IFERROR(VLOOKUP(BL419,'class and classification'!$A$1:$B$338,2,FALSE),VLOOKUP(BL419,'class and classification'!$A$340:$B$378,2,FALSE))</f>
        <v>#N/A</v>
      </c>
      <c r="BN419" t="e">
        <f>IFERROR(VLOOKUP(BL419,'class and classification'!$A$1:$C$338,3,FALSE),VLOOKUP(BL419,'class and classification'!$A$340:$C$378,3,FALSE))</f>
        <v>#N/A</v>
      </c>
      <c r="BO419">
        <v>9.0499999999999989</v>
      </c>
      <c r="BP419">
        <v>42.5</v>
      </c>
      <c r="BQ419">
        <v>67.239999999999995</v>
      </c>
      <c r="BR419">
        <v>87.22</v>
      </c>
      <c r="BS419">
        <v>88.81</v>
      </c>
      <c r="BT419">
        <v>89.22</v>
      </c>
    </row>
    <row r="420" spans="1:72" x14ac:dyDescent="0.3">
      <c r="B420" t="s">
        <v>172</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65</v>
      </c>
      <c r="F420">
        <v>71</v>
      </c>
      <c r="G420">
        <v>83.3</v>
      </c>
      <c r="H420">
        <v>88.7</v>
      </c>
      <c r="I420">
        <v>91.7</v>
      </c>
      <c r="J420">
        <v>91.8</v>
      </c>
      <c r="AB420" t="s">
        <v>1335</v>
      </c>
      <c r="AC420" t="e">
        <f>IFERROR(VLOOKUP(AB420,'class and classification'!$A$1:$B$338,2,FALSE),VLOOKUP(AB420,'class and classification'!$A$340:$B$378,2,FALSE))</f>
        <v>#N/A</v>
      </c>
      <c r="AD420" t="e">
        <f>IFERROR(VLOOKUP(AB420,'class and classification'!$A$1:$C$338,3,FALSE),VLOOKUP(AB420,'class and classification'!$A$340:$C$378,3,FALSE))</f>
        <v>#N/A</v>
      </c>
      <c r="BB420" t="s">
        <v>1156</v>
      </c>
      <c r="BC420" t="e">
        <f>IFERROR(VLOOKUP(BB420,'class and classification'!$A$1:$B$338,2,FALSE),VLOOKUP(BB420,'class and classification'!$A$340:$B$378,2,FALSE))</f>
        <v>#N/A</v>
      </c>
      <c r="BD420" t="e">
        <f>IFERROR(VLOOKUP(BB420,'class and classification'!$A$1:$C$338,3,FALSE),VLOOKUP(BB420,'class and classification'!$A$340:$C$378,3,FALSE))</f>
        <v>#N/A</v>
      </c>
      <c r="BG420">
        <v>1.5</v>
      </c>
      <c r="BH420">
        <v>5.4</v>
      </c>
      <c r="BI420">
        <v>10.9</v>
      </c>
      <c r="BJ420">
        <v>20.100000000000001</v>
      </c>
      <c r="BL420" t="s">
        <v>1156</v>
      </c>
      <c r="BM420" t="e">
        <f>IFERROR(VLOOKUP(BL420,'class and classification'!$A$1:$B$338,2,FALSE),VLOOKUP(BL420,'class and classification'!$A$340:$B$378,2,FALSE))</f>
        <v>#N/A</v>
      </c>
      <c r="BN420" t="e">
        <f>IFERROR(VLOOKUP(BL420,'class and classification'!$A$1:$C$338,3,FALSE),VLOOKUP(BL420,'class and classification'!$A$340:$C$378,3,FALSE))</f>
        <v>#N/A</v>
      </c>
      <c r="BO420">
        <v>13.320000000000002</v>
      </c>
      <c r="BP420">
        <v>51.53</v>
      </c>
      <c r="BQ420">
        <v>71.02</v>
      </c>
      <c r="BR420">
        <v>76.88</v>
      </c>
      <c r="BS420">
        <v>77.73</v>
      </c>
      <c r="BT420">
        <v>83.34</v>
      </c>
    </row>
    <row r="421" spans="1:72" x14ac:dyDescent="0.3">
      <c r="B421" t="s">
        <v>362</v>
      </c>
      <c r="C421" t="str">
        <f>IFERROR(VLOOKUP(B421,'class and classification'!$A$1:$B$338,2,FALSE),VLOOKUP(B421,'class and classification'!$A$340:$B$378,2,FALSE))</f>
        <v>Predominantly Rural</v>
      </c>
      <c r="D421" t="str">
        <f>IFERROR(VLOOKUP(B421,'class and classification'!$A$1:$C$338,3,FALSE),VLOOKUP(B421,'class and classification'!$A$340:$C$378,3,FALSE))</f>
        <v>SD</v>
      </c>
      <c r="E421">
        <v>84</v>
      </c>
      <c r="F421">
        <v>87</v>
      </c>
      <c r="G421">
        <v>91.3</v>
      </c>
      <c r="AB421" t="s">
        <v>1336</v>
      </c>
      <c r="AC421" t="e">
        <f>IFERROR(VLOOKUP(AB421,'class and classification'!$A$1:$B$338,2,FALSE),VLOOKUP(AB421,'class and classification'!$A$340:$B$378,2,FALSE))</f>
        <v>#N/A</v>
      </c>
      <c r="AD421" t="e">
        <f>IFERROR(VLOOKUP(AB421,'class and classification'!$A$1:$C$338,3,FALSE),VLOOKUP(AB421,'class and classification'!$A$340:$C$378,3,FALSE))</f>
        <v>#N/A</v>
      </c>
      <c r="BB421" t="s">
        <v>712</v>
      </c>
      <c r="BC421" t="e">
        <f>IFERROR(VLOOKUP(BB421,'class and classification'!$A$1:$B$338,2,FALSE),VLOOKUP(BB421,'class and classification'!$A$340:$B$378,2,FALSE))</f>
        <v>#N/A</v>
      </c>
      <c r="BD421" t="e">
        <f>IFERROR(VLOOKUP(BB421,'class and classification'!$A$1:$C$338,3,FALSE),VLOOKUP(BB421,'class and classification'!$A$340:$C$378,3,FALSE))</f>
        <v>#N/A</v>
      </c>
      <c r="BG421">
        <v>0.5</v>
      </c>
      <c r="BH421">
        <v>17.2</v>
      </c>
      <c r="BI421">
        <v>48.8</v>
      </c>
      <c r="BJ421">
        <v>49.3</v>
      </c>
      <c r="BL421" t="s">
        <v>712</v>
      </c>
      <c r="BM421" t="e">
        <f>IFERROR(VLOOKUP(BL421,'class and classification'!$A$1:$B$338,2,FALSE),VLOOKUP(BL421,'class and classification'!$A$340:$B$378,2,FALSE))</f>
        <v>#N/A</v>
      </c>
      <c r="BN421" t="e">
        <f>IFERROR(VLOOKUP(BL421,'class and classification'!$A$1:$C$338,3,FALSE),VLOOKUP(BL421,'class and classification'!$A$340:$C$378,3,FALSE))</f>
        <v>#N/A</v>
      </c>
      <c r="BO421">
        <v>6.6000000000000005</v>
      </c>
      <c r="BP421">
        <v>50.06</v>
      </c>
      <c r="BQ421">
        <v>67.17</v>
      </c>
      <c r="BR421">
        <v>70.489999999999995</v>
      </c>
      <c r="BS421">
        <v>70.510000000000005</v>
      </c>
      <c r="BT421">
        <v>69.849999999999994</v>
      </c>
    </row>
    <row r="422" spans="1:72" x14ac:dyDescent="0.3">
      <c r="B422" t="s">
        <v>363</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v>78</v>
      </c>
      <c r="F422">
        <v>81</v>
      </c>
      <c r="G422">
        <v>86.4</v>
      </c>
      <c r="AB422" t="s">
        <v>1337</v>
      </c>
      <c r="AC422" t="e">
        <f>IFERROR(VLOOKUP(AB422,'class and classification'!$A$1:$B$338,2,FALSE),VLOOKUP(AB422,'class and classification'!$A$340:$B$378,2,FALSE))</f>
        <v>#N/A</v>
      </c>
      <c r="AD422" t="e">
        <f>IFERROR(VLOOKUP(AB422,'class and classification'!$A$1:$C$338,3,FALSE),VLOOKUP(AB422,'class and classification'!$A$340:$C$378,3,FALSE))</f>
        <v>#N/A</v>
      </c>
      <c r="BB422" t="s">
        <v>1195</v>
      </c>
      <c r="BC422" t="e">
        <f>IFERROR(VLOOKUP(BB422,'class and classification'!$A$1:$B$338,2,FALSE),VLOOKUP(BB422,'class and classification'!$A$340:$B$378,2,FALSE))</f>
        <v>#N/A</v>
      </c>
      <c r="BD422" t="e">
        <f>IFERROR(VLOOKUP(BB422,'class and classification'!$A$1:$C$338,3,FALSE),VLOOKUP(BB422,'class and classification'!$A$340:$C$378,3,FALSE))</f>
        <v>#N/A</v>
      </c>
      <c r="BG422">
        <v>0.1</v>
      </c>
      <c r="BH422">
        <v>0.4</v>
      </c>
      <c r="BI422">
        <v>0.6</v>
      </c>
      <c r="BJ422">
        <v>1.3</v>
      </c>
      <c r="BL422" t="s">
        <v>1195</v>
      </c>
      <c r="BM422" t="e">
        <f>IFERROR(VLOOKUP(BL422,'class and classification'!$A$1:$B$338,2,FALSE),VLOOKUP(BL422,'class and classification'!$A$340:$B$378,2,FALSE))</f>
        <v>#N/A</v>
      </c>
      <c r="BN422" t="e">
        <f>IFERROR(VLOOKUP(BL422,'class and classification'!$A$1:$C$338,3,FALSE),VLOOKUP(BL422,'class and classification'!$A$340:$C$378,3,FALSE))</f>
        <v>#N/A</v>
      </c>
      <c r="BO422">
        <v>46.949999999999996</v>
      </c>
      <c r="BP422">
        <v>65.98</v>
      </c>
      <c r="BQ422">
        <v>77.16</v>
      </c>
      <c r="BR422">
        <v>83.21</v>
      </c>
      <c r="BS422">
        <v>87.9</v>
      </c>
      <c r="BT422">
        <v>87.79</v>
      </c>
    </row>
    <row r="423" spans="1:72" x14ac:dyDescent="0.3">
      <c r="B423" t="s">
        <v>365</v>
      </c>
      <c r="C423" t="str">
        <f>IFERROR(VLOOKUP(B423,'class and classification'!$A$1:$B$338,2,FALSE),VLOOKUP(B423,'class and classification'!$A$340:$B$378,2,FALSE))</f>
        <v>Urban with Significant Rural</v>
      </c>
      <c r="D423" t="str">
        <f>IFERROR(VLOOKUP(B423,'class and classification'!$A$1:$C$338,3,FALSE),VLOOKUP(B423,'class and classification'!$A$340:$C$378,3,FALSE))</f>
        <v>SD</v>
      </c>
      <c r="E423">
        <v>87</v>
      </c>
      <c r="F423">
        <v>91</v>
      </c>
      <c r="G423">
        <v>92.7</v>
      </c>
      <c r="AB423" t="s">
        <v>1338</v>
      </c>
      <c r="AC423" t="e">
        <f>IFERROR(VLOOKUP(AB423,'class and classification'!$A$1:$B$338,2,FALSE),VLOOKUP(AB423,'class and classification'!$A$340:$B$378,2,FALSE))</f>
        <v>#N/A</v>
      </c>
      <c r="AD423" t="e">
        <f>IFERROR(VLOOKUP(AB423,'class and classification'!$A$1:$C$338,3,FALSE),VLOOKUP(AB423,'class and classification'!$A$340:$C$378,3,FALSE))</f>
        <v>#N/A</v>
      </c>
      <c r="BB423" t="s">
        <v>723</v>
      </c>
      <c r="BC423" t="e">
        <f>IFERROR(VLOOKUP(BB423,'class and classification'!$A$1:$B$338,2,FALSE),VLOOKUP(BB423,'class and classification'!$A$340:$B$378,2,FALSE))</f>
        <v>#N/A</v>
      </c>
      <c r="BD423" t="e">
        <f>IFERROR(VLOOKUP(BB423,'class and classification'!$A$1:$C$338,3,FALSE),VLOOKUP(BB423,'class and classification'!$A$340:$C$378,3,FALSE))</f>
        <v>#N/A</v>
      </c>
      <c r="BG423">
        <v>5.8</v>
      </c>
      <c r="BH423">
        <v>9</v>
      </c>
      <c r="BI423">
        <v>26.8</v>
      </c>
      <c r="BJ423">
        <v>44</v>
      </c>
      <c r="BL423" t="s">
        <v>723</v>
      </c>
      <c r="BM423" t="e">
        <f>IFERROR(VLOOKUP(BL423,'class and classification'!$A$1:$B$338,2,FALSE),VLOOKUP(BL423,'class and classification'!$A$340:$B$378,2,FALSE))</f>
        <v>#N/A</v>
      </c>
      <c r="BN423" t="e">
        <f>IFERROR(VLOOKUP(BL423,'class and classification'!$A$1:$C$338,3,FALSE),VLOOKUP(BL423,'class and classification'!$A$340:$C$378,3,FALSE))</f>
        <v>#N/A</v>
      </c>
      <c r="BO423">
        <v>50.370000000000005</v>
      </c>
      <c r="BP423">
        <v>61.14</v>
      </c>
      <c r="BQ423">
        <v>71.739999999999995</v>
      </c>
      <c r="BR423">
        <v>78.41</v>
      </c>
      <c r="BS423">
        <v>78.709999999999994</v>
      </c>
      <c r="BT423">
        <v>82.31</v>
      </c>
    </row>
    <row r="424" spans="1:72" x14ac:dyDescent="0.3">
      <c r="B424" t="s">
        <v>96</v>
      </c>
      <c r="C424" t="str">
        <f>IFERROR(VLOOKUP(B424,'class and classification'!$A$1:$B$338,2,FALSE),VLOOKUP(B424,'class and classification'!$A$340:$B$378,2,FALSE))</f>
        <v>Predominantly Rural</v>
      </c>
      <c r="D424" t="str">
        <f>IFERROR(VLOOKUP(B424,'class and classification'!$A$1:$C$338,3,FALSE),VLOOKUP(B424,'class and classification'!$A$340:$C$378,3,FALSE))</f>
        <v>SD</v>
      </c>
      <c r="H424">
        <v>92.3</v>
      </c>
      <c r="I424">
        <v>94</v>
      </c>
      <c r="J424">
        <v>93.8</v>
      </c>
      <c r="AB424" t="s">
        <v>1339</v>
      </c>
      <c r="AC424" t="e">
        <f>IFERROR(VLOOKUP(AB424,'class and classification'!$A$1:$B$338,2,FALSE),VLOOKUP(AB424,'class and classification'!$A$340:$B$378,2,FALSE))</f>
        <v>#N/A</v>
      </c>
      <c r="AD424" t="e">
        <f>IFERROR(VLOOKUP(AB424,'class and classification'!$A$1:$C$338,3,FALSE),VLOOKUP(AB424,'class and classification'!$A$340:$C$378,3,FALSE))</f>
        <v>#N/A</v>
      </c>
      <c r="BB424" t="s">
        <v>1076</v>
      </c>
      <c r="BC424" t="e">
        <f>IFERROR(VLOOKUP(BB424,'class and classification'!$A$1:$B$338,2,FALSE),VLOOKUP(BB424,'class and classification'!$A$340:$B$378,2,FALSE))</f>
        <v>#N/A</v>
      </c>
      <c r="BD424" t="e">
        <f>IFERROR(VLOOKUP(BB424,'class and classification'!$A$1:$C$338,3,FALSE),VLOOKUP(BB424,'class and classification'!$A$340:$C$378,3,FALSE))</f>
        <v>#N/A</v>
      </c>
      <c r="BG424">
        <v>11.2</v>
      </c>
      <c r="BH424">
        <v>24</v>
      </c>
      <c r="BI424">
        <v>63.3</v>
      </c>
      <c r="BJ424">
        <v>72.599999999999994</v>
      </c>
      <c r="BL424" t="s">
        <v>1076</v>
      </c>
      <c r="BM424" t="e">
        <f>IFERROR(VLOOKUP(BL424,'class and classification'!$A$1:$B$338,2,FALSE),VLOOKUP(BL424,'class and classification'!$A$340:$B$378,2,FALSE))</f>
        <v>#N/A</v>
      </c>
      <c r="BN424" t="e">
        <f>IFERROR(VLOOKUP(BL424,'class and classification'!$A$1:$C$338,3,FALSE),VLOOKUP(BL424,'class and classification'!$A$340:$C$378,3,FALSE))</f>
        <v>#N/A</v>
      </c>
      <c r="BO424">
        <v>66.38</v>
      </c>
      <c r="BP424">
        <v>55.6</v>
      </c>
      <c r="BQ424">
        <v>65.56</v>
      </c>
      <c r="BR424">
        <v>64.94</v>
      </c>
      <c r="BS424">
        <v>71.39</v>
      </c>
      <c r="BT424">
        <v>73.790000000000006</v>
      </c>
    </row>
    <row r="425" spans="1:72" x14ac:dyDescent="0.3">
      <c r="B425" t="s">
        <v>304</v>
      </c>
      <c r="C425" t="str">
        <f>IFERROR(VLOOKUP(B425,'class and classification'!$A$1:$B$338,2,FALSE),VLOOKUP(B425,'class and classification'!$A$340:$B$378,2,FALSE))</f>
        <v>Predominantly Rural</v>
      </c>
      <c r="D425" t="str">
        <f>IFERROR(VLOOKUP(B425,'class and classification'!$A$1:$C$338,3,FALSE),VLOOKUP(B425,'class and classification'!$A$340:$C$378,3,FALSE))</f>
        <v>SD</v>
      </c>
      <c r="H425">
        <v>94.199999999999989</v>
      </c>
      <c r="I425">
        <v>95.2</v>
      </c>
      <c r="J425">
        <v>94.9</v>
      </c>
      <c r="AB425" t="s">
        <v>1340</v>
      </c>
      <c r="AC425" t="e">
        <f>IFERROR(VLOOKUP(AB425,'class and classification'!$A$1:$B$338,2,FALSE),VLOOKUP(AB425,'class and classification'!$A$340:$B$378,2,FALSE))</f>
        <v>#N/A</v>
      </c>
      <c r="AD425" t="e">
        <f>IFERROR(VLOOKUP(AB425,'class and classification'!$A$1:$C$338,3,FALSE),VLOOKUP(AB425,'class and classification'!$A$340:$C$378,3,FALSE))</f>
        <v>#N/A</v>
      </c>
      <c r="BB425" t="s">
        <v>1058</v>
      </c>
      <c r="BC425" t="e">
        <f>IFERROR(VLOOKUP(BB425,'class and classification'!$A$1:$B$338,2,FALSE),VLOOKUP(BB425,'class and classification'!$A$340:$B$378,2,FALSE))</f>
        <v>#N/A</v>
      </c>
      <c r="BD425" t="e">
        <f>IFERROR(VLOOKUP(BB425,'class and classification'!$A$1:$C$338,3,FALSE),VLOOKUP(BB425,'class and classification'!$A$340:$C$378,3,FALSE))</f>
        <v>#N/A</v>
      </c>
      <c r="BG425">
        <v>6.1</v>
      </c>
      <c r="BH425">
        <v>36.299999999999997</v>
      </c>
      <c r="BI425">
        <v>57.2</v>
      </c>
      <c r="BJ425">
        <v>68.7</v>
      </c>
      <c r="BL425" t="s">
        <v>1058</v>
      </c>
      <c r="BM425" t="e">
        <f>IFERROR(VLOOKUP(BL425,'class and classification'!$A$1:$B$338,2,FALSE),VLOOKUP(BL425,'class and classification'!$A$340:$B$378,2,FALSE))</f>
        <v>#N/A</v>
      </c>
      <c r="BN425" t="e">
        <f>IFERROR(VLOOKUP(BL425,'class and classification'!$A$1:$C$338,3,FALSE),VLOOKUP(BL425,'class and classification'!$A$340:$C$378,3,FALSE))</f>
        <v>#N/A</v>
      </c>
      <c r="BP425">
        <v>29.81</v>
      </c>
      <c r="BQ425">
        <v>39.93</v>
      </c>
      <c r="BR425">
        <v>33.89</v>
      </c>
      <c r="BS425">
        <v>52.99</v>
      </c>
      <c r="BT425">
        <v>59</v>
      </c>
    </row>
    <row r="426" spans="1:72" x14ac:dyDescent="0.3">
      <c r="AB426" t="s">
        <v>1341</v>
      </c>
      <c r="AC426" t="e">
        <f>IFERROR(VLOOKUP(AB426,'class and classification'!$A$1:$B$338,2,FALSE),VLOOKUP(AB426,'class and classification'!$A$340:$B$378,2,FALSE))</f>
        <v>#N/A</v>
      </c>
      <c r="AD426" t="e">
        <f>IFERROR(VLOOKUP(AB426,'class and classification'!$A$1:$C$338,3,FALSE),VLOOKUP(AB426,'class and classification'!$A$340:$C$378,3,FALSE))</f>
        <v>#N/A</v>
      </c>
      <c r="BB426" t="s">
        <v>1052</v>
      </c>
      <c r="BC426" t="e">
        <f>IFERROR(VLOOKUP(BB426,'class and classification'!$A$1:$B$338,2,FALSE),VLOOKUP(BB426,'class and classification'!$A$340:$B$378,2,FALSE))</f>
        <v>#N/A</v>
      </c>
      <c r="BD426" t="e">
        <f>IFERROR(VLOOKUP(BB426,'class and classification'!$A$1:$C$338,3,FALSE),VLOOKUP(BB426,'class and classification'!$A$340:$C$378,3,FALSE))</f>
        <v>#N/A</v>
      </c>
      <c r="BG426">
        <v>1.1000000000000001</v>
      </c>
      <c r="BH426">
        <v>43.3</v>
      </c>
      <c r="BI426">
        <v>70.3</v>
      </c>
      <c r="BJ426">
        <v>80.099999999999994</v>
      </c>
      <c r="BL426" t="s">
        <v>1052</v>
      </c>
      <c r="BM426" t="e">
        <f>IFERROR(VLOOKUP(BL426,'class and classification'!$A$1:$B$338,2,FALSE),VLOOKUP(BL426,'class and classification'!$A$340:$B$378,2,FALSE))</f>
        <v>#N/A</v>
      </c>
      <c r="BN426" t="e">
        <f>IFERROR(VLOOKUP(BL426,'class and classification'!$A$1:$C$338,3,FALSE),VLOOKUP(BL426,'class and classification'!$A$340:$C$378,3,FALSE))</f>
        <v>#N/A</v>
      </c>
      <c r="BO426">
        <v>95.54</v>
      </c>
      <c r="BP426">
        <v>77.38</v>
      </c>
      <c r="BQ426">
        <v>79.63</v>
      </c>
      <c r="BR426">
        <v>90.59</v>
      </c>
      <c r="BS426">
        <v>89.75</v>
      </c>
      <c r="BT426">
        <v>89.58</v>
      </c>
    </row>
    <row r="427" spans="1:72" x14ac:dyDescent="0.3">
      <c r="A427" t="s">
        <v>342</v>
      </c>
      <c r="B427" t="s">
        <v>342</v>
      </c>
      <c r="C427" t="str">
        <f>IFERROR(VLOOKUP(B427,'class and classification'!$A$1:$B$338,2,FALSE),VLOOKUP(B427,'class and classification'!$A$340:$B$378,2,FALSE))</f>
        <v>Predominantly Urban</v>
      </c>
      <c r="D427" t="str">
        <f>IFERROR(VLOOKUP(B427,'class and classification'!$A$1:$C$338,3,FALSE),VLOOKUP(B427,'class and classification'!$A$340:$C$378,3,FALSE))</f>
        <v>SC</v>
      </c>
      <c r="AB427" t="s">
        <v>1342</v>
      </c>
      <c r="AC427" t="e">
        <f>IFERROR(VLOOKUP(AB427,'class and classification'!$A$1:$B$338,2,FALSE),VLOOKUP(AB427,'class and classification'!$A$340:$B$378,2,FALSE))</f>
        <v>#N/A</v>
      </c>
      <c r="AD427" t="e">
        <f>IFERROR(VLOOKUP(AB427,'class and classification'!$A$1:$C$338,3,FALSE),VLOOKUP(AB427,'class and classification'!$A$340:$C$378,3,FALSE))</f>
        <v>#N/A</v>
      </c>
      <c r="BB427" t="s">
        <v>1073</v>
      </c>
      <c r="BC427" t="e">
        <f>IFERROR(VLOOKUP(BB427,'class and classification'!$A$1:$B$338,2,FALSE),VLOOKUP(BB427,'class and classification'!$A$340:$B$378,2,FALSE))</f>
        <v>#N/A</v>
      </c>
      <c r="BD427" t="e">
        <f>IFERROR(VLOOKUP(BB427,'class and classification'!$A$1:$C$338,3,FALSE),VLOOKUP(BB427,'class and classification'!$A$340:$C$378,3,FALSE))</f>
        <v>#N/A</v>
      </c>
      <c r="BG427">
        <v>12.4</v>
      </c>
      <c r="BH427">
        <v>14.8</v>
      </c>
      <c r="BI427">
        <v>41.1</v>
      </c>
      <c r="BJ427">
        <v>64.400000000000006</v>
      </c>
      <c r="BL427" t="s">
        <v>1073</v>
      </c>
      <c r="BM427" t="e">
        <f>IFERROR(VLOOKUP(BL427,'class and classification'!$A$1:$B$338,2,FALSE),VLOOKUP(BL427,'class and classification'!$A$340:$B$378,2,FALSE))</f>
        <v>#N/A</v>
      </c>
      <c r="BN427" t="e">
        <f>IFERROR(VLOOKUP(BL427,'class and classification'!$A$1:$C$338,3,FALSE),VLOOKUP(BL427,'class and classification'!$A$340:$C$378,3,FALSE))</f>
        <v>#N/A</v>
      </c>
      <c r="BO427">
        <v>26.32</v>
      </c>
      <c r="BP427">
        <v>26.38</v>
      </c>
      <c r="BQ427">
        <v>50.33</v>
      </c>
      <c r="BR427">
        <v>49.29</v>
      </c>
      <c r="BS427">
        <v>48.05</v>
      </c>
      <c r="BT427">
        <v>48.08</v>
      </c>
    </row>
    <row r="428" spans="1:72" x14ac:dyDescent="0.3">
      <c r="B428" t="s">
        <v>100</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96</v>
      </c>
      <c r="F428">
        <v>97</v>
      </c>
      <c r="G428">
        <v>98.2</v>
      </c>
      <c r="H428">
        <v>98.5</v>
      </c>
      <c r="I428">
        <v>98.7</v>
      </c>
      <c r="J428">
        <v>98.4</v>
      </c>
      <c r="AB428" t="s">
        <v>1343</v>
      </c>
      <c r="AC428" t="e">
        <f>IFERROR(VLOOKUP(AB428,'class and classification'!$A$1:$B$338,2,FALSE),VLOOKUP(AB428,'class and classification'!$A$340:$B$378,2,FALSE))</f>
        <v>#N/A</v>
      </c>
      <c r="AD428" t="e">
        <f>IFERROR(VLOOKUP(AB428,'class and classification'!$A$1:$C$338,3,FALSE),VLOOKUP(AB428,'class and classification'!$A$340:$C$378,3,FALSE))</f>
        <v>#N/A</v>
      </c>
      <c r="BB428" t="s">
        <v>1067</v>
      </c>
      <c r="BC428" t="e">
        <f>IFERROR(VLOOKUP(BB428,'class and classification'!$A$1:$B$338,2,FALSE),VLOOKUP(BB428,'class and classification'!$A$340:$B$378,2,FALSE))</f>
        <v>#N/A</v>
      </c>
      <c r="BD428" t="e">
        <f>IFERROR(VLOOKUP(BB428,'class and classification'!$A$1:$C$338,3,FALSE),VLOOKUP(BB428,'class and classification'!$A$340:$C$378,3,FALSE))</f>
        <v>#N/A</v>
      </c>
      <c r="BG428">
        <v>15.5</v>
      </c>
      <c r="BH428">
        <v>20.7</v>
      </c>
      <c r="BI428">
        <v>53.1</v>
      </c>
      <c r="BJ428">
        <v>70.7</v>
      </c>
      <c r="BL428" t="s">
        <v>1067</v>
      </c>
      <c r="BM428" t="e">
        <f>IFERROR(VLOOKUP(BL428,'class and classification'!$A$1:$B$338,2,FALSE),VLOOKUP(BL428,'class and classification'!$A$340:$B$378,2,FALSE))</f>
        <v>#N/A</v>
      </c>
      <c r="BN428" t="e">
        <f>IFERROR(VLOOKUP(BL428,'class and classification'!$A$1:$C$338,3,FALSE),VLOOKUP(BL428,'class and classification'!$A$340:$C$378,3,FALSE))</f>
        <v>#N/A</v>
      </c>
      <c r="BP428">
        <v>48.17</v>
      </c>
      <c r="BQ428">
        <v>65.87</v>
      </c>
      <c r="BR428">
        <v>73.989999999999995</v>
      </c>
      <c r="BS428">
        <v>73.709999999999994</v>
      </c>
      <c r="BT428">
        <v>68.34</v>
      </c>
    </row>
    <row r="429" spans="1:72" x14ac:dyDescent="0.3">
      <c r="B429" t="s">
        <v>103</v>
      </c>
      <c r="C429" t="str">
        <f>IFERROR(VLOOKUP(B429,'class and classification'!$A$1:$B$338,2,FALSE),VLOOKUP(B429,'class and classification'!$A$340:$B$378,2,FALSE))</f>
        <v>Predominantly Urban</v>
      </c>
      <c r="D429" t="str">
        <f>IFERROR(VLOOKUP(B429,'class and classification'!$A$1:$C$338,3,FALSE),VLOOKUP(B429,'class and classification'!$A$340:$C$378,3,FALSE))</f>
        <v>SD</v>
      </c>
      <c r="E429">
        <v>95</v>
      </c>
      <c r="F429">
        <v>97</v>
      </c>
      <c r="G429">
        <v>99.1</v>
      </c>
      <c r="H429">
        <v>99.2</v>
      </c>
      <c r="I429">
        <v>99.5</v>
      </c>
      <c r="J429">
        <v>99.4</v>
      </c>
      <c r="AB429" t="s">
        <v>1344</v>
      </c>
      <c r="AC429" t="e">
        <f>IFERROR(VLOOKUP(AB429,'class and classification'!$A$1:$B$338,2,FALSE),VLOOKUP(AB429,'class and classification'!$A$340:$B$378,2,FALSE))</f>
        <v>#N/A</v>
      </c>
      <c r="AD429" t="e">
        <f>IFERROR(VLOOKUP(AB429,'class and classification'!$A$1:$C$338,3,FALSE),VLOOKUP(AB429,'class and classification'!$A$340:$C$378,3,FALSE))</f>
        <v>#N/A</v>
      </c>
      <c r="BB429" t="s">
        <v>1085</v>
      </c>
      <c r="BC429" t="e">
        <f>IFERROR(VLOOKUP(BB429,'class and classification'!$A$1:$B$338,2,FALSE),VLOOKUP(BB429,'class and classification'!$A$340:$B$378,2,FALSE))</f>
        <v>#N/A</v>
      </c>
      <c r="BD429" t="e">
        <f>IFERROR(VLOOKUP(BB429,'class and classification'!$A$1:$C$338,3,FALSE),VLOOKUP(BB429,'class and classification'!$A$340:$C$378,3,FALSE))</f>
        <v>#N/A</v>
      </c>
      <c r="BG429">
        <v>3.4</v>
      </c>
      <c r="BH429">
        <v>13.3</v>
      </c>
      <c r="BI429">
        <v>25.5</v>
      </c>
      <c r="BJ429">
        <v>35.9</v>
      </c>
      <c r="BL429" t="s">
        <v>1085</v>
      </c>
      <c r="BM429" t="e">
        <f>IFERROR(VLOOKUP(BL429,'class and classification'!$A$1:$B$338,2,FALSE),VLOOKUP(BL429,'class and classification'!$A$340:$B$378,2,FALSE))</f>
        <v>#N/A</v>
      </c>
      <c r="BN429" t="e">
        <f>IFERROR(VLOOKUP(BL429,'class and classification'!$A$1:$C$338,3,FALSE),VLOOKUP(BL429,'class and classification'!$A$340:$C$378,3,FALSE))</f>
        <v>#N/A</v>
      </c>
      <c r="BO429">
        <v>17.510000000000002</v>
      </c>
      <c r="BP429">
        <v>18.86</v>
      </c>
      <c r="BQ429">
        <v>42.97</v>
      </c>
      <c r="BR429">
        <v>44.39</v>
      </c>
      <c r="BS429">
        <v>42.87</v>
      </c>
      <c r="BT429">
        <v>42.77</v>
      </c>
    </row>
    <row r="430" spans="1:72" x14ac:dyDescent="0.3">
      <c r="B430" t="s">
        <v>118</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93</v>
      </c>
      <c r="F430">
        <v>94</v>
      </c>
      <c r="G430">
        <v>95.3</v>
      </c>
      <c r="H430">
        <v>96</v>
      </c>
      <c r="I430">
        <v>96.2</v>
      </c>
      <c r="J430">
        <v>95.1</v>
      </c>
      <c r="AB430" t="s">
        <v>1345</v>
      </c>
      <c r="AC430" t="e">
        <f>IFERROR(VLOOKUP(AB430,'class and classification'!$A$1:$B$338,2,FALSE),VLOOKUP(AB430,'class and classification'!$A$340:$B$378,2,FALSE))</f>
        <v>#N/A</v>
      </c>
      <c r="AD430" t="e">
        <f>IFERROR(VLOOKUP(AB430,'class and classification'!$A$1:$C$338,3,FALSE),VLOOKUP(AB430,'class and classification'!$A$340:$C$378,3,FALSE))</f>
        <v>#N/A</v>
      </c>
      <c r="BB430" t="s">
        <v>1079</v>
      </c>
      <c r="BC430" t="e">
        <f>IFERROR(VLOOKUP(BB430,'class and classification'!$A$1:$B$338,2,FALSE),VLOOKUP(BB430,'class and classification'!$A$340:$B$378,2,FALSE))</f>
        <v>#N/A</v>
      </c>
      <c r="BD430" t="e">
        <f>IFERROR(VLOOKUP(BB430,'class and classification'!$A$1:$C$338,3,FALSE),VLOOKUP(BB430,'class and classification'!$A$340:$C$378,3,FALSE))</f>
        <v>#N/A</v>
      </c>
      <c r="BG430">
        <v>9.1</v>
      </c>
      <c r="BH430">
        <v>26.8</v>
      </c>
      <c r="BI430">
        <v>56.3</v>
      </c>
      <c r="BJ430">
        <v>68.7</v>
      </c>
      <c r="BL430" t="s">
        <v>1079</v>
      </c>
      <c r="BM430" t="e">
        <f>IFERROR(VLOOKUP(BL430,'class and classification'!$A$1:$B$338,2,FALSE),VLOOKUP(BL430,'class and classification'!$A$340:$B$378,2,FALSE))</f>
        <v>#N/A</v>
      </c>
      <c r="BN430" t="e">
        <f>IFERROR(VLOOKUP(BL430,'class and classification'!$A$1:$C$338,3,FALSE),VLOOKUP(BL430,'class and classification'!$A$340:$C$378,3,FALSE))</f>
        <v>#N/A</v>
      </c>
      <c r="BO430">
        <v>72.289999999999992</v>
      </c>
      <c r="BP430">
        <v>42.01</v>
      </c>
      <c r="BQ430">
        <v>58.14</v>
      </c>
      <c r="BR430">
        <v>72.3</v>
      </c>
      <c r="BS430">
        <v>75.64</v>
      </c>
      <c r="BT430">
        <v>76.760000000000005</v>
      </c>
    </row>
    <row r="431" spans="1:72" x14ac:dyDescent="0.3">
      <c r="B431" t="s">
        <v>176</v>
      </c>
      <c r="C431" t="str">
        <f>IFERROR(VLOOKUP(B431,'class and classification'!$A$1:$B$338,2,FALSE),VLOOKUP(B431,'class and classification'!$A$340:$B$378,2,FALSE))</f>
        <v>Urban with Significant Rural</v>
      </c>
      <c r="D431" t="str">
        <f>IFERROR(VLOOKUP(B431,'class and classification'!$A$1:$C$338,3,FALSE),VLOOKUP(B431,'class and classification'!$A$340:$C$378,3,FALSE))</f>
        <v>SD</v>
      </c>
      <c r="E431">
        <v>86</v>
      </c>
      <c r="F431">
        <v>91</v>
      </c>
      <c r="G431">
        <v>93</v>
      </c>
      <c r="H431">
        <v>94.800000000000011</v>
      </c>
      <c r="I431">
        <v>95.4</v>
      </c>
      <c r="J431">
        <v>95.5</v>
      </c>
      <c r="AB431" t="s">
        <v>1346</v>
      </c>
      <c r="AC431" t="e">
        <f>IFERROR(VLOOKUP(AB431,'class and classification'!$A$1:$B$338,2,FALSE),VLOOKUP(AB431,'class and classification'!$A$340:$B$378,2,FALSE))</f>
        <v>#N/A</v>
      </c>
      <c r="AD431" t="e">
        <f>IFERROR(VLOOKUP(AB431,'class and classification'!$A$1:$C$338,3,FALSE),VLOOKUP(AB431,'class and classification'!$A$340:$C$378,3,FALSE))</f>
        <v>#N/A</v>
      </c>
      <c r="BB431" t="s">
        <v>1082</v>
      </c>
      <c r="BC431" t="e">
        <f>IFERROR(VLOOKUP(BB431,'class and classification'!$A$1:$B$338,2,FALSE),VLOOKUP(BB431,'class and classification'!$A$340:$B$378,2,FALSE))</f>
        <v>#N/A</v>
      </c>
      <c r="BD431" t="e">
        <f>IFERROR(VLOOKUP(BB431,'class and classification'!$A$1:$C$338,3,FALSE),VLOOKUP(BB431,'class and classification'!$A$340:$C$378,3,FALSE))</f>
        <v>#N/A</v>
      </c>
      <c r="BG431">
        <v>8.3000000000000007</v>
      </c>
      <c r="BH431">
        <v>33.9</v>
      </c>
      <c r="BI431">
        <v>58.2</v>
      </c>
      <c r="BJ431">
        <v>72.599999999999994</v>
      </c>
      <c r="BL431" t="s">
        <v>1082</v>
      </c>
      <c r="BM431" t="e">
        <f>IFERROR(VLOOKUP(BL431,'class and classification'!$A$1:$B$338,2,FALSE),VLOOKUP(BL431,'class and classification'!$A$340:$B$378,2,FALSE))</f>
        <v>#N/A</v>
      </c>
      <c r="BN431" t="e">
        <f>IFERROR(VLOOKUP(BL431,'class and classification'!$A$1:$C$338,3,FALSE),VLOOKUP(BL431,'class and classification'!$A$340:$C$378,3,FALSE))</f>
        <v>#N/A</v>
      </c>
      <c r="BO431">
        <v>31.369999999999997</v>
      </c>
      <c r="BP431">
        <v>43.34</v>
      </c>
      <c r="BQ431">
        <v>55.99</v>
      </c>
      <c r="BR431">
        <v>59.63</v>
      </c>
      <c r="BS431">
        <v>59.96</v>
      </c>
      <c r="BT431">
        <v>62.89</v>
      </c>
    </row>
    <row r="432" spans="1:72" x14ac:dyDescent="0.3">
      <c r="B432" t="s">
        <v>210</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94</v>
      </c>
      <c r="F432">
        <v>95</v>
      </c>
      <c r="G432">
        <v>96.9</v>
      </c>
      <c r="H432">
        <v>97.5</v>
      </c>
      <c r="I432">
        <v>97.6</v>
      </c>
      <c r="J432">
        <v>97.3</v>
      </c>
      <c r="AB432" t="s">
        <v>1347</v>
      </c>
      <c r="AC432" t="e">
        <f>IFERROR(VLOOKUP(AB432,'class and classification'!$A$1:$B$338,2,FALSE),VLOOKUP(AB432,'class and classification'!$A$340:$B$378,2,FALSE))</f>
        <v>#N/A</v>
      </c>
      <c r="AD432" t="e">
        <f>IFERROR(VLOOKUP(AB432,'class and classification'!$A$1:$C$338,3,FALSE),VLOOKUP(AB432,'class and classification'!$A$340:$C$378,3,FALSE))</f>
        <v>#N/A</v>
      </c>
      <c r="BB432" t="s">
        <v>1070</v>
      </c>
      <c r="BC432" t="e">
        <f>IFERROR(VLOOKUP(BB432,'class and classification'!$A$1:$B$338,2,FALSE),VLOOKUP(BB432,'class and classification'!$A$340:$B$378,2,FALSE))</f>
        <v>#N/A</v>
      </c>
      <c r="BD432" t="e">
        <f>IFERROR(VLOOKUP(BB432,'class and classification'!$A$1:$C$338,3,FALSE),VLOOKUP(BB432,'class and classification'!$A$340:$C$378,3,FALSE))</f>
        <v>#N/A</v>
      </c>
      <c r="BG432">
        <v>6.7</v>
      </c>
      <c r="BH432">
        <v>13</v>
      </c>
      <c r="BI432">
        <v>31.7</v>
      </c>
      <c r="BJ432">
        <v>51.9</v>
      </c>
      <c r="BL432" t="s">
        <v>1070</v>
      </c>
      <c r="BM432" t="e">
        <f>IFERROR(VLOOKUP(BL432,'class and classification'!$A$1:$B$338,2,FALSE),VLOOKUP(BL432,'class and classification'!$A$340:$B$378,2,FALSE))</f>
        <v>#N/A</v>
      </c>
      <c r="BN432" t="e">
        <f>IFERROR(VLOOKUP(BL432,'class and classification'!$A$1:$C$338,3,FALSE),VLOOKUP(BL432,'class and classification'!$A$340:$C$378,3,FALSE))</f>
        <v>#N/A</v>
      </c>
      <c r="BO432">
        <v>17.690000000000001</v>
      </c>
      <c r="BP432">
        <v>21.67</v>
      </c>
      <c r="BQ432">
        <v>40.450000000000003</v>
      </c>
      <c r="BR432">
        <v>37.69</v>
      </c>
      <c r="BS432">
        <v>40.79</v>
      </c>
      <c r="BT432">
        <v>41.52</v>
      </c>
    </row>
    <row r="433" spans="1:72" x14ac:dyDescent="0.3">
      <c r="B433" t="s">
        <v>220</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95</v>
      </c>
      <c r="F433">
        <v>96</v>
      </c>
      <c r="G433">
        <v>96.9</v>
      </c>
      <c r="H433">
        <v>97.199999999999989</v>
      </c>
      <c r="I433">
        <v>96.3</v>
      </c>
      <c r="J433">
        <v>96.2</v>
      </c>
      <c r="AB433" t="s">
        <v>1348</v>
      </c>
      <c r="AC433" t="e">
        <f>IFERROR(VLOOKUP(AB433,'class and classification'!$A$1:$B$338,2,FALSE),VLOOKUP(AB433,'class and classification'!$A$340:$B$378,2,FALSE))</f>
        <v>#N/A</v>
      </c>
      <c r="AD433" t="e">
        <f>IFERROR(VLOOKUP(AB433,'class and classification'!$A$1:$C$338,3,FALSE),VLOOKUP(AB433,'class and classification'!$A$340:$C$378,3,FALSE))</f>
        <v>#N/A</v>
      </c>
      <c r="BB433" t="s">
        <v>1061</v>
      </c>
      <c r="BC433" t="e">
        <f>IFERROR(VLOOKUP(BB433,'class and classification'!$A$1:$B$338,2,FALSE),VLOOKUP(BB433,'class and classification'!$A$340:$B$378,2,FALSE))</f>
        <v>#N/A</v>
      </c>
      <c r="BD433" t="e">
        <f>IFERROR(VLOOKUP(BB433,'class and classification'!$A$1:$C$338,3,FALSE),VLOOKUP(BB433,'class and classification'!$A$340:$C$378,3,FALSE))</f>
        <v>#N/A</v>
      </c>
      <c r="BG433">
        <v>4.3</v>
      </c>
      <c r="BH433">
        <v>6.7</v>
      </c>
      <c r="BI433">
        <v>33.4</v>
      </c>
      <c r="BJ433">
        <v>69.5</v>
      </c>
      <c r="BL433" t="s">
        <v>1061</v>
      </c>
      <c r="BM433" t="e">
        <f>IFERROR(VLOOKUP(BL433,'class and classification'!$A$1:$B$338,2,FALSE),VLOOKUP(BL433,'class and classification'!$A$340:$B$378,2,FALSE))</f>
        <v>#N/A</v>
      </c>
      <c r="BN433" t="e">
        <f>IFERROR(VLOOKUP(BL433,'class and classification'!$A$1:$C$338,3,FALSE),VLOOKUP(BL433,'class and classification'!$A$340:$C$378,3,FALSE))</f>
        <v>#N/A</v>
      </c>
      <c r="BP433">
        <v>25.88</v>
      </c>
      <c r="BQ433">
        <v>48.31</v>
      </c>
      <c r="BR433">
        <v>51.92</v>
      </c>
      <c r="BS433">
        <v>55.91</v>
      </c>
      <c r="BT433">
        <v>56.03</v>
      </c>
    </row>
    <row r="434" spans="1:72" x14ac:dyDescent="0.3">
      <c r="B434" t="s">
        <v>253</v>
      </c>
      <c r="C434" t="str">
        <f>IFERROR(VLOOKUP(B434,'class and classification'!$A$1:$B$338,2,FALSE),VLOOKUP(B434,'class and classification'!$A$340:$B$378,2,FALSE))</f>
        <v>Predominantly Urban</v>
      </c>
      <c r="D434" t="str">
        <f>IFERROR(VLOOKUP(B434,'class and classification'!$A$1:$C$338,3,FALSE),VLOOKUP(B434,'class and classification'!$A$340:$C$378,3,FALSE))</f>
        <v>SD</v>
      </c>
      <c r="E434">
        <v>72</v>
      </c>
      <c r="F434">
        <v>97</v>
      </c>
      <c r="G434">
        <v>98.3</v>
      </c>
      <c r="H434">
        <v>97.800000000000011</v>
      </c>
      <c r="I434">
        <v>97</v>
      </c>
      <c r="J434">
        <v>97</v>
      </c>
      <c r="AB434" t="s">
        <v>1349</v>
      </c>
      <c r="AC434" t="e">
        <f>IFERROR(VLOOKUP(AB434,'class and classification'!$A$1:$B$338,2,FALSE),VLOOKUP(AB434,'class and classification'!$A$340:$B$378,2,FALSE))</f>
        <v>#N/A</v>
      </c>
      <c r="AD434" t="e">
        <f>IFERROR(VLOOKUP(AB434,'class and classification'!$A$1:$C$338,3,FALSE),VLOOKUP(AB434,'class and classification'!$A$340:$C$378,3,FALSE))</f>
        <v>#N/A</v>
      </c>
      <c r="BB434" t="s">
        <v>1064</v>
      </c>
      <c r="BC434" t="e">
        <f>IFERROR(VLOOKUP(BB434,'class and classification'!$A$1:$B$338,2,FALSE),VLOOKUP(BB434,'class and classification'!$A$340:$B$378,2,FALSE))</f>
        <v>#N/A</v>
      </c>
      <c r="BD434" t="e">
        <f>IFERROR(VLOOKUP(BB434,'class and classification'!$A$1:$C$338,3,FALSE),VLOOKUP(BB434,'class and classification'!$A$340:$C$378,3,FALSE))</f>
        <v>#N/A</v>
      </c>
      <c r="BG434">
        <v>57.6</v>
      </c>
      <c r="BH434">
        <v>57.3</v>
      </c>
      <c r="BI434">
        <v>68.599999999999994</v>
      </c>
      <c r="BJ434">
        <v>80.2</v>
      </c>
      <c r="BL434" t="s">
        <v>1064</v>
      </c>
      <c r="BM434" t="e">
        <f>IFERROR(VLOOKUP(BL434,'class and classification'!$A$1:$B$338,2,FALSE),VLOOKUP(BL434,'class and classification'!$A$340:$B$378,2,FALSE))</f>
        <v>#N/A</v>
      </c>
      <c r="BN434" t="e">
        <f>IFERROR(VLOOKUP(BL434,'class and classification'!$A$1:$C$338,3,FALSE),VLOOKUP(BL434,'class and classification'!$A$340:$C$378,3,FALSE))</f>
        <v>#N/A</v>
      </c>
      <c r="BP434">
        <v>45.97</v>
      </c>
      <c r="BQ434">
        <v>49.93</v>
      </c>
      <c r="BR434">
        <v>55.13</v>
      </c>
      <c r="BS434">
        <v>65.989999999999995</v>
      </c>
      <c r="BT434">
        <v>66.430000000000007</v>
      </c>
    </row>
    <row r="435" spans="1:72" x14ac:dyDescent="0.3">
      <c r="B435" t="s">
        <v>265</v>
      </c>
      <c r="C435" t="str">
        <f>IFERROR(VLOOKUP(B435,'class and classification'!$A$1:$B$338,2,FALSE),VLOOKUP(B435,'class and classification'!$A$340:$B$378,2,FALSE))</f>
        <v>Predominantly Urban</v>
      </c>
      <c r="D435" t="str">
        <f>IFERROR(VLOOKUP(B435,'class and classification'!$A$1:$C$338,3,FALSE),VLOOKUP(B435,'class and classification'!$A$340:$C$378,3,FALSE))</f>
        <v>SD</v>
      </c>
      <c r="E435">
        <v>94</v>
      </c>
      <c r="F435">
        <v>95</v>
      </c>
      <c r="G435">
        <v>96.3</v>
      </c>
      <c r="H435">
        <v>97.3</v>
      </c>
      <c r="I435">
        <v>97.7</v>
      </c>
      <c r="J435">
        <v>97.7</v>
      </c>
      <c r="AB435" t="s">
        <v>1350</v>
      </c>
      <c r="AC435" t="e">
        <f>IFERROR(VLOOKUP(AB435,'class and classification'!$A$1:$B$338,2,FALSE),VLOOKUP(AB435,'class and classification'!$A$340:$B$378,2,FALSE))</f>
        <v>#N/A</v>
      </c>
      <c r="AD435" t="e">
        <f>IFERROR(VLOOKUP(AB435,'class and classification'!$A$1:$C$338,3,FALSE),VLOOKUP(AB435,'class and classification'!$A$340:$C$378,3,FALSE))</f>
        <v>#N/A</v>
      </c>
      <c r="BB435" t="s">
        <v>1328</v>
      </c>
      <c r="BC435" t="e">
        <f>IFERROR(VLOOKUP(BB435,'class and classification'!$A$1:$B$338,2,FALSE),VLOOKUP(BB435,'class and classification'!$A$340:$B$378,2,FALSE))</f>
        <v>#N/A</v>
      </c>
      <c r="BD435" t="e">
        <f>IFERROR(VLOOKUP(BB435,'class and classification'!$A$1:$C$338,3,FALSE),VLOOKUP(BB435,'class and classification'!$A$340:$C$378,3,FALSE))</f>
        <v>#N/A</v>
      </c>
      <c r="BL435" t="s">
        <v>1328</v>
      </c>
      <c r="BM435" t="e">
        <f>IFERROR(VLOOKUP(BL435,'class and classification'!$A$1:$B$338,2,FALSE),VLOOKUP(BL435,'class and classification'!$A$340:$B$378,2,FALSE))</f>
        <v>#N/A</v>
      </c>
      <c r="BN435" t="e">
        <f>IFERROR(VLOOKUP(BL435,'class and classification'!$A$1:$C$338,3,FALSE),VLOOKUP(BL435,'class and classification'!$A$340:$C$378,3,FALSE))</f>
        <v>#N/A</v>
      </c>
    </row>
    <row r="436" spans="1:72" x14ac:dyDescent="0.3">
      <c r="B436" t="s">
        <v>271</v>
      </c>
      <c r="C436" t="str">
        <f>IFERROR(VLOOKUP(B436,'class and classification'!$A$1:$B$338,2,FALSE),VLOOKUP(B436,'class and classification'!$A$340:$B$378,2,FALSE))</f>
        <v>Urban with Significant Rural</v>
      </c>
      <c r="D436" t="str">
        <f>IFERROR(VLOOKUP(B436,'class and classification'!$A$1:$C$338,3,FALSE),VLOOKUP(B436,'class and classification'!$A$340:$C$378,3,FALSE))</f>
        <v>SD</v>
      </c>
      <c r="E436">
        <v>87</v>
      </c>
      <c r="F436">
        <v>89</v>
      </c>
      <c r="G436">
        <v>90.5</v>
      </c>
      <c r="H436">
        <v>93.300000000000011</v>
      </c>
      <c r="I436">
        <v>93.8</v>
      </c>
      <c r="J436">
        <v>93.2</v>
      </c>
      <c r="AB436" t="s">
        <v>1351</v>
      </c>
      <c r="AC436" t="e">
        <f>IFERROR(VLOOKUP(AB436,'class and classification'!$A$1:$B$338,2,FALSE),VLOOKUP(AB436,'class and classification'!$A$340:$B$378,2,FALSE))</f>
        <v>#N/A</v>
      </c>
      <c r="AD436" t="e">
        <f>IFERROR(VLOOKUP(AB436,'class and classification'!$A$1:$C$338,3,FALSE),VLOOKUP(AB436,'class and classification'!$A$340:$C$378,3,FALSE))</f>
        <v>#N/A</v>
      </c>
      <c r="BB436" t="s">
        <v>1329</v>
      </c>
      <c r="BC436" t="e">
        <f>IFERROR(VLOOKUP(BB436,'class and classification'!$A$1:$B$338,2,FALSE),VLOOKUP(BB436,'class and classification'!$A$340:$B$378,2,FALSE))</f>
        <v>#N/A</v>
      </c>
      <c r="BD436" t="e">
        <f>IFERROR(VLOOKUP(BB436,'class and classification'!$A$1:$C$338,3,FALSE),VLOOKUP(BB436,'class and classification'!$A$340:$C$378,3,FALSE))</f>
        <v>#N/A</v>
      </c>
      <c r="BL436" t="s">
        <v>1329</v>
      </c>
      <c r="BM436" t="e">
        <f>IFERROR(VLOOKUP(BL436,'class and classification'!$A$1:$B$338,2,FALSE),VLOOKUP(BL436,'class and classification'!$A$340:$B$378,2,FALSE))</f>
        <v>#N/A</v>
      </c>
      <c r="BN436" t="e">
        <f>IFERROR(VLOOKUP(BL436,'class and classification'!$A$1:$C$338,3,FALSE),VLOOKUP(BL436,'class and classification'!$A$340:$C$378,3,FALSE))</f>
        <v>#N/A</v>
      </c>
    </row>
    <row r="437" spans="1:72" x14ac:dyDescent="0.3">
      <c r="B437" t="s">
        <v>295</v>
      </c>
      <c r="C437" t="str">
        <f>IFERROR(VLOOKUP(B437,'class and classification'!$A$1:$B$338,2,FALSE),VLOOKUP(B437,'class and classification'!$A$340:$B$378,2,FALSE))</f>
        <v>Predominantly Rural</v>
      </c>
      <c r="D437" t="str">
        <f>IFERROR(VLOOKUP(B437,'class and classification'!$A$1:$C$338,3,FALSE),VLOOKUP(B437,'class and classification'!$A$340:$C$378,3,FALSE))</f>
        <v>SD</v>
      </c>
      <c r="E437">
        <v>86</v>
      </c>
      <c r="F437">
        <v>88</v>
      </c>
      <c r="G437">
        <v>90.2</v>
      </c>
      <c r="H437">
        <v>93.2</v>
      </c>
      <c r="I437">
        <v>93.9</v>
      </c>
      <c r="J437">
        <v>93.6</v>
      </c>
      <c r="AB437" t="s">
        <v>1352</v>
      </c>
      <c r="AC437" t="e">
        <f>IFERROR(VLOOKUP(AB437,'class and classification'!$A$1:$B$338,2,FALSE),VLOOKUP(AB437,'class and classification'!$A$340:$B$378,2,FALSE))</f>
        <v>#N/A</v>
      </c>
      <c r="AD437" t="e">
        <f>IFERROR(VLOOKUP(AB437,'class and classification'!$A$1:$C$338,3,FALSE),VLOOKUP(AB437,'class and classification'!$A$340:$C$378,3,FALSE))</f>
        <v>#N/A</v>
      </c>
      <c r="BB437" t="s">
        <v>1330</v>
      </c>
      <c r="BC437" t="e">
        <f>IFERROR(VLOOKUP(BB437,'class and classification'!$A$1:$B$338,2,FALSE),VLOOKUP(BB437,'class and classification'!$A$340:$B$378,2,FALSE))</f>
        <v>#N/A</v>
      </c>
      <c r="BD437" t="e">
        <f>IFERROR(VLOOKUP(BB437,'class and classification'!$A$1:$C$338,3,FALSE),VLOOKUP(BB437,'class and classification'!$A$340:$C$378,3,FALSE))</f>
        <v>#N/A</v>
      </c>
      <c r="BL437" t="s">
        <v>1330</v>
      </c>
      <c r="BM437" t="e">
        <f>IFERROR(VLOOKUP(BL437,'class and classification'!$A$1:$B$338,2,FALSE),VLOOKUP(BL437,'class and classification'!$A$340:$B$378,2,FALSE))</f>
        <v>#N/A</v>
      </c>
      <c r="BN437" t="e">
        <f>IFERROR(VLOOKUP(BL437,'class and classification'!$A$1:$C$338,3,FALSE),VLOOKUP(BL437,'class and classification'!$A$340:$C$378,3,FALSE))</f>
        <v>#N/A</v>
      </c>
    </row>
    <row r="438" spans="1:72" x14ac:dyDescent="0.3">
      <c r="B438" t="s">
        <v>311</v>
      </c>
      <c r="C438" t="str">
        <f>IFERROR(VLOOKUP(B438,'class and classification'!$A$1:$B$338,2,FALSE),VLOOKUP(B438,'class and classification'!$A$340:$B$378,2,FALSE))</f>
        <v>Predominantly Urban</v>
      </c>
      <c r="D438" t="str">
        <f>IFERROR(VLOOKUP(B438,'class and classification'!$A$1:$C$338,3,FALSE),VLOOKUP(B438,'class and classification'!$A$340:$C$378,3,FALSE))</f>
        <v>SD</v>
      </c>
      <c r="E438">
        <v>96</v>
      </c>
      <c r="F438">
        <v>97</v>
      </c>
      <c r="G438">
        <v>98.1</v>
      </c>
      <c r="H438">
        <v>98.1</v>
      </c>
      <c r="I438">
        <v>98</v>
      </c>
      <c r="J438">
        <v>97.2</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I438">
        <v>23.6</v>
      </c>
      <c r="BB438" t="s">
        <v>1331</v>
      </c>
      <c r="BC438" t="e">
        <f>IFERROR(VLOOKUP(BB438,'class and classification'!$A$1:$B$338,2,FALSE),VLOOKUP(BB438,'class and classification'!$A$340:$B$378,2,FALSE))</f>
        <v>#N/A</v>
      </c>
      <c r="BD438" t="e">
        <f>IFERROR(VLOOKUP(BB438,'class and classification'!$A$1:$C$338,3,FALSE),VLOOKUP(BB438,'class and classification'!$A$340:$C$378,3,FALSE))</f>
        <v>#N/A</v>
      </c>
      <c r="BL438" t="s">
        <v>1331</v>
      </c>
      <c r="BM438" t="e">
        <f>IFERROR(VLOOKUP(BL438,'class and classification'!$A$1:$B$338,2,FALSE),VLOOKUP(BL438,'class and classification'!$A$340:$B$378,2,FALSE))</f>
        <v>#N/A</v>
      </c>
      <c r="BN438" t="e">
        <f>IFERROR(VLOOKUP(BL438,'class and classification'!$A$1:$C$338,3,FALSE),VLOOKUP(BL438,'class and classification'!$A$340:$C$378,3,FALSE))</f>
        <v>#N/A</v>
      </c>
    </row>
    <row r="439" spans="1:72" x14ac:dyDescent="0.3">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I439">
        <v>25.6</v>
      </c>
      <c r="BB439" t="s">
        <v>1332</v>
      </c>
      <c r="BC439" t="e">
        <f>IFERROR(VLOOKUP(BB439,'class and classification'!$A$1:$B$338,2,FALSE),VLOOKUP(BB439,'class and classification'!$A$340:$B$378,2,FALSE))</f>
        <v>#N/A</v>
      </c>
      <c r="BD439" t="e">
        <f>IFERROR(VLOOKUP(BB439,'class and classification'!$A$1:$C$338,3,FALSE),VLOOKUP(BB439,'class and classification'!$A$340:$C$378,3,FALSE))</f>
        <v>#N/A</v>
      </c>
      <c r="BL439" t="s">
        <v>1332</v>
      </c>
      <c r="BM439" t="e">
        <f>IFERROR(VLOOKUP(BL439,'class and classification'!$A$1:$B$338,2,FALSE),VLOOKUP(BL439,'class and classification'!$A$340:$B$378,2,FALSE))</f>
        <v>#N/A</v>
      </c>
      <c r="BN439" t="e">
        <f>IFERROR(VLOOKUP(BL439,'class and classification'!$A$1:$C$338,3,FALSE),VLOOKUP(BL439,'class and classification'!$A$340:$C$378,3,FALSE))</f>
        <v>#N/A</v>
      </c>
    </row>
    <row r="440" spans="1:72" x14ac:dyDescent="0.3">
      <c r="A440" t="s">
        <v>343</v>
      </c>
      <c r="B440" t="s">
        <v>343</v>
      </c>
      <c r="C440" t="str">
        <f>IFERROR(VLOOKUP(B440,'class and classification'!$A$1:$B$338,2,FALSE),VLOOKUP(B440,'class and classification'!$A$340:$B$378,2,FALSE))</f>
        <v>Urban with Significant Rural</v>
      </c>
      <c r="D440" t="str">
        <f>IFERROR(VLOOKUP(B440,'class and classification'!$A$1:$C$338,3,FALSE),VLOOKUP(B440,'class and classification'!$A$340:$C$378,3,FALSE))</f>
        <v>SC</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I440">
        <v>13.1</v>
      </c>
      <c r="BB440" t="s">
        <v>1333</v>
      </c>
      <c r="BC440" t="e">
        <f>IFERROR(VLOOKUP(BB440,'class and classification'!$A$1:$B$338,2,FALSE),VLOOKUP(BB440,'class and classification'!$A$340:$B$378,2,FALSE))</f>
        <v>#N/A</v>
      </c>
      <c r="BD440" t="e">
        <f>IFERROR(VLOOKUP(BB440,'class and classification'!$A$1:$C$338,3,FALSE),VLOOKUP(BB440,'class and classification'!$A$340:$C$378,3,FALSE))</f>
        <v>#N/A</v>
      </c>
      <c r="BL440" t="s">
        <v>1333</v>
      </c>
      <c r="BM440" t="e">
        <f>IFERROR(VLOOKUP(BL440,'class and classification'!$A$1:$B$338,2,FALSE),VLOOKUP(BL440,'class and classification'!$A$340:$B$378,2,FALSE))</f>
        <v>#N/A</v>
      </c>
      <c r="BN440" t="e">
        <f>IFERROR(VLOOKUP(BL440,'class and classification'!$A$1:$C$338,3,FALSE),VLOOKUP(BL440,'class and classification'!$A$340:$C$378,3,FALSE))</f>
        <v>#N/A</v>
      </c>
    </row>
    <row r="441" spans="1:72" x14ac:dyDescent="0.3">
      <c r="B441" t="s">
        <v>192</v>
      </c>
      <c r="C441" t="str">
        <f>IFERROR(VLOOKUP(B441,'class and classification'!$A$1:$B$338,2,FALSE),VLOOKUP(B441,'class and classification'!$A$340:$B$378,2,FALSE))</f>
        <v>Predominantly Rural</v>
      </c>
      <c r="D441" t="str">
        <f>IFERROR(VLOOKUP(B441,'class and classification'!$A$1:$C$338,3,FALSE),VLOOKUP(B441,'class and classification'!$A$340:$C$378,3,FALSE))</f>
        <v>SD</v>
      </c>
      <c r="E441">
        <v>84</v>
      </c>
      <c r="F441">
        <v>88</v>
      </c>
      <c r="G441">
        <v>91.6</v>
      </c>
      <c r="H441">
        <v>94.5</v>
      </c>
      <c r="I441">
        <v>95.9</v>
      </c>
      <c r="J441">
        <v>96.1</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I441">
        <v>12</v>
      </c>
      <c r="BB441" t="s">
        <v>1052</v>
      </c>
      <c r="BC441" t="e">
        <f>IFERROR(VLOOKUP(BB441,'class and classification'!$A$1:$B$338,2,FALSE),VLOOKUP(BB441,'class and classification'!$A$340:$B$378,2,FALSE))</f>
        <v>#N/A</v>
      </c>
      <c r="BD441" t="e">
        <f>IFERROR(VLOOKUP(BB441,'class and classification'!$A$1:$C$338,3,FALSE),VLOOKUP(BB441,'class and classification'!$A$340:$C$378,3,FALSE))</f>
        <v>#N/A</v>
      </c>
      <c r="BG441">
        <v>1.1000000000000001</v>
      </c>
      <c r="BH441">
        <v>43.3</v>
      </c>
      <c r="BI441">
        <v>70.3</v>
      </c>
      <c r="BJ441">
        <v>80.099999999999994</v>
      </c>
      <c r="BL441" t="s">
        <v>1052</v>
      </c>
      <c r="BM441" t="e">
        <f>IFERROR(VLOOKUP(BL441,'class and classification'!$A$1:$B$338,2,FALSE),VLOOKUP(BL441,'class and classification'!$A$340:$B$378,2,FALSE))</f>
        <v>#N/A</v>
      </c>
      <c r="BN441" t="e">
        <f>IFERROR(VLOOKUP(BL441,'class and classification'!$A$1:$C$338,3,FALSE),VLOOKUP(BL441,'class and classification'!$A$340:$C$378,3,FALSE))</f>
        <v>#N/A</v>
      </c>
      <c r="BO441">
        <v>95.54</v>
      </c>
      <c r="BP441">
        <v>77.38</v>
      </c>
      <c r="BQ441">
        <v>79.63</v>
      </c>
      <c r="BR441">
        <v>90.59</v>
      </c>
      <c r="BS441">
        <v>89.75</v>
      </c>
      <c r="BT441">
        <v>89.58</v>
      </c>
    </row>
    <row r="442" spans="1:72" x14ac:dyDescent="0.3">
      <c r="B442" t="s">
        <v>197</v>
      </c>
      <c r="C442" t="str">
        <f>IFERROR(VLOOKUP(B442,'class and classification'!$A$1:$B$338,2,FALSE),VLOOKUP(B442,'class and classification'!$A$340:$B$378,2,FALSE))</f>
        <v>Predominantly Urban</v>
      </c>
      <c r="D442" t="str">
        <f>IFERROR(VLOOKUP(B442,'class and classification'!$A$1:$C$338,3,FALSE),VLOOKUP(B442,'class and classification'!$A$340:$C$378,3,FALSE))</f>
        <v>SD</v>
      </c>
      <c r="E442">
        <v>97</v>
      </c>
      <c r="F442">
        <v>97</v>
      </c>
      <c r="G442">
        <v>98.8</v>
      </c>
      <c r="H442">
        <v>98.9</v>
      </c>
      <c r="I442">
        <v>98.9</v>
      </c>
      <c r="J442">
        <v>98.7</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I442">
        <v>13.9</v>
      </c>
      <c r="BB442" t="s">
        <v>1334</v>
      </c>
      <c r="BC442" t="e">
        <f>IFERROR(VLOOKUP(BB442,'class and classification'!$A$1:$B$338,2,FALSE),VLOOKUP(BB442,'class and classification'!$A$340:$B$378,2,FALSE))</f>
        <v>#N/A</v>
      </c>
      <c r="BD442" t="e">
        <f>IFERROR(VLOOKUP(BB442,'class and classification'!$A$1:$C$338,3,FALSE),VLOOKUP(BB442,'class and classification'!$A$340:$C$378,3,FALSE))</f>
        <v>#N/A</v>
      </c>
      <c r="BL442" t="s">
        <v>1334</v>
      </c>
      <c r="BM442" t="e">
        <f>IFERROR(VLOOKUP(BL442,'class and classification'!$A$1:$B$338,2,FALSE),VLOOKUP(BL442,'class and classification'!$A$340:$B$378,2,FALSE))</f>
        <v>#N/A</v>
      </c>
      <c r="BN442" t="e">
        <f>IFERROR(VLOOKUP(BL442,'class and classification'!$A$1:$C$338,3,FALSE),VLOOKUP(BL442,'class and classification'!$A$340:$C$378,3,FALSE))</f>
        <v>#N/A</v>
      </c>
    </row>
    <row r="443" spans="1:72" x14ac:dyDescent="0.3">
      <c r="B443" t="s">
        <v>219</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90</v>
      </c>
      <c r="F443">
        <v>92</v>
      </c>
      <c r="G443">
        <v>93.4</v>
      </c>
      <c r="H443">
        <v>94.8</v>
      </c>
      <c r="I443">
        <v>96.8</v>
      </c>
      <c r="J443">
        <v>97.2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I443">
        <v>20.3</v>
      </c>
      <c r="BB443" t="s">
        <v>1335</v>
      </c>
      <c r="BC443" t="e">
        <f>IFERROR(VLOOKUP(BB443,'class and classification'!$A$1:$B$338,2,FALSE),VLOOKUP(BB443,'class and classification'!$A$340:$B$378,2,FALSE))</f>
        <v>#N/A</v>
      </c>
      <c r="BD443" t="e">
        <f>IFERROR(VLOOKUP(BB443,'class and classification'!$A$1:$C$338,3,FALSE),VLOOKUP(BB443,'class and classification'!$A$340:$C$378,3,FALSE))</f>
        <v>#N/A</v>
      </c>
      <c r="BL443" t="s">
        <v>1335</v>
      </c>
      <c r="BM443" t="e">
        <f>IFERROR(VLOOKUP(BL443,'class and classification'!$A$1:$B$338,2,FALSE),VLOOKUP(BL443,'class and classification'!$A$340:$B$378,2,FALSE))</f>
        <v>#N/A</v>
      </c>
      <c r="BN443" t="e">
        <f>IFERROR(VLOOKUP(BL443,'class and classification'!$A$1:$C$338,3,FALSE),VLOOKUP(BL443,'class and classification'!$A$340:$C$378,3,FALSE))</f>
        <v>#N/A</v>
      </c>
    </row>
    <row r="444" spans="1:72" x14ac:dyDescent="0.3">
      <c r="B444" t="s">
        <v>262</v>
      </c>
      <c r="C444" t="str">
        <f>IFERROR(VLOOKUP(B444,'class and classification'!$A$1:$B$338,2,FALSE),VLOOKUP(B444,'class and classification'!$A$340:$B$378,2,FALSE))</f>
        <v>Predominantly Rural</v>
      </c>
      <c r="D444" t="str">
        <f>IFERROR(VLOOKUP(B444,'class and classification'!$A$1:$C$338,3,FALSE),VLOOKUP(B444,'class and classification'!$A$340:$C$378,3,FALSE))</f>
        <v>SD</v>
      </c>
      <c r="E444">
        <v>74</v>
      </c>
      <c r="F444">
        <v>83</v>
      </c>
      <c r="G444">
        <v>87.4</v>
      </c>
      <c r="H444">
        <v>92.4</v>
      </c>
      <c r="I444">
        <v>93.5</v>
      </c>
      <c r="J444">
        <v>94</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I444">
        <v>4.0999999999999996</v>
      </c>
      <c r="BB444" t="s">
        <v>1336</v>
      </c>
      <c r="BC444" t="e">
        <f>IFERROR(VLOOKUP(BB444,'class and classification'!$A$1:$B$338,2,FALSE),VLOOKUP(BB444,'class and classification'!$A$340:$B$378,2,FALSE))</f>
        <v>#N/A</v>
      </c>
      <c r="BD444" t="e">
        <f>IFERROR(VLOOKUP(BB444,'class and classification'!$A$1:$C$338,3,FALSE),VLOOKUP(BB444,'class and classification'!$A$340:$C$378,3,FALSE))</f>
        <v>#N/A</v>
      </c>
      <c r="BL444" t="s">
        <v>1336</v>
      </c>
      <c r="BM444" t="e">
        <f>IFERROR(VLOOKUP(BL444,'class and classification'!$A$1:$B$338,2,FALSE),VLOOKUP(BL444,'class and classification'!$A$340:$B$378,2,FALSE))</f>
        <v>#N/A</v>
      </c>
      <c r="BN444" t="e">
        <f>IFERROR(VLOOKUP(BL444,'class and classification'!$A$1:$C$338,3,FALSE),VLOOKUP(BL444,'class and classification'!$A$340:$C$378,3,FALSE))</f>
        <v>#N/A</v>
      </c>
    </row>
    <row r="445" spans="1:72" x14ac:dyDescent="0.3">
      <c r="B445" t="s">
        <v>293</v>
      </c>
      <c r="C445" t="str">
        <f>IFERROR(VLOOKUP(B445,'class and classification'!$A$1:$B$338,2,FALSE),VLOOKUP(B445,'class and classification'!$A$340:$B$378,2,FALSE))</f>
        <v>Predominantly Urban</v>
      </c>
      <c r="D445" t="str">
        <f>IFERROR(VLOOKUP(B445,'class and classification'!$A$1:$C$338,3,FALSE),VLOOKUP(B445,'class and classification'!$A$340:$C$378,3,FALSE))</f>
        <v>SD</v>
      </c>
      <c r="E445">
        <v>93</v>
      </c>
      <c r="F445">
        <v>94</v>
      </c>
      <c r="G445">
        <v>96</v>
      </c>
      <c r="H445">
        <v>96.7</v>
      </c>
      <c r="I445">
        <v>97.7</v>
      </c>
      <c r="J445">
        <v>97.9</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BB445" t="s">
        <v>1337</v>
      </c>
      <c r="BC445" t="e">
        <f>IFERROR(VLOOKUP(BB445,'class and classification'!$A$1:$B$338,2,FALSE),VLOOKUP(BB445,'class and classification'!$A$340:$B$378,2,FALSE))</f>
        <v>#N/A</v>
      </c>
      <c r="BD445" t="e">
        <f>IFERROR(VLOOKUP(BB445,'class and classification'!$A$1:$C$338,3,FALSE),VLOOKUP(BB445,'class and classification'!$A$340:$C$378,3,FALSE))</f>
        <v>#N/A</v>
      </c>
      <c r="BL445" t="s">
        <v>1337</v>
      </c>
      <c r="BM445" t="e">
        <f>IFERROR(VLOOKUP(BL445,'class and classification'!$A$1:$B$338,2,FALSE),VLOOKUP(BL445,'class and classification'!$A$340:$B$378,2,FALSE))</f>
        <v>#N/A</v>
      </c>
      <c r="BN445" t="e">
        <f>IFERROR(VLOOKUP(BL445,'class and classification'!$A$1:$C$338,3,FALSE),VLOOKUP(BL445,'class and classification'!$A$340:$C$378,3,FALSE))</f>
        <v>#N/A</v>
      </c>
    </row>
    <row r="446" spans="1:72" x14ac:dyDescent="0.3">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BB446" t="s">
        <v>1338</v>
      </c>
      <c r="BC446" t="e">
        <f>IFERROR(VLOOKUP(BB446,'class and classification'!$A$1:$B$338,2,FALSE),VLOOKUP(BB446,'class and classification'!$A$340:$B$378,2,FALSE))</f>
        <v>#N/A</v>
      </c>
      <c r="BD446" t="e">
        <f>IFERROR(VLOOKUP(BB446,'class and classification'!$A$1:$C$338,3,FALSE),VLOOKUP(BB446,'class and classification'!$A$340:$C$378,3,FALSE))</f>
        <v>#N/A</v>
      </c>
      <c r="BL446" t="s">
        <v>1338</v>
      </c>
      <c r="BM446" t="e">
        <f>IFERROR(VLOOKUP(BL446,'class and classification'!$A$1:$B$338,2,FALSE),VLOOKUP(BL446,'class and classification'!$A$340:$B$378,2,FALSE))</f>
        <v>#N/A</v>
      </c>
      <c r="BN446" t="e">
        <f>IFERROR(VLOOKUP(BL446,'class and classification'!$A$1:$C$338,3,FALSE),VLOOKUP(BL446,'class and classification'!$A$340:$C$378,3,FALSE))</f>
        <v>#N/A</v>
      </c>
    </row>
    <row r="447" spans="1:72" x14ac:dyDescent="0.3">
      <c r="A447" t="s">
        <v>344</v>
      </c>
      <c r="B447" t="s">
        <v>344</v>
      </c>
      <c r="C447" t="str">
        <f>IFERROR(VLOOKUP(B447,'class and classification'!$A$1:$B$338,2,FALSE),VLOOKUP(B447,'class and classification'!$A$340:$B$378,2,FALSE))</f>
        <v>Predominantly Urban</v>
      </c>
      <c r="D447" t="str">
        <f>IFERROR(VLOOKUP(B447,'class and classification'!$A$1:$C$338,3,FALSE),VLOOKUP(B447,'class and classification'!$A$340:$C$378,3,FALSE))</f>
        <v>SC</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BB447" t="s">
        <v>1339</v>
      </c>
      <c r="BC447" t="e">
        <f>IFERROR(VLOOKUP(BB447,'class and classification'!$A$1:$B$338,2,FALSE),VLOOKUP(BB447,'class and classification'!$A$340:$B$378,2,FALSE))</f>
        <v>#N/A</v>
      </c>
      <c r="BD447" t="e">
        <f>IFERROR(VLOOKUP(BB447,'class and classification'!$A$1:$C$338,3,FALSE),VLOOKUP(BB447,'class and classification'!$A$340:$C$378,3,FALSE))</f>
        <v>#N/A</v>
      </c>
      <c r="BL447" t="s">
        <v>1339</v>
      </c>
      <c r="BM447" t="e">
        <f>IFERROR(VLOOKUP(BL447,'class and classification'!$A$1:$B$338,2,FALSE),VLOOKUP(BL447,'class and classification'!$A$340:$B$378,2,FALSE))</f>
        <v>#N/A</v>
      </c>
      <c r="BN447" t="e">
        <f>IFERROR(VLOOKUP(BL447,'class and classification'!$A$1:$C$338,3,FALSE),VLOOKUP(BL447,'class and classification'!$A$340:$C$378,3,FALSE))</f>
        <v>#N/A</v>
      </c>
    </row>
    <row r="448" spans="1:72" x14ac:dyDescent="0.3">
      <c r="B448" t="s">
        <v>5</v>
      </c>
      <c r="C448" t="str">
        <f>IFERROR(VLOOKUP(B448,'class and classification'!$A$1:$B$338,2,FALSE),VLOOKUP(B448,'class and classification'!$A$340:$B$378,2,FALSE))</f>
        <v>Predominantly Urban</v>
      </c>
      <c r="D448" t="str">
        <f>IFERROR(VLOOKUP(B448,'class and classification'!$A$1:$C$338,3,FALSE),VLOOKUP(B448,'class and classification'!$A$340:$C$378,3,FALSE))</f>
        <v>SD</v>
      </c>
      <c r="E448">
        <v>99</v>
      </c>
      <c r="F448">
        <v>99</v>
      </c>
      <c r="G448">
        <v>99.1</v>
      </c>
      <c r="H448">
        <v>98.7</v>
      </c>
      <c r="I448">
        <v>98.8</v>
      </c>
      <c r="J448">
        <v>98.6</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BB448" t="s">
        <v>1340</v>
      </c>
      <c r="BC448" t="e">
        <f>IFERROR(VLOOKUP(BB448,'class and classification'!$A$1:$B$338,2,FALSE),VLOOKUP(BB448,'class and classification'!$A$340:$B$378,2,FALSE))</f>
        <v>#N/A</v>
      </c>
      <c r="BD448" t="e">
        <f>IFERROR(VLOOKUP(BB448,'class and classification'!$A$1:$C$338,3,FALSE),VLOOKUP(BB448,'class and classification'!$A$340:$C$378,3,FALSE))</f>
        <v>#N/A</v>
      </c>
      <c r="BL448" t="s">
        <v>1340</v>
      </c>
      <c r="BM448" t="e">
        <f>IFERROR(VLOOKUP(BL448,'class and classification'!$A$1:$B$338,2,FALSE),VLOOKUP(BL448,'class and classification'!$A$340:$B$378,2,FALSE))</f>
        <v>#N/A</v>
      </c>
      <c r="BN448" t="e">
        <f>IFERROR(VLOOKUP(BL448,'class and classification'!$A$1:$C$338,3,FALSE),VLOOKUP(BL448,'class and classification'!$A$340:$C$378,3,FALSE))</f>
        <v>#N/A</v>
      </c>
    </row>
    <row r="449" spans="1:66" x14ac:dyDescent="0.3">
      <c r="B449" t="s">
        <v>10</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94</v>
      </c>
      <c r="F449">
        <v>94</v>
      </c>
      <c r="G449">
        <v>95.7</v>
      </c>
      <c r="H449">
        <v>96.6</v>
      </c>
      <c r="I449">
        <v>96.6</v>
      </c>
      <c r="J449">
        <v>96.1</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BB449" t="s">
        <v>1341</v>
      </c>
      <c r="BC449" t="e">
        <f>IFERROR(VLOOKUP(BB449,'class and classification'!$A$1:$B$338,2,FALSE),VLOOKUP(BB449,'class and classification'!$A$340:$B$378,2,FALSE))</f>
        <v>#N/A</v>
      </c>
      <c r="BD449" t="e">
        <f>IFERROR(VLOOKUP(BB449,'class and classification'!$A$1:$C$338,3,FALSE),VLOOKUP(BB449,'class and classification'!$A$340:$C$378,3,FALSE))</f>
        <v>#N/A</v>
      </c>
      <c r="BL449" t="s">
        <v>1341</v>
      </c>
      <c r="BM449" t="e">
        <f>IFERROR(VLOOKUP(BL449,'class and classification'!$A$1:$B$338,2,FALSE),VLOOKUP(BL449,'class and classification'!$A$340:$B$378,2,FALSE))</f>
        <v>#N/A</v>
      </c>
      <c r="BN449" t="e">
        <f>IFERROR(VLOOKUP(BL449,'class and classification'!$A$1:$C$338,3,FALSE),VLOOKUP(BL449,'class and classification'!$A$340:$C$378,3,FALSE))</f>
        <v>#N/A</v>
      </c>
    </row>
    <row r="450" spans="1:66" x14ac:dyDescent="0.3">
      <c r="B450" t="s">
        <v>67</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83</v>
      </c>
      <c r="F450">
        <v>86</v>
      </c>
      <c r="G450">
        <v>88.8</v>
      </c>
      <c r="H450">
        <v>90.8</v>
      </c>
      <c r="I450">
        <v>90.6</v>
      </c>
      <c r="J450">
        <v>90.3</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BB450" t="s">
        <v>1342</v>
      </c>
      <c r="BC450" t="e">
        <f>IFERROR(VLOOKUP(BB450,'class and classification'!$A$1:$B$338,2,FALSE),VLOOKUP(BB450,'class and classification'!$A$340:$B$378,2,FALSE))</f>
        <v>#N/A</v>
      </c>
      <c r="BD450" t="e">
        <f>IFERROR(VLOOKUP(BB450,'class and classification'!$A$1:$C$338,3,FALSE),VLOOKUP(BB450,'class and classification'!$A$340:$C$378,3,FALSE))</f>
        <v>#N/A</v>
      </c>
      <c r="BL450" t="s">
        <v>1342</v>
      </c>
      <c r="BM450" t="e">
        <f>IFERROR(VLOOKUP(BL450,'class and classification'!$A$1:$B$338,2,FALSE),VLOOKUP(BL450,'class and classification'!$A$340:$B$378,2,FALSE))</f>
        <v>#N/A</v>
      </c>
      <c r="BN450" t="e">
        <f>IFERROR(VLOOKUP(BL450,'class and classification'!$A$1:$C$338,3,FALSE),VLOOKUP(BL450,'class and classification'!$A$340:$C$378,3,FALSE))</f>
        <v>#N/A</v>
      </c>
    </row>
    <row r="451" spans="1:66" x14ac:dyDescent="0.3">
      <c r="B451" t="s">
        <v>77</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98</v>
      </c>
      <c r="F451">
        <v>98</v>
      </c>
      <c r="G451">
        <v>99.4</v>
      </c>
      <c r="H451">
        <v>99</v>
      </c>
      <c r="I451">
        <v>98.6</v>
      </c>
      <c r="J451">
        <v>98.7</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BB451" t="s">
        <v>1343</v>
      </c>
      <c r="BC451" t="e">
        <f>IFERROR(VLOOKUP(BB451,'class and classification'!$A$1:$B$338,2,FALSE),VLOOKUP(BB451,'class and classification'!$A$340:$B$378,2,FALSE))</f>
        <v>#N/A</v>
      </c>
      <c r="BD451" t="e">
        <f>IFERROR(VLOOKUP(BB451,'class and classification'!$A$1:$C$338,3,FALSE),VLOOKUP(BB451,'class and classification'!$A$340:$C$378,3,FALSE))</f>
        <v>#N/A</v>
      </c>
      <c r="BL451" t="s">
        <v>1343</v>
      </c>
      <c r="BM451" t="e">
        <f>IFERROR(VLOOKUP(BL451,'class and classification'!$A$1:$B$338,2,FALSE),VLOOKUP(BL451,'class and classification'!$A$340:$B$378,2,FALSE))</f>
        <v>#N/A</v>
      </c>
      <c r="BN451" t="e">
        <f>IFERROR(VLOOKUP(BL451,'class and classification'!$A$1:$C$338,3,FALSE),VLOOKUP(BL451,'class and classification'!$A$340:$C$378,3,FALSE))</f>
        <v>#N/A</v>
      </c>
    </row>
    <row r="452" spans="1:66" x14ac:dyDescent="0.3">
      <c r="B452" t="s">
        <v>138</v>
      </c>
      <c r="C452" t="str">
        <f>IFERROR(VLOOKUP(B452,'class and classification'!$A$1:$B$338,2,FALSE),VLOOKUP(B452,'class and classification'!$A$340:$B$378,2,FALSE))</f>
        <v>Predominantly Rural</v>
      </c>
      <c r="D452" t="str">
        <f>IFERROR(VLOOKUP(B452,'class and classification'!$A$1:$C$338,3,FALSE),VLOOKUP(B452,'class and classification'!$A$340:$C$378,3,FALSE))</f>
        <v>SD</v>
      </c>
      <c r="E452">
        <v>85</v>
      </c>
      <c r="F452">
        <v>88</v>
      </c>
      <c r="G452">
        <v>89.5</v>
      </c>
      <c r="H452">
        <v>92.3</v>
      </c>
      <c r="I452">
        <v>92.9</v>
      </c>
      <c r="J452">
        <v>92.8</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BB452" t="s">
        <v>1344</v>
      </c>
      <c r="BC452" t="e">
        <f>IFERROR(VLOOKUP(BB452,'class and classification'!$A$1:$B$338,2,FALSE),VLOOKUP(BB452,'class and classification'!$A$340:$B$378,2,FALSE))</f>
        <v>#N/A</v>
      </c>
      <c r="BD452" t="e">
        <f>IFERROR(VLOOKUP(BB452,'class and classification'!$A$1:$C$338,3,FALSE),VLOOKUP(BB452,'class and classification'!$A$340:$C$378,3,FALSE))</f>
        <v>#N/A</v>
      </c>
      <c r="BL452" t="s">
        <v>1344</v>
      </c>
      <c r="BM452" t="e">
        <f>IFERROR(VLOOKUP(BL452,'class and classification'!$A$1:$B$338,2,FALSE),VLOOKUP(BL452,'class and classification'!$A$340:$B$378,2,FALSE))</f>
        <v>#N/A</v>
      </c>
      <c r="BN452" t="e">
        <f>IFERROR(VLOOKUP(BL452,'class and classification'!$A$1:$C$338,3,FALSE),VLOOKUP(BL452,'class and classification'!$A$340:$C$378,3,FALSE))</f>
        <v>#N/A</v>
      </c>
    </row>
    <row r="453" spans="1:66" x14ac:dyDescent="0.3">
      <c r="B453" t="s">
        <v>173</v>
      </c>
      <c r="C453" t="str">
        <f>IFERROR(VLOOKUP(B453,'class and classification'!$A$1:$B$338,2,FALSE),VLOOKUP(B453,'class and classification'!$A$340:$B$378,2,FALSE))</f>
        <v>Predominantly Urban</v>
      </c>
      <c r="D453" t="str">
        <f>IFERROR(VLOOKUP(B453,'class and classification'!$A$1:$C$338,3,FALSE),VLOOKUP(B453,'class and classification'!$A$340:$C$378,3,FALSE))</f>
        <v>SD</v>
      </c>
      <c r="E453">
        <v>91</v>
      </c>
      <c r="F453">
        <v>93</v>
      </c>
      <c r="G453">
        <v>94</v>
      </c>
      <c r="H453">
        <v>94.399999999999991</v>
      </c>
      <c r="I453">
        <v>94.3</v>
      </c>
      <c r="J453">
        <v>95.4</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BB453" t="s">
        <v>1345</v>
      </c>
      <c r="BC453" t="e">
        <f>IFERROR(VLOOKUP(BB453,'class and classification'!$A$1:$B$338,2,FALSE),VLOOKUP(BB453,'class and classification'!$A$340:$B$378,2,FALSE))</f>
        <v>#N/A</v>
      </c>
      <c r="BD453" t="e">
        <f>IFERROR(VLOOKUP(BB453,'class and classification'!$A$1:$C$338,3,FALSE),VLOOKUP(BB453,'class and classification'!$A$340:$C$378,3,FALSE))</f>
        <v>#N/A</v>
      </c>
      <c r="BL453" t="s">
        <v>1345</v>
      </c>
      <c r="BM453" t="e">
        <f>IFERROR(VLOOKUP(BL453,'class and classification'!$A$1:$B$338,2,FALSE),VLOOKUP(BL453,'class and classification'!$A$340:$B$378,2,FALSE))</f>
        <v>#N/A</v>
      </c>
      <c r="BN453" t="e">
        <f>IFERROR(VLOOKUP(BL453,'class and classification'!$A$1:$C$338,3,FALSE),VLOOKUP(BL453,'class and classification'!$A$340:$C$378,3,FALSE))</f>
        <v>#N/A</v>
      </c>
    </row>
    <row r="454" spans="1:66" x14ac:dyDescent="0.3">
      <c r="B454" t="s">
        <v>315</v>
      </c>
      <c r="C454" t="str">
        <f>IFERROR(VLOOKUP(B454,'class and classification'!$A$1:$B$338,2,FALSE),VLOOKUP(B454,'class and classification'!$A$340:$B$378,2,FALSE))</f>
        <v>Predominantly Urban</v>
      </c>
      <c r="D454" t="str">
        <f>IFERROR(VLOOKUP(B454,'class and classification'!$A$1:$C$338,3,FALSE),VLOOKUP(B454,'class and classification'!$A$340:$C$378,3,FALSE))</f>
        <v>SD</v>
      </c>
      <c r="E454">
        <v>99</v>
      </c>
      <c r="F454">
        <v>99</v>
      </c>
      <c r="G454">
        <v>99.7</v>
      </c>
      <c r="H454">
        <v>99.3</v>
      </c>
      <c r="I454">
        <v>99.3</v>
      </c>
      <c r="J454">
        <v>99.3</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BB454" t="s">
        <v>1346</v>
      </c>
      <c r="BC454" t="e">
        <f>IFERROR(VLOOKUP(BB454,'class and classification'!$A$1:$B$338,2,FALSE),VLOOKUP(BB454,'class and classification'!$A$340:$B$378,2,FALSE))</f>
        <v>#N/A</v>
      </c>
      <c r="BD454" t="e">
        <f>IFERROR(VLOOKUP(BB454,'class and classification'!$A$1:$C$338,3,FALSE),VLOOKUP(BB454,'class and classification'!$A$340:$C$378,3,FALSE))</f>
        <v>#N/A</v>
      </c>
      <c r="BL454" t="s">
        <v>1346</v>
      </c>
      <c r="BM454" t="e">
        <f>IFERROR(VLOOKUP(BL454,'class and classification'!$A$1:$B$338,2,FALSE),VLOOKUP(BL454,'class and classification'!$A$340:$B$378,2,FALSE))</f>
        <v>#N/A</v>
      </c>
      <c r="BN454" t="e">
        <f>IFERROR(VLOOKUP(BL454,'class and classification'!$A$1:$C$338,3,FALSE),VLOOKUP(BL454,'class and classification'!$A$340:$C$378,3,FALSE))</f>
        <v>#N/A</v>
      </c>
    </row>
    <row r="455" spans="1:66" x14ac:dyDescent="0.3">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BB455" t="s">
        <v>1347</v>
      </c>
      <c r="BC455" t="e">
        <f>IFERROR(VLOOKUP(BB455,'class and classification'!$A$1:$B$338,2,FALSE),VLOOKUP(BB455,'class and classification'!$A$340:$B$378,2,FALSE))</f>
        <v>#N/A</v>
      </c>
      <c r="BD455" t="e">
        <f>IFERROR(VLOOKUP(BB455,'class and classification'!$A$1:$C$338,3,FALSE),VLOOKUP(BB455,'class and classification'!$A$340:$C$378,3,FALSE))</f>
        <v>#N/A</v>
      </c>
      <c r="BL455" t="s">
        <v>1347</v>
      </c>
      <c r="BM455" t="e">
        <f>IFERROR(VLOOKUP(BL455,'class and classification'!$A$1:$B$338,2,FALSE),VLOOKUP(BL455,'class and classification'!$A$340:$B$378,2,FALSE))</f>
        <v>#N/A</v>
      </c>
      <c r="BN455" t="e">
        <f>IFERROR(VLOOKUP(BL455,'class and classification'!$A$1:$C$338,3,FALSE),VLOOKUP(BL455,'class and classification'!$A$340:$C$378,3,FALSE))</f>
        <v>#N/A</v>
      </c>
    </row>
    <row r="456" spans="1:66" x14ac:dyDescent="0.3">
      <c r="A456" t="s">
        <v>307</v>
      </c>
      <c r="B456" t="s">
        <v>307</v>
      </c>
      <c r="E456">
        <v>84</v>
      </c>
      <c r="F456">
        <v>88</v>
      </c>
      <c r="G456">
        <v>92.1</v>
      </c>
      <c r="H456">
        <v>92.7</v>
      </c>
      <c r="I456">
        <v>94.1</v>
      </c>
      <c r="J456">
        <v>94.9</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BB456" t="s">
        <v>1348</v>
      </c>
      <c r="BC456" t="e">
        <f>IFERROR(VLOOKUP(BB456,'class and classification'!$A$1:$B$338,2,FALSE),VLOOKUP(BB456,'class and classification'!$A$340:$B$378,2,FALSE))</f>
        <v>#N/A</v>
      </c>
      <c r="BD456" t="e">
        <f>IFERROR(VLOOKUP(BB456,'class and classification'!$A$1:$C$338,3,FALSE),VLOOKUP(BB456,'class and classification'!$A$340:$C$378,3,FALSE))</f>
        <v>#N/A</v>
      </c>
      <c r="BL456" t="s">
        <v>1348</v>
      </c>
      <c r="BM456" t="e">
        <f>IFERROR(VLOOKUP(BL456,'class and classification'!$A$1:$B$338,2,FALSE),VLOOKUP(BL456,'class and classification'!$A$340:$B$378,2,FALSE))</f>
        <v>#N/A</v>
      </c>
      <c r="BN456" t="e">
        <f>IFERROR(VLOOKUP(BL456,'class and classification'!$A$1:$C$338,3,FALSE),VLOOKUP(BL456,'class and classification'!$A$340:$C$378,3,FALSE))</f>
        <v>#N/A</v>
      </c>
    </row>
    <row r="457" spans="1:66" x14ac:dyDescent="0.3">
      <c r="B457" t="s">
        <v>1318</v>
      </c>
      <c r="C457" t="e">
        <f>IFERROR(VLOOKUP(B457,'class and classification'!$A$1:$B$338,2,FALSE),VLOOKUP(B457,'class and classification'!$A$340:$B$378,2,FALSE))</f>
        <v>#N/A</v>
      </c>
      <c r="D457" t="e">
        <f>IFERROR(VLOOKUP(B457,'class and classification'!$A$1:$C$338,3,FALSE),VLOOKUP(B457,'class and classification'!$A$340:$C$378,3,FALSE))</f>
        <v>#N/A</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BB457" t="s">
        <v>1349</v>
      </c>
      <c r="BC457" t="e">
        <f>IFERROR(VLOOKUP(BB457,'class and classification'!$A$1:$B$338,2,FALSE),VLOOKUP(BB457,'class and classification'!$A$340:$B$378,2,FALSE))</f>
        <v>#N/A</v>
      </c>
      <c r="BD457" t="e">
        <f>IFERROR(VLOOKUP(BB457,'class and classification'!$A$1:$C$338,3,FALSE),VLOOKUP(BB457,'class and classification'!$A$340:$C$378,3,FALSE))</f>
        <v>#N/A</v>
      </c>
      <c r="BL457" t="s">
        <v>1349</v>
      </c>
      <c r="BM457" t="e">
        <f>IFERROR(VLOOKUP(BL457,'class and classification'!$A$1:$B$338,2,FALSE),VLOOKUP(BL457,'class and classification'!$A$340:$B$378,2,FALSE))</f>
        <v>#N/A</v>
      </c>
      <c r="BN457" t="e">
        <f>IFERROR(VLOOKUP(BL457,'class and classification'!$A$1:$C$338,3,FALSE),VLOOKUP(BL457,'class and classification'!$A$340:$C$378,3,FALSE))</f>
        <v>#N/A</v>
      </c>
    </row>
    <row r="458" spans="1:66" x14ac:dyDescent="0.3">
      <c r="B458" t="s">
        <v>1319</v>
      </c>
      <c r="C458" t="e">
        <f>IFERROR(VLOOKUP(B458,'class and classification'!$A$1:$B$338,2,FALSE),VLOOKUP(B458,'class and classification'!$A$340:$B$378,2,FALSE))</f>
        <v>#N/A</v>
      </c>
      <c r="D458" t="e">
        <f>IFERROR(VLOOKUP(B458,'class and classification'!$A$1:$C$338,3,FALSE),VLOOKUP(B458,'class and classification'!$A$340:$C$378,3,FALSE))</f>
        <v>#N/A</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BB458" t="s">
        <v>1350</v>
      </c>
      <c r="BC458" t="e">
        <f>IFERROR(VLOOKUP(BB458,'class and classification'!$A$1:$B$338,2,FALSE),VLOOKUP(BB458,'class and classification'!$A$340:$B$378,2,FALSE))</f>
        <v>#N/A</v>
      </c>
      <c r="BD458" t="e">
        <f>IFERROR(VLOOKUP(BB458,'class and classification'!$A$1:$C$338,3,FALSE),VLOOKUP(BB458,'class and classification'!$A$340:$C$378,3,FALSE))</f>
        <v>#N/A</v>
      </c>
      <c r="BL458" t="s">
        <v>1350</v>
      </c>
      <c r="BM458" t="e">
        <f>IFERROR(VLOOKUP(BL458,'class and classification'!$A$1:$B$338,2,FALSE),VLOOKUP(BL458,'class and classification'!$A$340:$B$378,2,FALSE))</f>
        <v>#N/A</v>
      </c>
      <c r="BN458" t="e">
        <f>IFERROR(VLOOKUP(BL458,'class and classification'!$A$1:$C$338,3,FALSE),VLOOKUP(BL458,'class and classification'!$A$340:$C$378,3,FALSE))</f>
        <v>#N/A</v>
      </c>
    </row>
    <row r="459" spans="1:66" x14ac:dyDescent="0.3">
      <c r="B459" t="s">
        <v>1320</v>
      </c>
      <c r="C459" t="e">
        <f>IFERROR(VLOOKUP(B459,'class and classification'!$A$1:$B$338,2,FALSE),VLOOKUP(B459,'class and classification'!$A$340:$B$378,2,FALSE))</f>
        <v>#N/A</v>
      </c>
      <c r="D459" t="e">
        <f>IFERROR(VLOOKUP(B459,'class and classification'!$A$1:$C$338,3,FALSE),VLOOKUP(B459,'class and classification'!$A$340:$C$378,3,FALSE))</f>
        <v>#N/A</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BB459" t="s">
        <v>1351</v>
      </c>
      <c r="BC459" t="e">
        <f>IFERROR(VLOOKUP(BB459,'class and classification'!$A$1:$B$338,2,FALSE),VLOOKUP(BB459,'class and classification'!$A$340:$B$378,2,FALSE))</f>
        <v>#N/A</v>
      </c>
      <c r="BD459" t="e">
        <f>IFERROR(VLOOKUP(BB459,'class and classification'!$A$1:$C$338,3,FALSE),VLOOKUP(BB459,'class and classification'!$A$340:$C$378,3,FALSE))</f>
        <v>#N/A</v>
      </c>
      <c r="BL459" t="s">
        <v>1351</v>
      </c>
      <c r="BM459" t="e">
        <f>IFERROR(VLOOKUP(BL459,'class and classification'!$A$1:$B$338,2,FALSE),VLOOKUP(BL459,'class and classification'!$A$340:$B$378,2,FALSE))</f>
        <v>#N/A</v>
      </c>
      <c r="BN459" t="e">
        <f>IFERROR(VLOOKUP(BL459,'class and classification'!$A$1:$C$338,3,FALSE),VLOOKUP(BL459,'class and classification'!$A$340:$C$378,3,FALSE))</f>
        <v>#N/A</v>
      </c>
    </row>
    <row r="460" spans="1:66" x14ac:dyDescent="0.3">
      <c r="B460" t="s">
        <v>1321</v>
      </c>
      <c r="C460" t="e">
        <f>IFERROR(VLOOKUP(B460,'class and classification'!$A$1:$B$338,2,FALSE),VLOOKUP(B460,'class and classification'!$A$340:$B$378,2,FALSE))</f>
        <v>#N/A</v>
      </c>
      <c r="D460" t="e">
        <f>IFERROR(VLOOKUP(B460,'class and classification'!$A$1:$C$338,3,FALSE),VLOOKUP(B460,'class and classification'!$A$340:$C$378,3,FALSE))</f>
        <v>#N/A</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BB460" t="s">
        <v>1352</v>
      </c>
      <c r="BC460" t="e">
        <f>IFERROR(VLOOKUP(BB460,'class and classification'!$A$1:$B$338,2,FALSE),VLOOKUP(BB460,'class and classification'!$A$340:$B$378,2,FALSE))</f>
        <v>#N/A</v>
      </c>
      <c r="BD460" t="e">
        <f>IFERROR(VLOOKUP(BB460,'class and classification'!$A$1:$C$338,3,FALSE),VLOOKUP(BB460,'class and classification'!$A$340:$C$378,3,FALSE))</f>
        <v>#N/A</v>
      </c>
      <c r="BL460" t="s">
        <v>1352</v>
      </c>
      <c r="BM460" t="e">
        <f>IFERROR(VLOOKUP(BL460,'class and classification'!$A$1:$B$338,2,FALSE),VLOOKUP(BL460,'class and classification'!$A$340:$B$378,2,FALSE))</f>
        <v>#N/A</v>
      </c>
      <c r="BN460" t="e">
        <f>IFERROR(VLOOKUP(BL460,'class and classification'!$A$1:$C$338,3,FALSE),VLOOKUP(BL460,'class and classification'!$A$340:$C$378,3,FALSE))</f>
        <v>#N/A</v>
      </c>
    </row>
    <row r="462" spans="1:66" x14ac:dyDescent="0.3">
      <c r="A462" t="s">
        <v>345</v>
      </c>
      <c r="B462" t="s">
        <v>345</v>
      </c>
      <c r="C462" t="str">
        <f>IFERROR(VLOOKUP(B462,'class and classification'!$A$1:$B$338,2,FALSE),VLOOKUP(B462,'class and classification'!$A$340:$B$378,2,FALSE))</f>
        <v>Urban with Significant Rural</v>
      </c>
      <c r="D462" t="str">
        <f>IFERROR(VLOOKUP(B462,'class and classification'!$A$1:$C$338,3,FALSE),VLOOKUP(B462,'class and classification'!$A$340:$C$378,3,FALSE))</f>
        <v>SC</v>
      </c>
    </row>
    <row r="463" spans="1:66" x14ac:dyDescent="0.3">
      <c r="B463" t="s">
        <v>46</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90</v>
      </c>
      <c r="F463">
        <v>94</v>
      </c>
      <c r="G463">
        <v>93.9</v>
      </c>
      <c r="H463">
        <v>94</v>
      </c>
      <c r="I463">
        <v>95.9</v>
      </c>
      <c r="J463">
        <v>96.9</v>
      </c>
    </row>
    <row r="464" spans="1:66" x14ac:dyDescent="0.3">
      <c r="B464" t="s">
        <v>164</v>
      </c>
      <c r="C464" t="str">
        <f>IFERROR(VLOOKUP(B464,'class and classification'!$A$1:$B$338,2,FALSE),VLOOKUP(B464,'class and classification'!$A$340:$B$378,2,FALSE))</f>
        <v>Predominantly Rural</v>
      </c>
      <c r="D464" t="str">
        <f>IFERROR(VLOOKUP(B464,'class and classification'!$A$1:$C$338,3,FALSE),VLOOKUP(B464,'class and classification'!$A$340:$C$378,3,FALSE))</f>
        <v>SD</v>
      </c>
      <c r="E464">
        <v>71</v>
      </c>
      <c r="F464">
        <v>78</v>
      </c>
      <c r="G464">
        <v>82.2</v>
      </c>
      <c r="H464">
        <v>85.4</v>
      </c>
      <c r="I464">
        <v>89.4</v>
      </c>
      <c r="J464">
        <v>90.2</v>
      </c>
    </row>
    <row r="465" spans="2:72" x14ac:dyDescent="0.3">
      <c r="B465" t="s">
        <v>209</v>
      </c>
      <c r="C465" t="str">
        <f>IFERROR(VLOOKUP(B465,'class and classification'!$A$1:$B$338,2,FALSE),VLOOKUP(B465,'class and classification'!$A$340:$B$378,2,FALSE))</f>
        <v>Predominantly Urban</v>
      </c>
      <c r="D465" t="str">
        <f>IFERROR(VLOOKUP(B465,'class and classification'!$A$1:$C$338,3,FALSE),VLOOKUP(B465,'class and classification'!$A$340:$C$378,3,FALSE))</f>
        <v>SD</v>
      </c>
      <c r="E465">
        <v>98</v>
      </c>
      <c r="F465">
        <v>99</v>
      </c>
      <c r="G465">
        <v>99.199999999999989</v>
      </c>
      <c r="H465">
        <v>98.1</v>
      </c>
      <c r="I465">
        <v>98</v>
      </c>
      <c r="J465">
        <v>98</v>
      </c>
    </row>
    <row r="466" spans="2:72" x14ac:dyDescent="0.3">
      <c r="B466" t="s">
        <v>314</v>
      </c>
      <c r="C466" t="str">
        <f>IFERROR(VLOOKUP(B466,'class and classification'!$A$1:$B$338,2,FALSE),VLOOKUP(B466,'class and classification'!$A$340:$B$378,2,FALSE))</f>
        <v>Predominantly Urban</v>
      </c>
      <c r="D466" t="str">
        <f>IFERROR(VLOOKUP(B466,'class and classification'!$A$1:$C$338,3,FALSE),VLOOKUP(B466,'class and classification'!$A$340:$C$378,3,FALSE))</f>
        <v>SD</v>
      </c>
      <c r="E466">
        <v>97</v>
      </c>
      <c r="F466">
        <v>97</v>
      </c>
      <c r="G466">
        <v>97.8</v>
      </c>
      <c r="H466">
        <v>98.199999999999989</v>
      </c>
      <c r="I466">
        <v>98.9</v>
      </c>
      <c r="J466">
        <v>98.4</v>
      </c>
    </row>
    <row r="467" spans="2:72" x14ac:dyDescent="0.3">
      <c r="B467" t="s">
        <v>316</v>
      </c>
      <c r="C467" t="str">
        <f>IFERROR(VLOOKUP(B467,'class and classification'!$A$1:$B$338,2,FALSE),VLOOKUP(B467,'class and classification'!$A$340:$B$378,2,FALSE))</f>
        <v>Predominantly Rural</v>
      </c>
      <c r="D467" t="str">
        <f>IFERROR(VLOOKUP(B467,'class and classification'!$A$1:$C$338,3,FALSE),VLOOKUP(B467,'class and classification'!$A$340:$C$378,3,FALSE))</f>
        <v>SD</v>
      </c>
      <c r="E467">
        <v>81</v>
      </c>
      <c r="F467">
        <v>86</v>
      </c>
      <c r="G467">
        <v>90.100000000000009</v>
      </c>
      <c r="H467">
        <v>91.5</v>
      </c>
      <c r="I467">
        <v>93.8</v>
      </c>
      <c r="J467">
        <v>94.2</v>
      </c>
    </row>
    <row r="468" spans="2:72" x14ac:dyDescent="0.3">
      <c r="B468" t="s">
        <v>318</v>
      </c>
      <c r="C468" t="str">
        <f>IFERROR(VLOOKUP(B468,'class and classification'!$A$1:$B$338,2,FALSE),VLOOKUP(B468,'class and classification'!$A$340:$B$378,2,FALSE))</f>
        <v>Urban with Significant Rural</v>
      </c>
      <c r="D468" t="str">
        <f>IFERROR(VLOOKUP(B468,'class and classification'!$A$1:$C$338,3,FALSE),VLOOKUP(B468,'class and classification'!$A$340:$C$378,3,FALSE))</f>
        <v>SD</v>
      </c>
      <c r="E468">
        <v>92</v>
      </c>
      <c r="F468">
        <v>93</v>
      </c>
      <c r="G468">
        <v>95.1</v>
      </c>
      <c r="H468">
        <v>96</v>
      </c>
      <c r="I468">
        <v>96.8</v>
      </c>
      <c r="J468">
        <v>96.7</v>
      </c>
    </row>
    <row r="472" spans="2:72" x14ac:dyDescent="0.3">
      <c r="AB472" t="s">
        <v>8</v>
      </c>
      <c r="AC472" t="s">
        <v>8</v>
      </c>
      <c r="AI472">
        <f>AVERAGEIF($AC9:$AC460,$AC472,AI9:AI460)</f>
        <v>12.611494252873564</v>
      </c>
      <c r="AJ472">
        <f>AVERAGEIF($AC9:$AC460,$AC472,AJ9:AJ460)</f>
        <v>21.220238095238098</v>
      </c>
      <c r="BB472" t="s">
        <v>8</v>
      </c>
      <c r="BC472" t="s">
        <v>8</v>
      </c>
      <c r="BG472">
        <f>AVERAGEIF($BC9:$BC460,$BC472,BG9:BG460)</f>
        <v>5.2153846153846146</v>
      </c>
      <c r="BH472">
        <f t="shared" ref="BH472:BJ472" si="2">AVERAGEIF($BC9:$BC460,$BC472,BH9:BH460)</f>
        <v>7.4386363636363635</v>
      </c>
      <c r="BI472">
        <f t="shared" si="2"/>
        <v>12.252873563218394</v>
      </c>
      <c r="BJ472">
        <f t="shared" si="2"/>
        <v>19.964285714285715</v>
      </c>
      <c r="BL472" t="s">
        <v>8</v>
      </c>
      <c r="BM472" t="s">
        <v>8</v>
      </c>
      <c r="BO472">
        <f>AVERAGEIF($BM9:$BM460,$BM472,BO9:BO460)</f>
        <v>19.878571428571426</v>
      </c>
      <c r="BP472">
        <f t="shared" ref="BP472:BT472" si="3">AVERAGEIF($BM9:$BM460,$BM472,BP9:BP460)</f>
        <v>29.951428571428565</v>
      </c>
      <c r="BQ472">
        <f t="shared" si="3"/>
        <v>58.982967032967032</v>
      </c>
      <c r="BR472">
        <f t="shared" si="3"/>
        <v>61.890795454545476</v>
      </c>
      <c r="BS472">
        <f t="shared" si="3"/>
        <v>63.204482758620699</v>
      </c>
      <c r="BT472">
        <f t="shared" si="3"/>
        <v>64.16892857142858</v>
      </c>
    </row>
    <row r="474" spans="2:72" x14ac:dyDescent="0.3">
      <c r="B474" t="s">
        <v>8</v>
      </c>
      <c r="C474" t="s">
        <v>8</v>
      </c>
      <c r="E474">
        <f>AVERAGEIF($C10:$C468,$C474,E10:E468)</f>
        <v>79.461538461538467</v>
      </c>
      <c r="F474">
        <f t="shared" ref="F474:J474" si="4">AVERAGEIF($C10:$C468,$C474,F10:F468)</f>
        <v>84.967032967032964</v>
      </c>
      <c r="G474">
        <f t="shared" si="4"/>
        <v>88.446153846153834</v>
      </c>
      <c r="H474">
        <f t="shared" si="4"/>
        <v>90.046590909090895</v>
      </c>
      <c r="I474">
        <f t="shared" si="4"/>
        <v>91.29425287356321</v>
      </c>
      <c r="J474">
        <f t="shared" si="4"/>
        <v>91.619047619047635</v>
      </c>
      <c r="AI474">
        <f>(SUMIF($AC$9:$AC$460,$AC$472,AI$9:AI$460)-SUMIFS(AI$9:AI$460,$AC$9:$AC$460,$AC$472,$AD$9:$AD$460,"SC"))/(COUNTIF($AC$9:$AC$460,$AC$472)-COUNTIFS($AC$9:$AC$460,$AC$472,AI$9:AI$460,"")-(COUNTIFS($AC$9:$AC$460,$AC$472,$AD$9:$AD$460,"SC")-COUNTIFS($AC$9:$AC$460,$AC$472,AI$9:AI$460,"",$AD$9:$AD$460,"SC")))</f>
        <v>12.611494252873564</v>
      </c>
      <c r="AJ474">
        <f>(SUMIF($AC$9:$AC$460,$AC$472,AJ$9:AJ$460)-SUMIFS(AJ$9:AJ$460,$AC$9:$AC$460,$AC$472,$AD$9:$AD$460,"SC"))/(COUNTIF($AC$9:$AC$460,$AC$472)-COUNTIFS($AC$9:$AC$460,$AC$472,AJ$9:AJ$460,"")-(COUNTIFS($AC$9:$AC$460,$AC$472,$AD$9:$AD$460,"SC")-COUNTIFS($AC$9:$AC$460,$AC$472,AJ$9:AJ$460,"",$AD$9:$AD$460,"SC")))</f>
        <v>21.220238095238098</v>
      </c>
      <c r="BG474">
        <f>(SUMIF($BC$9:$BC$460,$AC$472,BG$9:BG$460)-SUMIFS(BG$9:BG$460,$BC$9:$BC$460,$AC$472,$BD$9:$BD$460,"SC"))/(COUNTIF($BC$9:$BC$460,$BC$472)-COUNTIFS($BC$9:$BC$460,$BC$472,BG$9:BG$460,"")-(COUNTIFS($BC$9:$BC$460,$BC$472,$BD$9:$BD$460,"SC")-COUNTIFS($BC$9:$BC$460,$BC$472,BG$9:BG$460,"",$BD$9:$BD$460,"SC")))</f>
        <v>5.2153846153846146</v>
      </c>
      <c r="BH474">
        <f t="shared" ref="BH474:BJ474" si="5">(SUMIF($BC$9:$BC$460,$AC$472,BH$9:BH$460)-SUMIFS(BH$9:BH$460,$BC$9:$BC$460,$AC$472,$BD$9:$BD$460,"SC"))/(COUNTIF($BC$9:$BC$460,$BC$472)-COUNTIFS($BC$9:$BC$460,$BC$472,BH$9:BH$460,"")-(COUNTIFS($BC$9:$BC$460,$BC$472,$BD$9:$BD$460,"SC")-COUNTIFS($BC$9:$BC$460,$BC$472,BH$9:BH$460,"",$BD$9:$BD$460,"SC")))</f>
        <v>7.4386363636363635</v>
      </c>
      <c r="BI474">
        <f t="shared" si="5"/>
        <v>12.252873563218394</v>
      </c>
      <c r="BJ474">
        <f t="shared" si="5"/>
        <v>19.964285714285715</v>
      </c>
      <c r="BO474">
        <f>(SUMIF($BM$9:$BM$460,$BM$472,BO$9:BO$460)-SUMIFS(BO$9:BO$460,$BM$9:$BM$460,$BM$472,$BN$9:$BN$460,"SC"))/(COUNTIF($BM$9:$BM$460,$BM$472)-COUNTIFS($BM$9:$BM$460,$BM$472,BO$9:BO$460,"")-(COUNTIFS($BM$9:$BM$460,$BM$472,$BN$9:$BN$460,"SC")-COUNTIFS($BM$9:$BM$460,$BM$472,BO$9:BO$460,"",$BN$9:$BN$460,"SC")))</f>
        <v>19.277272727272727</v>
      </c>
      <c r="BP474">
        <f t="shared" ref="BP474:BT474" si="6">(SUMIF($BM$9:$BM$460,$BM$472,BP$9:BP$460)-SUMIFS(BP$9:BP$460,$BM$9:$BM$460,$BM$472,$BN$9:$BN$460,"SC"))/(COUNTIF($BM$9:$BM$460,$BM$472)-COUNTIFS($BM$9:$BM$460,$BM$472,BP$9:BP$460,"")-(COUNTIFS($BM$9:$BM$460,$BM$472,$BN$9:$BN$460,"SC")-COUNTIFS($BM$9:$BM$460,$BM$472,BP$9:BP$460,"",$BN$9:$BN$460,"SC")))</f>
        <v>29.951428571428565</v>
      </c>
      <c r="BQ474">
        <f t="shared" si="6"/>
        <v>58.982967032967032</v>
      </c>
      <c r="BR474">
        <f t="shared" si="6"/>
        <v>61.890795454545476</v>
      </c>
      <c r="BS474">
        <f t="shared" si="6"/>
        <v>63.204482758620699</v>
      </c>
      <c r="BT474">
        <f t="shared" si="6"/>
        <v>64.16892857142858</v>
      </c>
    </row>
    <row r="475" spans="2:72" x14ac:dyDescent="0.3">
      <c r="E475">
        <f>(SUMIF($C$10:$C$468,$C$474,E$10:E$468)-SUMIFS(E$10:E$468,$C$10:$C$468,$C$474,$D$10:$D$468,"SC"))/(COUNTIF($C$10:$C$468,$C$474)-COUNTIFS($C$10:$C$468,$C$474,E$10:E$468,"")-(COUNTIFS($C$10:$C$468,$C$474,$D$10:$D$468,"SC")-COUNTIFS($C$10:$C$468,$C$474,$D$10:$D$468,"SC",E$10:E$468,"")))</f>
        <v>79.461538461538467</v>
      </c>
      <c r="F475">
        <f t="shared" ref="F475:J475" si="7">(SUMIF($C$10:$C$468,$C$474,F$10:F$468)-SUMIFS(F$10:F$468,$C$10:$C$468,$C$474,$D$10:$D$468,"SC"))/(COUNTIF($C$10:$C$468,$C$474)-COUNTIFS($C$10:$C$468,$C$474,F$10:F$468,"")-(COUNTIFS($C$10:$C$468,$C$474,$D$10:$D$468,"SC")-COUNTIFS($C$10:$C$468,$C$474,$D$10:$D$468,"SC",F$10:F$468,"")))</f>
        <v>84.967032967032964</v>
      </c>
      <c r="G475">
        <f t="shared" si="7"/>
        <v>88.446153846153834</v>
      </c>
      <c r="H475">
        <f t="shared" si="7"/>
        <v>90.046590909090895</v>
      </c>
      <c r="I475">
        <f t="shared" si="7"/>
        <v>91.29425287356321</v>
      </c>
      <c r="J475">
        <f t="shared" si="7"/>
        <v>91.619047619047635</v>
      </c>
    </row>
    <row r="476" spans="2:72" x14ac:dyDescent="0.3">
      <c r="E476">
        <f>AVERAGEIF($C10:$C468,$C474,E10:E468)</f>
        <v>79.461538461538467</v>
      </c>
      <c r="F476">
        <f t="shared" ref="F476:J476" si="8">AVERAGEIF($C10:$C468,$C474,F10:F468)</f>
        <v>84.967032967032964</v>
      </c>
      <c r="G476">
        <f t="shared" si="8"/>
        <v>88.446153846153834</v>
      </c>
      <c r="H476">
        <f t="shared" si="8"/>
        <v>90.046590909090895</v>
      </c>
      <c r="I476">
        <f t="shared" si="8"/>
        <v>91.29425287356321</v>
      </c>
      <c r="J476">
        <f t="shared" si="8"/>
        <v>91.619047619047635</v>
      </c>
    </row>
    <row r="506" spans="13:15" x14ac:dyDescent="0.3">
      <c r="N506">
        <v>44525</v>
      </c>
    </row>
    <row r="507" spans="13:15" x14ac:dyDescent="0.3">
      <c r="O507" t="s">
        <v>1324</v>
      </c>
    </row>
    <row r="508" spans="13:15" x14ac:dyDescent="0.3">
      <c r="M508" t="s">
        <v>1322</v>
      </c>
    </row>
    <row r="509" spans="13:15" x14ac:dyDescent="0.3">
      <c r="M509" t="s">
        <v>1323</v>
      </c>
    </row>
    <row r="2446" spans="28:64" x14ac:dyDescent="0.3">
      <c r="AB2446" t="s">
        <v>1353</v>
      </c>
      <c r="BB2446" t="s">
        <v>1353</v>
      </c>
      <c r="BL2446" t="s">
        <v>1353</v>
      </c>
    </row>
  </sheetData>
  <sortState xmlns:xlrd2="http://schemas.microsoft.com/office/spreadsheetml/2017/richdata2" ref="BL9:BT460">
    <sortCondition ref="BN9:BN460"/>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2022-08-26T14:57:08Z</cp:lastPrinted>
  <dcterms:created xsi:type="dcterms:W3CDTF">2022-08-17T09:40:46Z</dcterms:created>
  <dcterms:modified xsi:type="dcterms:W3CDTF">2022-10-04T13:35:16Z</dcterms:modified>
</cp:coreProperties>
</file>