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041022/Miision 4/"/>
    </mc:Choice>
  </mc:AlternateContent>
  <xr:revisionPtr revIDLastSave="6" documentId="8_{6EC78045-6046-42E6-9FE1-F04308C110C1}" xr6:coauthVersionLast="47" xr6:coauthVersionMax="47" xr10:uidLastSave="{7D8622B3-2191-493A-8CD2-6EC1B8B4CFB6}"/>
  <workbookProtection workbookAlgorithmName="SHA-512" workbookHashValue="VDolupJFxLNFuHHd9rloh/aIkoNC1IP1BvxIzNk9+mWi1Ny44a8yOZTLzV2gkL6f3saJ752oMmoP0kWlkvrdSw==" workbookSaltValue="ONxcxR9tgqPc8Cx5eYjSBg=="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Sheet2" sheetId="9" state="veryHidden" r:id="rId5"/>
  </sheets>
  <definedNames>
    <definedName name="members">members!$A$1:$A$76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32" i="1" l="1"/>
  <c r="L32" i="1"/>
  <c r="M32" i="1"/>
  <c r="J32" i="1"/>
  <c r="I32" i="1"/>
  <c r="K31" i="1"/>
  <c r="K35" i="1" s="1"/>
  <c r="L31" i="1"/>
  <c r="L35" i="1" s="1"/>
  <c r="M31" i="1"/>
  <c r="M35" i="1" s="1"/>
  <c r="J31" i="1"/>
  <c r="J35" i="1" s="1"/>
  <c r="I31" i="1"/>
  <c r="I35" i="1" s="1"/>
  <c r="BH474" i="9"/>
  <c r="BI474" i="9"/>
  <c r="BJ474" i="9"/>
  <c r="BG474" i="9"/>
  <c r="F474" i="9"/>
  <c r="G474" i="9"/>
  <c r="H474" i="9"/>
  <c r="I474" i="9"/>
  <c r="J474" i="9"/>
  <c r="E474" i="9"/>
  <c r="E476" i="9"/>
  <c r="AJ472" i="9" l="1"/>
  <c r="AI472" i="9"/>
  <c r="AJ474" i="9"/>
  <c r="AI474" i="9"/>
  <c r="BH472" i="9"/>
  <c r="BI472" i="9"/>
  <c r="BJ472" i="9"/>
  <c r="BG472" i="9"/>
  <c r="BP472" i="9"/>
  <c r="BQ472" i="9"/>
  <c r="BR472" i="9"/>
  <c r="BS472" i="9"/>
  <c r="BT472" i="9"/>
  <c r="BO472" i="9"/>
  <c r="F475" i="9"/>
  <c r="G475" i="9"/>
  <c r="H475" i="9"/>
  <c r="I475" i="9"/>
  <c r="J475" i="9"/>
  <c r="E475" i="9"/>
  <c r="F476" i="9" l="1"/>
  <c r="G476" i="9"/>
  <c r="H476" i="9"/>
  <c r="I476" i="9"/>
  <c r="J476" i="9"/>
  <c r="I13" i="1"/>
  <c r="BP474" i="9"/>
  <c r="BQ474" i="9"/>
  <c r="BR474" i="9"/>
  <c r="BS474" i="9"/>
  <c r="BT474" i="9"/>
  <c r="BO474" i="9"/>
  <c r="O21" i="1"/>
  <c r="V21" i="1"/>
  <c r="V25" i="1" s="1"/>
  <c r="U21" i="1"/>
  <c r="U25" i="1" s="1"/>
  <c r="T21" i="1"/>
  <c r="T25" i="1" s="1"/>
  <c r="S21" i="1"/>
  <c r="S25" i="1" s="1"/>
  <c r="M21" i="1"/>
  <c r="M25" i="1" s="1"/>
  <c r="L21" i="1"/>
  <c r="L25" i="1" s="1"/>
  <c r="F21" i="1"/>
  <c r="T22" i="1"/>
  <c r="U22" i="1"/>
  <c r="V22" i="1"/>
  <c r="S22" i="1"/>
  <c r="V23" i="1"/>
  <c r="U23" i="1"/>
  <c r="T23" i="1"/>
  <c r="S23" i="1"/>
  <c r="M22" i="1"/>
  <c r="L22" i="1"/>
  <c r="K23" i="1"/>
  <c r="L23" i="1"/>
  <c r="M23" i="1"/>
  <c r="J23" i="1"/>
  <c r="I23" i="1"/>
  <c r="F30" i="1"/>
  <c r="K13" i="1"/>
  <c r="L13" i="1"/>
  <c r="M13" i="1"/>
  <c r="N13" i="1"/>
  <c r="J13" i="1"/>
  <c r="C416" i="9"/>
  <c r="C398" i="9"/>
  <c r="C384" i="9"/>
  <c r="C366" i="9"/>
  <c r="C338" i="9"/>
  <c r="C329" i="9"/>
  <c r="C221" i="9"/>
  <c r="C211" i="9"/>
  <c r="C193" i="9"/>
  <c r="C169" i="9"/>
  <c r="K14" i="1"/>
  <c r="L14" i="1"/>
  <c r="M14" i="1"/>
  <c r="N14" i="1"/>
  <c r="J14" i="1"/>
  <c r="I14" i="1"/>
  <c r="BN308" i="9"/>
  <c r="BM308" i="9"/>
  <c r="BN307" i="9"/>
  <c r="BM307" i="9"/>
  <c r="BN306" i="9"/>
  <c r="BM306" i="9"/>
  <c r="BN305" i="9"/>
  <c r="BM305" i="9"/>
  <c r="BN304" i="9"/>
  <c r="BM304" i="9"/>
  <c r="BN303" i="9"/>
  <c r="BM303" i="9"/>
  <c r="BN302" i="9"/>
  <c r="BM302" i="9"/>
  <c r="BN301" i="9"/>
  <c r="BM301" i="9"/>
  <c r="BN300" i="9"/>
  <c r="BM300" i="9"/>
  <c r="BN299" i="9"/>
  <c r="BM299" i="9"/>
  <c r="BN298" i="9"/>
  <c r="BM298" i="9"/>
  <c r="BN297" i="9"/>
  <c r="BM297" i="9"/>
  <c r="BN296" i="9"/>
  <c r="BM296" i="9"/>
  <c r="BN295" i="9"/>
  <c r="BM295" i="9"/>
  <c r="BN294" i="9"/>
  <c r="BM294" i="9"/>
  <c r="BN293" i="9"/>
  <c r="BM293" i="9"/>
  <c r="BN292" i="9"/>
  <c r="BM292" i="9"/>
  <c r="BN291" i="9"/>
  <c r="BM291" i="9"/>
  <c r="BN290" i="9"/>
  <c r="BM290" i="9"/>
  <c r="BN289" i="9"/>
  <c r="BM289" i="9"/>
  <c r="BN288" i="9"/>
  <c r="BM288" i="9"/>
  <c r="BN287" i="9"/>
  <c r="BM287" i="9"/>
  <c r="BN286" i="9"/>
  <c r="BM286" i="9"/>
  <c r="BN460" i="9"/>
  <c r="BM460" i="9"/>
  <c r="BN459" i="9"/>
  <c r="BM459" i="9"/>
  <c r="BN458" i="9"/>
  <c r="BM458" i="9"/>
  <c r="BN457" i="9"/>
  <c r="BM457" i="9"/>
  <c r="BN456" i="9"/>
  <c r="BM456" i="9"/>
  <c r="BN455" i="9"/>
  <c r="BM455" i="9"/>
  <c r="BN454" i="9"/>
  <c r="BM454" i="9"/>
  <c r="BN453" i="9"/>
  <c r="BM453" i="9"/>
  <c r="BN452" i="9"/>
  <c r="BM452" i="9"/>
  <c r="BN451" i="9"/>
  <c r="BM451" i="9"/>
  <c r="BN450" i="9"/>
  <c r="BM450" i="9"/>
  <c r="BN449" i="9"/>
  <c r="BM449" i="9"/>
  <c r="BN448" i="9"/>
  <c r="BM448" i="9"/>
  <c r="BN447" i="9"/>
  <c r="BM447" i="9"/>
  <c r="BN446" i="9"/>
  <c r="BM446" i="9"/>
  <c r="BN445" i="9"/>
  <c r="BM445" i="9"/>
  <c r="BN444" i="9"/>
  <c r="BM444" i="9"/>
  <c r="BN443" i="9"/>
  <c r="BM443" i="9"/>
  <c r="BN442" i="9"/>
  <c r="BM442" i="9"/>
  <c r="BN441" i="9"/>
  <c r="BM441" i="9"/>
  <c r="BN440" i="9"/>
  <c r="BM440" i="9"/>
  <c r="BN439" i="9"/>
  <c r="BM439" i="9"/>
  <c r="BN438" i="9"/>
  <c r="BM438" i="9"/>
  <c r="BN437" i="9"/>
  <c r="BM437" i="9"/>
  <c r="BN436" i="9"/>
  <c r="BM436" i="9"/>
  <c r="BN435" i="9"/>
  <c r="BM435" i="9"/>
  <c r="BN104" i="9"/>
  <c r="BM104" i="9"/>
  <c r="BN369" i="9"/>
  <c r="BM369" i="9"/>
  <c r="BN368" i="9"/>
  <c r="BM368" i="9"/>
  <c r="BN103" i="9"/>
  <c r="BM103" i="9"/>
  <c r="BN285" i="9"/>
  <c r="BM285" i="9"/>
  <c r="BN284" i="9"/>
  <c r="BM284" i="9"/>
  <c r="BN283" i="9"/>
  <c r="BM283" i="9"/>
  <c r="BN282" i="9"/>
  <c r="BM282" i="9"/>
  <c r="BN281" i="9"/>
  <c r="BM281" i="9"/>
  <c r="BN280" i="9"/>
  <c r="BM280" i="9"/>
  <c r="BN279" i="9"/>
  <c r="BM279" i="9"/>
  <c r="BN278" i="9"/>
  <c r="BM278" i="9"/>
  <c r="BN277" i="9"/>
  <c r="BM277" i="9"/>
  <c r="BN276" i="9"/>
  <c r="BM276" i="9"/>
  <c r="BN275" i="9"/>
  <c r="BM275" i="9"/>
  <c r="BN274" i="9"/>
  <c r="BM274" i="9"/>
  <c r="BN273" i="9"/>
  <c r="BM273" i="9"/>
  <c r="BN272" i="9"/>
  <c r="BM272" i="9"/>
  <c r="BN271" i="9"/>
  <c r="BM271" i="9"/>
  <c r="BN270" i="9"/>
  <c r="BM270" i="9"/>
  <c r="BN269" i="9"/>
  <c r="BM269" i="9"/>
  <c r="BN268" i="9"/>
  <c r="BM268" i="9"/>
  <c r="BN267" i="9"/>
  <c r="BM267" i="9"/>
  <c r="BN266" i="9"/>
  <c r="BM266" i="9"/>
  <c r="BN265" i="9"/>
  <c r="BM265" i="9"/>
  <c r="BN264" i="9"/>
  <c r="BM264" i="9"/>
  <c r="BN263" i="9"/>
  <c r="BM263" i="9"/>
  <c r="BN262" i="9"/>
  <c r="BM262" i="9"/>
  <c r="BN261" i="9"/>
  <c r="BM261" i="9"/>
  <c r="BN260" i="9"/>
  <c r="BM260" i="9"/>
  <c r="BN259" i="9"/>
  <c r="BM259" i="9"/>
  <c r="BN258" i="9"/>
  <c r="BM258" i="9"/>
  <c r="BN257" i="9"/>
  <c r="BM257" i="9"/>
  <c r="BN256" i="9"/>
  <c r="BM256" i="9"/>
  <c r="BN255" i="9"/>
  <c r="BM255" i="9"/>
  <c r="BN254" i="9"/>
  <c r="BM254" i="9"/>
  <c r="BN253" i="9"/>
  <c r="BM253" i="9"/>
  <c r="BN252" i="9"/>
  <c r="BM252" i="9"/>
  <c r="BN251" i="9"/>
  <c r="BM251" i="9"/>
  <c r="BN250" i="9"/>
  <c r="BM250" i="9"/>
  <c r="BN249" i="9"/>
  <c r="BM249" i="9"/>
  <c r="BN248" i="9"/>
  <c r="BM248" i="9"/>
  <c r="BN247" i="9"/>
  <c r="BM247" i="9"/>
  <c r="BN246" i="9"/>
  <c r="BM246" i="9"/>
  <c r="BN245" i="9"/>
  <c r="BM245" i="9"/>
  <c r="BN244" i="9"/>
  <c r="BM244" i="9"/>
  <c r="BN243" i="9"/>
  <c r="BM243" i="9"/>
  <c r="BN242" i="9"/>
  <c r="BM242" i="9"/>
  <c r="BN241" i="9"/>
  <c r="BM241" i="9"/>
  <c r="BN240" i="9"/>
  <c r="BM240" i="9"/>
  <c r="BN239" i="9"/>
  <c r="BM239" i="9"/>
  <c r="BN238" i="9"/>
  <c r="BM238" i="9"/>
  <c r="BN237" i="9"/>
  <c r="BM237" i="9"/>
  <c r="BN236" i="9"/>
  <c r="BM236" i="9"/>
  <c r="BN235" i="9"/>
  <c r="BM235" i="9"/>
  <c r="BN234" i="9"/>
  <c r="BM234" i="9"/>
  <c r="BN233" i="9"/>
  <c r="BM233" i="9"/>
  <c r="BN232" i="9"/>
  <c r="BM232" i="9"/>
  <c r="BN231" i="9"/>
  <c r="BM231" i="9"/>
  <c r="BN230" i="9"/>
  <c r="BM230" i="9"/>
  <c r="BN229" i="9"/>
  <c r="BM229" i="9"/>
  <c r="BN228" i="9"/>
  <c r="BM228" i="9"/>
  <c r="BN227" i="9"/>
  <c r="BM227" i="9"/>
  <c r="BN226" i="9"/>
  <c r="BM226" i="9"/>
  <c r="BN225" i="9"/>
  <c r="BM225" i="9"/>
  <c r="BN224" i="9"/>
  <c r="BM224" i="9"/>
  <c r="BN223" i="9"/>
  <c r="BM223" i="9"/>
  <c r="BN222" i="9"/>
  <c r="BM222" i="9"/>
  <c r="BN221" i="9"/>
  <c r="BM221" i="9"/>
  <c r="BN220" i="9"/>
  <c r="BM220" i="9"/>
  <c r="BN219" i="9"/>
  <c r="BM219" i="9"/>
  <c r="BN218" i="9"/>
  <c r="BM218" i="9"/>
  <c r="BN217" i="9"/>
  <c r="BM217" i="9"/>
  <c r="BN216" i="9"/>
  <c r="BM216" i="9"/>
  <c r="BN215" i="9"/>
  <c r="BM215" i="9"/>
  <c r="BN214" i="9"/>
  <c r="BM214" i="9"/>
  <c r="BN213" i="9"/>
  <c r="BM213" i="9"/>
  <c r="BN212" i="9"/>
  <c r="BM212" i="9"/>
  <c r="BN211" i="9"/>
  <c r="BM211" i="9"/>
  <c r="BN210" i="9"/>
  <c r="BM210" i="9"/>
  <c r="BN209" i="9"/>
  <c r="BM209" i="9"/>
  <c r="BN208" i="9"/>
  <c r="BM208" i="9"/>
  <c r="BN207" i="9"/>
  <c r="BM207" i="9"/>
  <c r="BN206" i="9"/>
  <c r="BM206" i="9"/>
  <c r="BN205" i="9"/>
  <c r="BM205" i="9"/>
  <c r="BN204" i="9"/>
  <c r="BM204" i="9"/>
  <c r="BN203" i="9"/>
  <c r="BM203" i="9"/>
  <c r="BN202" i="9"/>
  <c r="BM202" i="9"/>
  <c r="BN201" i="9"/>
  <c r="BM201" i="9"/>
  <c r="BN200" i="9"/>
  <c r="BM200" i="9"/>
  <c r="BN199" i="9"/>
  <c r="BM199" i="9"/>
  <c r="BN198" i="9"/>
  <c r="BM198" i="9"/>
  <c r="BN197" i="9"/>
  <c r="BM197" i="9"/>
  <c r="BN196" i="9"/>
  <c r="BM196" i="9"/>
  <c r="BN195" i="9"/>
  <c r="BM195" i="9"/>
  <c r="BN194" i="9"/>
  <c r="BM194" i="9"/>
  <c r="BN193" i="9"/>
  <c r="BM193" i="9"/>
  <c r="BN192" i="9"/>
  <c r="BM192" i="9"/>
  <c r="BN191" i="9"/>
  <c r="BM191" i="9"/>
  <c r="BN190" i="9"/>
  <c r="BM190" i="9"/>
  <c r="BN189" i="9"/>
  <c r="BM189" i="9"/>
  <c r="BN188" i="9"/>
  <c r="BM188" i="9"/>
  <c r="BN187" i="9"/>
  <c r="BM187" i="9"/>
  <c r="BN186" i="9"/>
  <c r="BM186" i="9"/>
  <c r="BN185" i="9"/>
  <c r="BM185" i="9"/>
  <c r="BN184" i="9"/>
  <c r="BM184" i="9"/>
  <c r="BN183" i="9"/>
  <c r="BM183" i="9"/>
  <c r="BN182" i="9"/>
  <c r="BM182" i="9"/>
  <c r="BN181" i="9"/>
  <c r="BM181" i="9"/>
  <c r="BN180" i="9"/>
  <c r="BM180" i="9"/>
  <c r="BN179" i="9"/>
  <c r="BM179" i="9"/>
  <c r="BN178" i="9"/>
  <c r="BM178" i="9"/>
  <c r="BN177" i="9"/>
  <c r="BM177" i="9"/>
  <c r="BN176" i="9"/>
  <c r="BM176" i="9"/>
  <c r="BN175" i="9"/>
  <c r="BM175" i="9"/>
  <c r="BN174" i="9"/>
  <c r="BM174" i="9"/>
  <c r="BN173" i="9"/>
  <c r="BM173" i="9"/>
  <c r="BN172" i="9"/>
  <c r="BM172" i="9"/>
  <c r="BN171" i="9"/>
  <c r="BM171" i="9"/>
  <c r="BN170" i="9"/>
  <c r="BM170" i="9"/>
  <c r="BN169" i="9"/>
  <c r="BM169" i="9"/>
  <c r="BN168" i="9"/>
  <c r="BM168" i="9"/>
  <c r="BN167" i="9"/>
  <c r="BM167" i="9"/>
  <c r="BN166" i="9"/>
  <c r="BM166" i="9"/>
  <c r="BN165" i="9"/>
  <c r="BM165" i="9"/>
  <c r="BN164" i="9"/>
  <c r="BM164" i="9"/>
  <c r="BN163" i="9"/>
  <c r="BM163" i="9"/>
  <c r="BN162" i="9"/>
  <c r="BM162" i="9"/>
  <c r="BN161" i="9"/>
  <c r="BM161" i="9"/>
  <c r="BN160" i="9"/>
  <c r="BM160" i="9"/>
  <c r="BN159" i="9"/>
  <c r="BM159" i="9"/>
  <c r="BN158" i="9"/>
  <c r="BM158" i="9"/>
  <c r="BN157" i="9"/>
  <c r="BM157" i="9"/>
  <c r="BN156" i="9"/>
  <c r="BM156" i="9"/>
  <c r="BN155" i="9"/>
  <c r="BM155" i="9"/>
  <c r="BN154" i="9"/>
  <c r="BM154" i="9"/>
  <c r="BN153" i="9"/>
  <c r="BM153" i="9"/>
  <c r="BN152" i="9"/>
  <c r="BM152" i="9"/>
  <c r="BN151" i="9"/>
  <c r="BM151" i="9"/>
  <c r="BN150" i="9"/>
  <c r="BM150" i="9"/>
  <c r="BN149" i="9"/>
  <c r="BM149" i="9"/>
  <c r="BN148" i="9"/>
  <c r="BM148" i="9"/>
  <c r="BN147" i="9"/>
  <c r="BM147" i="9"/>
  <c r="BN146" i="9"/>
  <c r="BM146" i="9"/>
  <c r="BN145" i="9"/>
  <c r="BM145" i="9"/>
  <c r="BN144" i="9"/>
  <c r="BM144" i="9"/>
  <c r="BN143" i="9"/>
  <c r="BM143" i="9"/>
  <c r="BN142" i="9"/>
  <c r="BM142" i="9"/>
  <c r="BN141" i="9"/>
  <c r="BM141" i="9"/>
  <c r="BN140" i="9"/>
  <c r="BM140" i="9"/>
  <c r="BN139" i="9"/>
  <c r="BM139" i="9"/>
  <c r="BN138" i="9"/>
  <c r="BM138" i="9"/>
  <c r="BN137" i="9"/>
  <c r="BM137" i="9"/>
  <c r="BN136" i="9"/>
  <c r="BM136" i="9"/>
  <c r="BN135" i="9"/>
  <c r="BM135" i="9"/>
  <c r="BN134" i="9"/>
  <c r="BM134" i="9"/>
  <c r="BN133" i="9"/>
  <c r="BM133" i="9"/>
  <c r="BN132" i="9"/>
  <c r="BM132" i="9"/>
  <c r="BN131" i="9"/>
  <c r="BM131" i="9"/>
  <c r="BN130" i="9"/>
  <c r="BM130" i="9"/>
  <c r="BN129" i="9"/>
  <c r="BM129" i="9"/>
  <c r="BN128" i="9"/>
  <c r="BM128" i="9"/>
  <c r="BN127" i="9"/>
  <c r="BM127" i="9"/>
  <c r="BN126" i="9"/>
  <c r="BM126" i="9"/>
  <c r="BN125" i="9"/>
  <c r="BM125" i="9"/>
  <c r="BN124" i="9"/>
  <c r="BM124" i="9"/>
  <c r="BN123" i="9"/>
  <c r="BM123" i="9"/>
  <c r="BN122" i="9"/>
  <c r="BM122" i="9"/>
  <c r="BN121" i="9"/>
  <c r="BM121" i="9"/>
  <c r="BN120" i="9"/>
  <c r="BM120" i="9"/>
  <c r="BN119" i="9"/>
  <c r="BM119" i="9"/>
  <c r="BN118" i="9"/>
  <c r="BM118" i="9"/>
  <c r="BN117" i="9"/>
  <c r="BM117" i="9"/>
  <c r="BN116" i="9"/>
  <c r="BM116" i="9"/>
  <c r="BN115" i="9"/>
  <c r="BM115" i="9"/>
  <c r="BN114" i="9"/>
  <c r="BM114" i="9"/>
  <c r="BN113" i="9"/>
  <c r="BM113" i="9"/>
  <c r="BN112" i="9"/>
  <c r="BM112" i="9"/>
  <c r="BN111" i="9"/>
  <c r="BM111" i="9"/>
  <c r="BN110" i="9"/>
  <c r="BM110" i="9"/>
  <c r="BN109" i="9"/>
  <c r="BM109" i="9"/>
  <c r="BN108" i="9"/>
  <c r="BM108" i="9"/>
  <c r="BN107" i="9"/>
  <c r="BM107" i="9"/>
  <c r="BN106" i="9"/>
  <c r="BM106" i="9"/>
  <c r="BN105" i="9"/>
  <c r="BM105" i="9"/>
  <c r="BN434" i="9"/>
  <c r="BM434" i="9"/>
  <c r="BN433" i="9"/>
  <c r="BM433" i="9"/>
  <c r="BN432" i="9"/>
  <c r="BM432" i="9"/>
  <c r="BN431" i="9"/>
  <c r="BM431" i="9"/>
  <c r="BN430" i="9"/>
  <c r="BM430" i="9"/>
  <c r="BN429" i="9"/>
  <c r="BM429" i="9"/>
  <c r="BN428" i="9"/>
  <c r="BM428" i="9"/>
  <c r="BN427" i="9"/>
  <c r="BM427" i="9"/>
  <c r="BN426" i="9"/>
  <c r="BM426" i="9"/>
  <c r="BN425" i="9"/>
  <c r="BM425" i="9"/>
  <c r="BN424" i="9"/>
  <c r="BM424" i="9"/>
  <c r="BN423" i="9"/>
  <c r="BM423" i="9"/>
  <c r="BN422" i="9"/>
  <c r="BM422" i="9"/>
  <c r="BN421" i="9"/>
  <c r="BM421" i="9"/>
  <c r="BN420" i="9"/>
  <c r="BM420" i="9"/>
  <c r="BN419" i="9"/>
  <c r="BM419" i="9"/>
  <c r="BN418" i="9"/>
  <c r="BM418" i="9"/>
  <c r="BN417" i="9"/>
  <c r="BM417" i="9"/>
  <c r="BN416" i="9"/>
  <c r="BM416" i="9"/>
  <c r="BN415" i="9"/>
  <c r="BM415" i="9"/>
  <c r="BN414" i="9"/>
  <c r="BM414" i="9"/>
  <c r="BN413" i="9"/>
  <c r="BM413" i="9"/>
  <c r="BN412" i="9"/>
  <c r="BM412" i="9"/>
  <c r="BN411" i="9"/>
  <c r="BM411" i="9"/>
  <c r="BN410" i="9"/>
  <c r="BM410" i="9"/>
  <c r="BN409" i="9"/>
  <c r="BM409" i="9"/>
  <c r="BN408" i="9"/>
  <c r="BM408" i="9"/>
  <c r="BN407" i="9"/>
  <c r="BM407" i="9"/>
  <c r="BN406" i="9"/>
  <c r="BM406" i="9"/>
  <c r="BN405" i="9"/>
  <c r="BM405" i="9"/>
  <c r="BN404" i="9"/>
  <c r="BM404" i="9"/>
  <c r="BN403" i="9"/>
  <c r="BM403" i="9"/>
  <c r="BN402" i="9"/>
  <c r="BM402" i="9"/>
  <c r="BN401" i="9"/>
  <c r="BM401" i="9"/>
  <c r="BN400" i="9"/>
  <c r="BM400" i="9"/>
  <c r="BN399" i="9"/>
  <c r="BM399" i="9"/>
  <c r="BN398" i="9"/>
  <c r="BM398" i="9"/>
  <c r="BN397" i="9"/>
  <c r="BM397" i="9"/>
  <c r="BN396" i="9"/>
  <c r="BM396" i="9"/>
  <c r="BN395" i="9"/>
  <c r="BM395" i="9"/>
  <c r="BN394" i="9"/>
  <c r="BM394" i="9"/>
  <c r="BN393" i="9"/>
  <c r="BM393" i="9"/>
  <c r="BN392" i="9"/>
  <c r="BM392" i="9"/>
  <c r="BN391" i="9"/>
  <c r="BM391" i="9"/>
  <c r="BN390" i="9"/>
  <c r="BM390" i="9"/>
  <c r="BN389" i="9"/>
  <c r="BM389" i="9"/>
  <c r="BN388" i="9"/>
  <c r="BM388" i="9"/>
  <c r="BN387" i="9"/>
  <c r="BM387" i="9"/>
  <c r="BN386" i="9"/>
  <c r="BM386" i="9"/>
  <c r="BN385" i="9"/>
  <c r="BM385" i="9"/>
  <c r="BN384" i="9"/>
  <c r="BM384" i="9"/>
  <c r="BN383" i="9"/>
  <c r="BM383" i="9"/>
  <c r="BN382" i="9"/>
  <c r="BM382" i="9"/>
  <c r="BN381" i="9"/>
  <c r="BM381" i="9"/>
  <c r="BN380" i="9"/>
  <c r="BM380" i="9"/>
  <c r="BN379" i="9"/>
  <c r="BM379" i="9"/>
  <c r="BN378" i="9"/>
  <c r="BM378" i="9"/>
  <c r="BN377" i="9"/>
  <c r="BM377" i="9"/>
  <c r="BN376" i="9"/>
  <c r="BM376" i="9"/>
  <c r="BN375" i="9"/>
  <c r="BM375" i="9"/>
  <c r="BN374" i="9"/>
  <c r="BM374" i="9"/>
  <c r="BN373" i="9"/>
  <c r="BM373" i="9"/>
  <c r="BN372" i="9"/>
  <c r="BM372" i="9"/>
  <c r="BN371" i="9"/>
  <c r="BM371" i="9"/>
  <c r="BN370" i="9"/>
  <c r="BM370" i="9"/>
  <c r="BN102" i="9"/>
  <c r="BM102" i="9"/>
  <c r="BN101" i="9"/>
  <c r="BM101" i="9"/>
  <c r="BN367" i="9"/>
  <c r="BM367" i="9"/>
  <c r="BN100" i="9"/>
  <c r="BM100" i="9"/>
  <c r="BN366" i="9"/>
  <c r="BM366" i="9"/>
  <c r="BN365" i="9"/>
  <c r="BM365" i="9"/>
  <c r="BN364" i="9"/>
  <c r="BM364" i="9"/>
  <c r="BN363" i="9"/>
  <c r="BM363" i="9"/>
  <c r="BN362" i="9"/>
  <c r="BM362" i="9"/>
  <c r="BN361" i="9"/>
  <c r="BM361" i="9"/>
  <c r="BN360" i="9"/>
  <c r="BM360" i="9"/>
  <c r="BN359" i="9"/>
  <c r="BM359" i="9"/>
  <c r="BN358" i="9"/>
  <c r="BM358" i="9"/>
  <c r="BN357" i="9"/>
  <c r="BM357" i="9"/>
  <c r="BN356" i="9"/>
  <c r="BM356" i="9"/>
  <c r="BN99" i="9"/>
  <c r="BM99" i="9"/>
  <c r="BN98" i="9"/>
  <c r="BM98" i="9"/>
  <c r="BN97" i="9"/>
  <c r="BM97" i="9"/>
  <c r="BN96" i="9"/>
  <c r="BM96" i="9"/>
  <c r="BN95" i="9"/>
  <c r="BM95" i="9"/>
  <c r="BN94" i="9"/>
  <c r="BM94" i="9"/>
  <c r="BN355" i="9"/>
  <c r="BM355" i="9"/>
  <c r="BN93" i="9"/>
  <c r="BM93" i="9"/>
  <c r="BN354" i="9"/>
  <c r="BM354" i="9"/>
  <c r="BN353" i="9"/>
  <c r="BM353" i="9"/>
  <c r="BN352" i="9"/>
  <c r="BM352" i="9"/>
  <c r="BN351" i="9"/>
  <c r="BM351" i="9"/>
  <c r="BN350" i="9"/>
  <c r="BM350" i="9"/>
  <c r="BN349" i="9"/>
  <c r="BM349" i="9"/>
  <c r="BN348" i="9"/>
  <c r="BM348" i="9"/>
  <c r="BN347" i="9"/>
  <c r="BM347" i="9"/>
  <c r="BN346" i="9"/>
  <c r="BM346" i="9"/>
  <c r="BN345" i="9"/>
  <c r="BM345" i="9"/>
  <c r="BN344" i="9"/>
  <c r="BM344" i="9"/>
  <c r="BN343" i="9"/>
  <c r="BM343" i="9"/>
  <c r="BN41" i="9"/>
  <c r="BM41" i="9"/>
  <c r="BN40" i="9"/>
  <c r="BM40" i="9"/>
  <c r="BN39" i="9"/>
  <c r="BM39" i="9"/>
  <c r="BN38" i="9"/>
  <c r="BM38" i="9"/>
  <c r="BN37" i="9"/>
  <c r="BM37" i="9"/>
  <c r="BN36" i="9"/>
  <c r="BM36" i="9"/>
  <c r="BN35" i="9"/>
  <c r="BM35" i="9"/>
  <c r="BN34" i="9"/>
  <c r="BM34" i="9"/>
  <c r="BN33" i="9"/>
  <c r="BM33" i="9"/>
  <c r="BN32" i="9"/>
  <c r="BM32" i="9"/>
  <c r="BN31" i="9"/>
  <c r="BM31" i="9"/>
  <c r="BN30" i="9"/>
  <c r="BM30" i="9"/>
  <c r="BN29" i="9"/>
  <c r="BM29" i="9"/>
  <c r="BN28" i="9"/>
  <c r="BM28" i="9"/>
  <c r="BN27" i="9"/>
  <c r="BM27" i="9"/>
  <c r="BN26" i="9"/>
  <c r="BM26" i="9"/>
  <c r="BN25" i="9"/>
  <c r="BM25" i="9"/>
  <c r="BN24" i="9"/>
  <c r="BM24" i="9"/>
  <c r="BN23" i="9"/>
  <c r="BM23" i="9"/>
  <c r="BN22" i="9"/>
  <c r="BM22" i="9"/>
  <c r="BN21" i="9"/>
  <c r="BM21" i="9"/>
  <c r="BN20" i="9"/>
  <c r="BM20" i="9"/>
  <c r="BN19" i="9"/>
  <c r="BM19" i="9"/>
  <c r="BN18" i="9"/>
  <c r="BM18" i="9"/>
  <c r="BN17" i="9"/>
  <c r="BM17" i="9"/>
  <c r="BN16" i="9"/>
  <c r="BM16" i="9"/>
  <c r="BN15" i="9"/>
  <c r="BM15" i="9"/>
  <c r="BN14" i="9"/>
  <c r="BM14" i="9"/>
  <c r="BN13" i="9"/>
  <c r="BM13" i="9"/>
  <c r="BN12" i="9"/>
  <c r="BM12" i="9"/>
  <c r="BN11" i="9"/>
  <c r="BM11" i="9"/>
  <c r="BN10" i="9"/>
  <c r="BM10" i="9"/>
  <c r="BN9" i="9"/>
  <c r="BM9" i="9"/>
  <c r="BN92" i="9"/>
  <c r="BM92" i="9"/>
  <c r="BN91" i="9"/>
  <c r="BM91" i="9"/>
  <c r="BN90" i="9"/>
  <c r="BM90" i="9"/>
  <c r="BN89" i="9"/>
  <c r="BM89" i="9"/>
  <c r="BN88" i="9"/>
  <c r="BM88" i="9"/>
  <c r="BN342" i="9"/>
  <c r="BM342" i="9"/>
  <c r="BN341" i="9"/>
  <c r="BM341" i="9"/>
  <c r="BN340" i="9"/>
  <c r="BM340" i="9"/>
  <c r="BN339" i="9"/>
  <c r="BM339" i="9"/>
  <c r="BN338" i="9"/>
  <c r="BM338" i="9"/>
  <c r="BN337" i="9"/>
  <c r="BM337" i="9"/>
  <c r="BN87" i="9"/>
  <c r="BM87" i="9"/>
  <c r="BN77" i="9"/>
  <c r="BM77" i="9"/>
  <c r="BN76" i="9"/>
  <c r="BM76" i="9"/>
  <c r="BN75" i="9"/>
  <c r="BM75" i="9"/>
  <c r="BN74" i="9"/>
  <c r="BM74" i="9"/>
  <c r="BN73" i="9"/>
  <c r="BM73" i="9"/>
  <c r="BN72" i="9"/>
  <c r="BM72" i="9"/>
  <c r="BN71" i="9"/>
  <c r="BM71" i="9"/>
  <c r="BN86" i="9"/>
  <c r="BM86" i="9"/>
  <c r="BN85" i="9"/>
  <c r="BM85" i="9"/>
  <c r="BN336" i="9"/>
  <c r="BM336" i="9"/>
  <c r="BN335" i="9"/>
  <c r="BM335" i="9"/>
  <c r="BN334" i="9"/>
  <c r="BM334" i="9"/>
  <c r="BN333" i="9"/>
  <c r="BM333" i="9"/>
  <c r="BN332" i="9"/>
  <c r="BM332" i="9"/>
  <c r="BN331" i="9"/>
  <c r="BM331" i="9"/>
  <c r="BN84" i="9"/>
  <c r="BM84" i="9"/>
  <c r="BN83" i="9"/>
  <c r="BM83" i="9"/>
  <c r="BN82" i="9"/>
  <c r="BM82" i="9"/>
  <c r="BN81" i="9"/>
  <c r="BM81" i="9"/>
  <c r="BN330" i="9"/>
  <c r="BM330" i="9"/>
  <c r="BN329" i="9"/>
  <c r="BM329" i="9"/>
  <c r="BN328" i="9"/>
  <c r="BM328" i="9"/>
  <c r="BN327" i="9"/>
  <c r="BM327" i="9"/>
  <c r="BN70" i="9"/>
  <c r="BM70" i="9"/>
  <c r="BN69" i="9"/>
  <c r="BM69" i="9"/>
  <c r="BN68" i="9"/>
  <c r="BM68" i="9"/>
  <c r="BN67" i="9"/>
  <c r="BM67" i="9"/>
  <c r="BN66" i="9"/>
  <c r="BM66" i="9"/>
  <c r="BN65" i="9"/>
  <c r="BM65" i="9"/>
  <c r="BN64" i="9"/>
  <c r="BM64" i="9"/>
  <c r="BN63" i="9"/>
  <c r="BM63" i="9"/>
  <c r="BN62" i="9"/>
  <c r="BM62" i="9"/>
  <c r="BN80" i="9"/>
  <c r="BM80" i="9"/>
  <c r="BN326" i="9"/>
  <c r="BM326" i="9"/>
  <c r="BN325" i="9"/>
  <c r="BM325" i="9"/>
  <c r="BN324" i="9"/>
  <c r="BM324" i="9"/>
  <c r="BN323" i="9"/>
  <c r="BM323" i="9"/>
  <c r="BN322" i="9"/>
  <c r="BM322" i="9"/>
  <c r="BN61" i="9"/>
  <c r="BM61" i="9"/>
  <c r="BN60" i="9"/>
  <c r="BM60" i="9"/>
  <c r="BN59" i="9"/>
  <c r="BM59" i="9"/>
  <c r="BN58" i="9"/>
  <c r="BM58" i="9"/>
  <c r="BN57" i="9"/>
  <c r="BM57" i="9"/>
  <c r="BN79" i="9"/>
  <c r="BM79" i="9"/>
  <c r="BN56" i="9"/>
  <c r="BM56" i="9"/>
  <c r="BN55" i="9"/>
  <c r="BM55" i="9"/>
  <c r="BN54" i="9"/>
  <c r="BM54" i="9"/>
  <c r="BN53" i="9"/>
  <c r="BM53" i="9"/>
  <c r="BN52" i="9"/>
  <c r="BM52" i="9"/>
  <c r="BN51" i="9"/>
  <c r="BM51" i="9"/>
  <c r="BN50" i="9"/>
  <c r="BM50" i="9"/>
  <c r="BN49" i="9"/>
  <c r="BM49" i="9"/>
  <c r="BN48" i="9"/>
  <c r="BM48" i="9"/>
  <c r="BN47" i="9"/>
  <c r="BM47" i="9"/>
  <c r="BN78" i="9"/>
  <c r="BM78" i="9"/>
  <c r="BN321" i="9"/>
  <c r="BM321" i="9"/>
  <c r="BN320" i="9"/>
  <c r="BM320" i="9"/>
  <c r="BN319" i="9"/>
  <c r="BM319" i="9"/>
  <c r="BN318" i="9"/>
  <c r="BM318" i="9"/>
  <c r="BN317" i="9"/>
  <c r="BM317" i="9"/>
  <c r="BN316" i="9"/>
  <c r="BM316" i="9"/>
  <c r="BN46" i="9"/>
  <c r="BM46" i="9"/>
  <c r="BN45" i="9"/>
  <c r="BM45" i="9"/>
  <c r="BN44" i="9"/>
  <c r="BM44" i="9"/>
  <c r="BN43" i="9"/>
  <c r="BM43" i="9"/>
  <c r="BN42" i="9"/>
  <c r="BM42" i="9"/>
  <c r="BN315" i="9"/>
  <c r="BM315" i="9"/>
  <c r="BN314" i="9"/>
  <c r="BM314" i="9"/>
  <c r="BN313" i="9"/>
  <c r="BM313" i="9"/>
  <c r="BN312" i="9"/>
  <c r="BM312" i="9"/>
  <c r="BN311" i="9"/>
  <c r="BM311" i="9"/>
  <c r="BN310" i="9"/>
  <c r="BM310" i="9"/>
  <c r="BN309" i="9"/>
  <c r="BM309" i="9"/>
  <c r="F25" i="1" l="1"/>
  <c r="F24" i="1"/>
  <c r="F33" i="1"/>
  <c r="F34" i="1"/>
  <c r="O24" i="1"/>
  <c r="O25" i="1"/>
  <c r="L26" i="1"/>
  <c r="N17" i="1"/>
  <c r="S26" i="1"/>
  <c r="M17" i="1"/>
  <c r="L17" i="1"/>
  <c r="M26" i="1"/>
  <c r="K17" i="1"/>
  <c r="J17" i="1"/>
  <c r="T26" i="1"/>
  <c r="I17" i="1"/>
  <c r="J30" i="1"/>
  <c r="I30" i="1"/>
  <c r="M30" i="1"/>
  <c r="L30" i="1"/>
  <c r="K30" i="1"/>
  <c r="M24" i="1"/>
  <c r="L24" i="1"/>
  <c r="U26" i="1"/>
  <c r="U24" i="1"/>
  <c r="V26" i="1"/>
  <c r="T24" i="1"/>
  <c r="S24" i="1"/>
  <c r="V24" i="1"/>
  <c r="C355" i="9"/>
  <c r="D355" i="9"/>
  <c r="C356" i="9"/>
  <c r="D356" i="9"/>
  <c r="AD460" i="9"/>
  <c r="AC460" i="9"/>
  <c r="AD459" i="9"/>
  <c r="AC459" i="9"/>
  <c r="AD458" i="9"/>
  <c r="AC458" i="9"/>
  <c r="AD457" i="9"/>
  <c r="AC457" i="9"/>
  <c r="AD456" i="9"/>
  <c r="AC456" i="9"/>
  <c r="AD455" i="9"/>
  <c r="AC455" i="9"/>
  <c r="AD454" i="9"/>
  <c r="AC454" i="9"/>
  <c r="AD453" i="9"/>
  <c r="AC453" i="9"/>
  <c r="AD452" i="9"/>
  <c r="AC452" i="9"/>
  <c r="AD451" i="9"/>
  <c r="AC451" i="9"/>
  <c r="AD450" i="9"/>
  <c r="AC450" i="9"/>
  <c r="AD449" i="9"/>
  <c r="AC449" i="9"/>
  <c r="AD448" i="9"/>
  <c r="AC448" i="9"/>
  <c r="AD447" i="9"/>
  <c r="AC447" i="9"/>
  <c r="AD446" i="9"/>
  <c r="AC446" i="9"/>
  <c r="AD445" i="9"/>
  <c r="AC445" i="9"/>
  <c r="AD444" i="9"/>
  <c r="AC444" i="9"/>
  <c r="AD443" i="9"/>
  <c r="AC443" i="9"/>
  <c r="AD442" i="9"/>
  <c r="AC442" i="9"/>
  <c r="AD441" i="9"/>
  <c r="AC441" i="9"/>
  <c r="AD440" i="9"/>
  <c r="AC440" i="9"/>
  <c r="AD439" i="9"/>
  <c r="AC439" i="9"/>
  <c r="AD438" i="9"/>
  <c r="AC438" i="9"/>
  <c r="AD437" i="9"/>
  <c r="AC437" i="9"/>
  <c r="AD436" i="9"/>
  <c r="AC436" i="9"/>
  <c r="AD435" i="9"/>
  <c r="AC435" i="9"/>
  <c r="AD434" i="9"/>
  <c r="AC434" i="9"/>
  <c r="AD433" i="9"/>
  <c r="AC433" i="9"/>
  <c r="AD432" i="9"/>
  <c r="AC432" i="9"/>
  <c r="AD431" i="9"/>
  <c r="AC431" i="9"/>
  <c r="AD430" i="9"/>
  <c r="AC430" i="9"/>
  <c r="AD429" i="9"/>
  <c r="AC429" i="9"/>
  <c r="AD428" i="9"/>
  <c r="AC428" i="9"/>
  <c r="AD427" i="9"/>
  <c r="AC427" i="9"/>
  <c r="AD426" i="9"/>
  <c r="AC426" i="9"/>
  <c r="AD425" i="9"/>
  <c r="AC425" i="9"/>
  <c r="AD424" i="9"/>
  <c r="AC424" i="9"/>
  <c r="AD423" i="9"/>
  <c r="AC423" i="9"/>
  <c r="AD422" i="9"/>
  <c r="AC422" i="9"/>
  <c r="AD421" i="9"/>
  <c r="AC421" i="9"/>
  <c r="AD420" i="9"/>
  <c r="AC420" i="9"/>
  <c r="AD419" i="9"/>
  <c r="AC419" i="9"/>
  <c r="AD418" i="9"/>
  <c r="AC418" i="9"/>
  <c r="AD417" i="9"/>
  <c r="AC417" i="9"/>
  <c r="AD416" i="9"/>
  <c r="AC416" i="9"/>
  <c r="AD415" i="9"/>
  <c r="AC415" i="9"/>
  <c r="AD414" i="9"/>
  <c r="AC414" i="9"/>
  <c r="AD413" i="9"/>
  <c r="AC413" i="9"/>
  <c r="AD412" i="9"/>
  <c r="AC412" i="9"/>
  <c r="AD411" i="9"/>
  <c r="AC411" i="9"/>
  <c r="AD410" i="9"/>
  <c r="AC410" i="9"/>
  <c r="AD409" i="9"/>
  <c r="AC409" i="9"/>
  <c r="AD408" i="9"/>
  <c r="AC408" i="9"/>
  <c r="AD407" i="9"/>
  <c r="AC407" i="9"/>
  <c r="AD406" i="9"/>
  <c r="AC406" i="9"/>
  <c r="AD405" i="9"/>
  <c r="AC405" i="9"/>
  <c r="AD404" i="9"/>
  <c r="AC404" i="9"/>
  <c r="AD403" i="9"/>
  <c r="AC403" i="9"/>
  <c r="AD402" i="9"/>
  <c r="AC402" i="9"/>
  <c r="AD401" i="9"/>
  <c r="AC401" i="9"/>
  <c r="AD400" i="9"/>
  <c r="AC400" i="9"/>
  <c r="AD399" i="9"/>
  <c r="AC399" i="9"/>
  <c r="AD398" i="9"/>
  <c r="AC398" i="9"/>
  <c r="AD397" i="9"/>
  <c r="AC397" i="9"/>
  <c r="AD396" i="9"/>
  <c r="AC396" i="9"/>
  <c r="AD395" i="9"/>
  <c r="AC395" i="9"/>
  <c r="AD394" i="9"/>
  <c r="AC394" i="9"/>
  <c r="AD393" i="9"/>
  <c r="AC393" i="9"/>
  <c r="AD392" i="9"/>
  <c r="AC392" i="9"/>
  <c r="AD391" i="9"/>
  <c r="AC391" i="9"/>
  <c r="AD390" i="9"/>
  <c r="AC390" i="9"/>
  <c r="AD389" i="9"/>
  <c r="AC389" i="9"/>
  <c r="AD388" i="9"/>
  <c r="AC388" i="9"/>
  <c r="AD387" i="9"/>
  <c r="AC387" i="9"/>
  <c r="AD386" i="9"/>
  <c r="AC386" i="9"/>
  <c r="AD385" i="9"/>
  <c r="AC385" i="9"/>
  <c r="AD384" i="9"/>
  <c r="AC384" i="9"/>
  <c r="AD383" i="9"/>
  <c r="AC383" i="9"/>
  <c r="AD382" i="9"/>
  <c r="AC382" i="9"/>
  <c r="AD381" i="9"/>
  <c r="AC381" i="9"/>
  <c r="AD380" i="9"/>
  <c r="AC380" i="9"/>
  <c r="AD379" i="9"/>
  <c r="AC379" i="9"/>
  <c r="AD378" i="9"/>
  <c r="AC378" i="9"/>
  <c r="AD377" i="9"/>
  <c r="AC377" i="9"/>
  <c r="AD376" i="9"/>
  <c r="AC376" i="9"/>
  <c r="AD375" i="9"/>
  <c r="AC375" i="9"/>
  <c r="AD374" i="9"/>
  <c r="AC374" i="9"/>
  <c r="AD373" i="9"/>
  <c r="AC373" i="9"/>
  <c r="AD372" i="9"/>
  <c r="AC372" i="9"/>
  <c r="AD371" i="9"/>
  <c r="AC371" i="9"/>
  <c r="AD370" i="9"/>
  <c r="AC370" i="9"/>
  <c r="AD369" i="9"/>
  <c r="AC369" i="9"/>
  <c r="AD368" i="9"/>
  <c r="AC368" i="9"/>
  <c r="AD367" i="9"/>
  <c r="AC367" i="9"/>
  <c r="AD366" i="9"/>
  <c r="AC366" i="9"/>
  <c r="AD365" i="9"/>
  <c r="AC365" i="9"/>
  <c r="AD364" i="9"/>
  <c r="AC364" i="9"/>
  <c r="AD363" i="9"/>
  <c r="AC363" i="9"/>
  <c r="AD362" i="9"/>
  <c r="AC362" i="9"/>
  <c r="AD361" i="9"/>
  <c r="AC361" i="9"/>
  <c r="AD360" i="9"/>
  <c r="AC360" i="9"/>
  <c r="AD359" i="9"/>
  <c r="AC359" i="9"/>
  <c r="AD358" i="9"/>
  <c r="AC358" i="9"/>
  <c r="AD357" i="9"/>
  <c r="AC357" i="9"/>
  <c r="AD356" i="9"/>
  <c r="AC356" i="9"/>
  <c r="AD355" i="9"/>
  <c r="AC355" i="9"/>
  <c r="AD354" i="9"/>
  <c r="AC354" i="9"/>
  <c r="AD353" i="9"/>
  <c r="AC353" i="9"/>
  <c r="AD352" i="9"/>
  <c r="AC352" i="9"/>
  <c r="AD351" i="9"/>
  <c r="AC351" i="9"/>
  <c r="AD350" i="9"/>
  <c r="AC350" i="9"/>
  <c r="AD349" i="9"/>
  <c r="AC349" i="9"/>
  <c r="AD348" i="9"/>
  <c r="AC348" i="9"/>
  <c r="AD347" i="9"/>
  <c r="AC347" i="9"/>
  <c r="AD346" i="9"/>
  <c r="AC346" i="9"/>
  <c r="AD345" i="9"/>
  <c r="AC345" i="9"/>
  <c r="AD344" i="9"/>
  <c r="AC344" i="9"/>
  <c r="AD343" i="9"/>
  <c r="AC343" i="9"/>
  <c r="AD342" i="9"/>
  <c r="AC342" i="9"/>
  <c r="AD341" i="9"/>
  <c r="AC341" i="9"/>
  <c r="AD340" i="9"/>
  <c r="AC340" i="9"/>
  <c r="AD339" i="9"/>
  <c r="AC339" i="9"/>
  <c r="AD338" i="9"/>
  <c r="AC338" i="9"/>
  <c r="AD337" i="9"/>
  <c r="AC337" i="9"/>
  <c r="AD336" i="9"/>
  <c r="AC336" i="9"/>
  <c r="AD335" i="9"/>
  <c r="AC335" i="9"/>
  <c r="AD334" i="9"/>
  <c r="AC334" i="9"/>
  <c r="AD333" i="9"/>
  <c r="AC333" i="9"/>
  <c r="AD332" i="9"/>
  <c r="AC332" i="9"/>
  <c r="AD331" i="9"/>
  <c r="AC331" i="9"/>
  <c r="AD330" i="9"/>
  <c r="AC330" i="9"/>
  <c r="AD329" i="9"/>
  <c r="AC329" i="9"/>
  <c r="AD328" i="9"/>
  <c r="AC328" i="9"/>
  <c r="AD327" i="9"/>
  <c r="AC327" i="9"/>
  <c r="AD326" i="9"/>
  <c r="AC326" i="9"/>
  <c r="AD325" i="9"/>
  <c r="AC325" i="9"/>
  <c r="AD324" i="9"/>
  <c r="AC324" i="9"/>
  <c r="AD323" i="9"/>
  <c r="AC323" i="9"/>
  <c r="AD322" i="9"/>
  <c r="AC322" i="9"/>
  <c r="AD321" i="9"/>
  <c r="AC321" i="9"/>
  <c r="AD320" i="9"/>
  <c r="AC320" i="9"/>
  <c r="AD319" i="9"/>
  <c r="AC319" i="9"/>
  <c r="AD318" i="9"/>
  <c r="AC318" i="9"/>
  <c r="AD317" i="9"/>
  <c r="AC317" i="9"/>
  <c r="AD316" i="9"/>
  <c r="AC316" i="9"/>
  <c r="AD315" i="9"/>
  <c r="AC315" i="9"/>
  <c r="AD314" i="9"/>
  <c r="AC314" i="9"/>
  <c r="AD313" i="9"/>
  <c r="AC313" i="9"/>
  <c r="AD312" i="9"/>
  <c r="AC312" i="9"/>
  <c r="AD311" i="9"/>
  <c r="AC311" i="9"/>
  <c r="AD310" i="9"/>
  <c r="AC310" i="9"/>
  <c r="AD309" i="9"/>
  <c r="AC309" i="9"/>
  <c r="AD308" i="9"/>
  <c r="AC308" i="9"/>
  <c r="AD307" i="9"/>
  <c r="AC307" i="9"/>
  <c r="AD306" i="9"/>
  <c r="AC306" i="9"/>
  <c r="AD305" i="9"/>
  <c r="AC305" i="9"/>
  <c r="AD304" i="9"/>
  <c r="AC304" i="9"/>
  <c r="AD303" i="9"/>
  <c r="AC303" i="9"/>
  <c r="AD302" i="9"/>
  <c r="AC302" i="9"/>
  <c r="AD301" i="9"/>
  <c r="AC301" i="9"/>
  <c r="AD300" i="9"/>
  <c r="AC300" i="9"/>
  <c r="AD299" i="9"/>
  <c r="AC299" i="9"/>
  <c r="AD298" i="9"/>
  <c r="AC298" i="9"/>
  <c r="AD297" i="9"/>
  <c r="AC297" i="9"/>
  <c r="AD296" i="9"/>
  <c r="AC296" i="9"/>
  <c r="AD295" i="9"/>
  <c r="AC295" i="9"/>
  <c r="AD294" i="9"/>
  <c r="AC294" i="9"/>
  <c r="AD293" i="9"/>
  <c r="AC293" i="9"/>
  <c r="AD292" i="9"/>
  <c r="AC292" i="9"/>
  <c r="AD291" i="9"/>
  <c r="AC291" i="9"/>
  <c r="AD290" i="9"/>
  <c r="AC290" i="9"/>
  <c r="AD289" i="9"/>
  <c r="AC289" i="9"/>
  <c r="AD288" i="9"/>
  <c r="AC288" i="9"/>
  <c r="AD287" i="9"/>
  <c r="AC287" i="9"/>
  <c r="AD286" i="9"/>
  <c r="AC286" i="9"/>
  <c r="AD285" i="9"/>
  <c r="AC285" i="9"/>
  <c r="AD284" i="9"/>
  <c r="AC284" i="9"/>
  <c r="AD283" i="9"/>
  <c r="AC283" i="9"/>
  <c r="AD282" i="9"/>
  <c r="AC282" i="9"/>
  <c r="AD281" i="9"/>
  <c r="AC281" i="9"/>
  <c r="AD280" i="9"/>
  <c r="AC280" i="9"/>
  <c r="AD279" i="9"/>
  <c r="AC279" i="9"/>
  <c r="AD278" i="9"/>
  <c r="AC278" i="9"/>
  <c r="AD277" i="9"/>
  <c r="AC277" i="9"/>
  <c r="AD276" i="9"/>
  <c r="AC276" i="9"/>
  <c r="AD275" i="9"/>
  <c r="AC275" i="9"/>
  <c r="AD274" i="9"/>
  <c r="AC274" i="9"/>
  <c r="AD273" i="9"/>
  <c r="AC273" i="9"/>
  <c r="AD272" i="9"/>
  <c r="AC272" i="9"/>
  <c r="AD271" i="9"/>
  <c r="AC271" i="9"/>
  <c r="AD270" i="9"/>
  <c r="AC270" i="9"/>
  <c r="AD269" i="9"/>
  <c r="AC269" i="9"/>
  <c r="AD268" i="9"/>
  <c r="AC268" i="9"/>
  <c r="AD267" i="9"/>
  <c r="AC267" i="9"/>
  <c r="AD266" i="9"/>
  <c r="AC266" i="9"/>
  <c r="AD265" i="9"/>
  <c r="AC265" i="9"/>
  <c r="AD264" i="9"/>
  <c r="AC264" i="9"/>
  <c r="AD263" i="9"/>
  <c r="AC263" i="9"/>
  <c r="AD262" i="9"/>
  <c r="AC262" i="9"/>
  <c r="AD261" i="9"/>
  <c r="AC261" i="9"/>
  <c r="AD260" i="9"/>
  <c r="AC260" i="9"/>
  <c r="AD259" i="9"/>
  <c r="AC259" i="9"/>
  <c r="AD258" i="9"/>
  <c r="AC258" i="9"/>
  <c r="AD257" i="9"/>
  <c r="AC257" i="9"/>
  <c r="AD256" i="9"/>
  <c r="AC256" i="9"/>
  <c r="AD255" i="9"/>
  <c r="AC255" i="9"/>
  <c r="AD254" i="9"/>
  <c r="AC254" i="9"/>
  <c r="AD253" i="9"/>
  <c r="AC253" i="9"/>
  <c r="AD252" i="9"/>
  <c r="AC252" i="9"/>
  <c r="AD251" i="9"/>
  <c r="AC251" i="9"/>
  <c r="AD250" i="9"/>
  <c r="AC250" i="9"/>
  <c r="AD249" i="9"/>
  <c r="AC249" i="9"/>
  <c r="AD248" i="9"/>
  <c r="AC248" i="9"/>
  <c r="AD247" i="9"/>
  <c r="AC247" i="9"/>
  <c r="AD246" i="9"/>
  <c r="AC246" i="9"/>
  <c r="AD245" i="9"/>
  <c r="AC245" i="9"/>
  <c r="AD244" i="9"/>
  <c r="AC244" i="9"/>
  <c r="AD243" i="9"/>
  <c r="AC243" i="9"/>
  <c r="AD242" i="9"/>
  <c r="AC242" i="9"/>
  <c r="AD241" i="9"/>
  <c r="AC241" i="9"/>
  <c r="AD240" i="9"/>
  <c r="AC240" i="9"/>
  <c r="AD239" i="9"/>
  <c r="AC239" i="9"/>
  <c r="AD238" i="9"/>
  <c r="AC238" i="9"/>
  <c r="AD237" i="9"/>
  <c r="AC237" i="9"/>
  <c r="AD236" i="9"/>
  <c r="AC236" i="9"/>
  <c r="AD235" i="9"/>
  <c r="AC235" i="9"/>
  <c r="AD234" i="9"/>
  <c r="AC234" i="9"/>
  <c r="AD233" i="9"/>
  <c r="AC233" i="9"/>
  <c r="AD232" i="9"/>
  <c r="AC232" i="9"/>
  <c r="AD231" i="9"/>
  <c r="AC231" i="9"/>
  <c r="AD230" i="9"/>
  <c r="AC230" i="9"/>
  <c r="AD229" i="9"/>
  <c r="AC229" i="9"/>
  <c r="AD228" i="9"/>
  <c r="AC228" i="9"/>
  <c r="AD227" i="9"/>
  <c r="AC227" i="9"/>
  <c r="AD226" i="9"/>
  <c r="AC226" i="9"/>
  <c r="AD225" i="9"/>
  <c r="AC225" i="9"/>
  <c r="AD224" i="9"/>
  <c r="AC224" i="9"/>
  <c r="AD223" i="9"/>
  <c r="AC223" i="9"/>
  <c r="AD222" i="9"/>
  <c r="AC222" i="9"/>
  <c r="AD221" i="9"/>
  <c r="AC221" i="9"/>
  <c r="AD220" i="9"/>
  <c r="AC220" i="9"/>
  <c r="AD219" i="9"/>
  <c r="AC219" i="9"/>
  <c r="AD218" i="9"/>
  <c r="AC218" i="9"/>
  <c r="AD217" i="9"/>
  <c r="AC217" i="9"/>
  <c r="AD216" i="9"/>
  <c r="AC216" i="9"/>
  <c r="AD215" i="9"/>
  <c r="AC215" i="9"/>
  <c r="AD214" i="9"/>
  <c r="AC214" i="9"/>
  <c r="AD213" i="9"/>
  <c r="AC213" i="9"/>
  <c r="AD212" i="9"/>
  <c r="AC212" i="9"/>
  <c r="AD211" i="9"/>
  <c r="AC211" i="9"/>
  <c r="AD210" i="9"/>
  <c r="AC210" i="9"/>
  <c r="AD209" i="9"/>
  <c r="AC209" i="9"/>
  <c r="AD208" i="9"/>
  <c r="AC208" i="9"/>
  <c r="AD207" i="9"/>
  <c r="AC207" i="9"/>
  <c r="AD206" i="9"/>
  <c r="AC206" i="9"/>
  <c r="AD205" i="9"/>
  <c r="AC205" i="9"/>
  <c r="AD204" i="9"/>
  <c r="AC204" i="9"/>
  <c r="AD203" i="9"/>
  <c r="AC203" i="9"/>
  <c r="AD202" i="9"/>
  <c r="AC202" i="9"/>
  <c r="AD201" i="9"/>
  <c r="AC201" i="9"/>
  <c r="AD200" i="9"/>
  <c r="AC200" i="9"/>
  <c r="AD199" i="9"/>
  <c r="AC199" i="9"/>
  <c r="AD198" i="9"/>
  <c r="AC198" i="9"/>
  <c r="AD197" i="9"/>
  <c r="AC197" i="9"/>
  <c r="AD196" i="9"/>
  <c r="AC196" i="9"/>
  <c r="AD195" i="9"/>
  <c r="AC195" i="9"/>
  <c r="AD194" i="9"/>
  <c r="AC194" i="9"/>
  <c r="AD193" i="9"/>
  <c r="AC193" i="9"/>
  <c r="AD192" i="9"/>
  <c r="AC192" i="9"/>
  <c r="AD191" i="9"/>
  <c r="AC191" i="9"/>
  <c r="AD190" i="9"/>
  <c r="AC190" i="9"/>
  <c r="AD189" i="9"/>
  <c r="AC189" i="9"/>
  <c r="AD188" i="9"/>
  <c r="AC188" i="9"/>
  <c r="AD187" i="9"/>
  <c r="AC187" i="9"/>
  <c r="AD186" i="9"/>
  <c r="AC186" i="9"/>
  <c r="AD185" i="9"/>
  <c r="AC185" i="9"/>
  <c r="AD184" i="9"/>
  <c r="AC184" i="9"/>
  <c r="AD183" i="9"/>
  <c r="AC183" i="9"/>
  <c r="AD182" i="9"/>
  <c r="AC182" i="9"/>
  <c r="AD181" i="9"/>
  <c r="AC181" i="9"/>
  <c r="AD180" i="9"/>
  <c r="AC180" i="9"/>
  <c r="AD179" i="9"/>
  <c r="AC179" i="9"/>
  <c r="AD178" i="9"/>
  <c r="AC178" i="9"/>
  <c r="AD177" i="9"/>
  <c r="AC177" i="9"/>
  <c r="AD176" i="9"/>
  <c r="AC176" i="9"/>
  <c r="AD175" i="9"/>
  <c r="AC175" i="9"/>
  <c r="AD174" i="9"/>
  <c r="AC174" i="9"/>
  <c r="AD173" i="9"/>
  <c r="AC173" i="9"/>
  <c r="AD172" i="9"/>
  <c r="AC172" i="9"/>
  <c r="AD171" i="9"/>
  <c r="AC171" i="9"/>
  <c r="AD170" i="9"/>
  <c r="AC170" i="9"/>
  <c r="AD169" i="9"/>
  <c r="AC169" i="9"/>
  <c r="AD168" i="9"/>
  <c r="AC168" i="9"/>
  <c r="AD167" i="9"/>
  <c r="AC167" i="9"/>
  <c r="AD166" i="9"/>
  <c r="AC166" i="9"/>
  <c r="AD165" i="9"/>
  <c r="AC165" i="9"/>
  <c r="AD164" i="9"/>
  <c r="AC164" i="9"/>
  <c r="AD163" i="9"/>
  <c r="AC163" i="9"/>
  <c r="AD162" i="9"/>
  <c r="AC162" i="9"/>
  <c r="AD161" i="9"/>
  <c r="AC161" i="9"/>
  <c r="AD160" i="9"/>
  <c r="AC160" i="9"/>
  <c r="AD159" i="9"/>
  <c r="AC159" i="9"/>
  <c r="AD158" i="9"/>
  <c r="AC158" i="9"/>
  <c r="AD157" i="9"/>
  <c r="AC157" i="9"/>
  <c r="AD156" i="9"/>
  <c r="AC156" i="9"/>
  <c r="AD155" i="9"/>
  <c r="AC155" i="9"/>
  <c r="AD154" i="9"/>
  <c r="AC154" i="9"/>
  <c r="AD153" i="9"/>
  <c r="AC153" i="9"/>
  <c r="AD152" i="9"/>
  <c r="AC152" i="9"/>
  <c r="AD151" i="9"/>
  <c r="AC151" i="9"/>
  <c r="AD150" i="9"/>
  <c r="AC150" i="9"/>
  <c r="AD149" i="9"/>
  <c r="AC149" i="9"/>
  <c r="AD148" i="9"/>
  <c r="AC148" i="9"/>
  <c r="AD147" i="9"/>
  <c r="AC147" i="9"/>
  <c r="AD146" i="9"/>
  <c r="AC146" i="9"/>
  <c r="AD145" i="9"/>
  <c r="AC145" i="9"/>
  <c r="AD144" i="9"/>
  <c r="AC144" i="9"/>
  <c r="AD143" i="9"/>
  <c r="AC143" i="9"/>
  <c r="AD142" i="9"/>
  <c r="AC142" i="9"/>
  <c r="AD141" i="9"/>
  <c r="AC141" i="9"/>
  <c r="AD140" i="9"/>
  <c r="AC140" i="9"/>
  <c r="AD139" i="9"/>
  <c r="AC139" i="9"/>
  <c r="AD138" i="9"/>
  <c r="AC138" i="9"/>
  <c r="AD137" i="9"/>
  <c r="AC137" i="9"/>
  <c r="AD136" i="9"/>
  <c r="AC136" i="9"/>
  <c r="AD135" i="9"/>
  <c r="AC135" i="9"/>
  <c r="AD134" i="9"/>
  <c r="AC134" i="9"/>
  <c r="AD133" i="9"/>
  <c r="AC133" i="9"/>
  <c r="AD132" i="9"/>
  <c r="AC132" i="9"/>
  <c r="AD131" i="9"/>
  <c r="AC131" i="9"/>
  <c r="AD130" i="9"/>
  <c r="AC130" i="9"/>
  <c r="AD129" i="9"/>
  <c r="AC129" i="9"/>
  <c r="AD128" i="9"/>
  <c r="AC128" i="9"/>
  <c r="AD127" i="9"/>
  <c r="AC127" i="9"/>
  <c r="AD126" i="9"/>
  <c r="AC126" i="9"/>
  <c r="AD125" i="9"/>
  <c r="AC125" i="9"/>
  <c r="AD124" i="9"/>
  <c r="AC124" i="9"/>
  <c r="AD123" i="9"/>
  <c r="AC123" i="9"/>
  <c r="AD122" i="9"/>
  <c r="AC122" i="9"/>
  <c r="AD121" i="9"/>
  <c r="AC121" i="9"/>
  <c r="AD120" i="9"/>
  <c r="AC120" i="9"/>
  <c r="AD119" i="9"/>
  <c r="AC119" i="9"/>
  <c r="AD118" i="9"/>
  <c r="AC118" i="9"/>
  <c r="AD117" i="9"/>
  <c r="AC117" i="9"/>
  <c r="AD116" i="9"/>
  <c r="AC116" i="9"/>
  <c r="AD115" i="9"/>
  <c r="AC115" i="9"/>
  <c r="AD114" i="9"/>
  <c r="AC114" i="9"/>
  <c r="AD113" i="9"/>
  <c r="AC113" i="9"/>
  <c r="AD112" i="9"/>
  <c r="AC112" i="9"/>
  <c r="AD111" i="9"/>
  <c r="AC111" i="9"/>
  <c r="AD110" i="9"/>
  <c r="AC110" i="9"/>
  <c r="AD109" i="9"/>
  <c r="AC109" i="9"/>
  <c r="AD108" i="9"/>
  <c r="AC108" i="9"/>
  <c r="AD107" i="9"/>
  <c r="AC107" i="9"/>
  <c r="AD106" i="9"/>
  <c r="AC106" i="9"/>
  <c r="AD105" i="9"/>
  <c r="AC105" i="9"/>
  <c r="AD104" i="9"/>
  <c r="AC104" i="9"/>
  <c r="AD103" i="9"/>
  <c r="AC103" i="9"/>
  <c r="AD102" i="9"/>
  <c r="AC102" i="9"/>
  <c r="AD101" i="9"/>
  <c r="AC101" i="9"/>
  <c r="AD100" i="9"/>
  <c r="AC100" i="9"/>
  <c r="AD99" i="9"/>
  <c r="AC99" i="9"/>
  <c r="AD98" i="9"/>
  <c r="AC98" i="9"/>
  <c r="AD97" i="9"/>
  <c r="AC97" i="9"/>
  <c r="AD96" i="9"/>
  <c r="AC96" i="9"/>
  <c r="AD95" i="9"/>
  <c r="AC95" i="9"/>
  <c r="AD94" i="9"/>
  <c r="AC94" i="9"/>
  <c r="AD93" i="9"/>
  <c r="AC93" i="9"/>
  <c r="AD92" i="9"/>
  <c r="AC92" i="9"/>
  <c r="AD91" i="9"/>
  <c r="AC91" i="9"/>
  <c r="AD90" i="9"/>
  <c r="AC90" i="9"/>
  <c r="AD89" i="9"/>
  <c r="AC89" i="9"/>
  <c r="AD88" i="9"/>
  <c r="AC88" i="9"/>
  <c r="AD87" i="9"/>
  <c r="AC87" i="9"/>
  <c r="AD86" i="9"/>
  <c r="AC86" i="9"/>
  <c r="AD85" i="9"/>
  <c r="AC85" i="9"/>
  <c r="AD84" i="9"/>
  <c r="AC84" i="9"/>
  <c r="AD83" i="9"/>
  <c r="AC83" i="9"/>
  <c r="AD82" i="9"/>
  <c r="AC82" i="9"/>
  <c r="AD81" i="9"/>
  <c r="AC81" i="9"/>
  <c r="AD80" i="9"/>
  <c r="AC80" i="9"/>
  <c r="AD79" i="9"/>
  <c r="AC79" i="9"/>
  <c r="AD78" i="9"/>
  <c r="AC78" i="9"/>
  <c r="AD77" i="9"/>
  <c r="AC77" i="9"/>
  <c r="AD76" i="9"/>
  <c r="AC76" i="9"/>
  <c r="AD75" i="9"/>
  <c r="AC75" i="9"/>
  <c r="AD74" i="9"/>
  <c r="AC74" i="9"/>
  <c r="AD73" i="9"/>
  <c r="AC73" i="9"/>
  <c r="AD72" i="9"/>
  <c r="AC72" i="9"/>
  <c r="AD71" i="9"/>
  <c r="AC71" i="9"/>
  <c r="AD70" i="9"/>
  <c r="AC70" i="9"/>
  <c r="AD69" i="9"/>
  <c r="AC69" i="9"/>
  <c r="AD68" i="9"/>
  <c r="AC68" i="9"/>
  <c r="AD67" i="9"/>
  <c r="AC67" i="9"/>
  <c r="AD66" i="9"/>
  <c r="AC66" i="9"/>
  <c r="AD65" i="9"/>
  <c r="AC65" i="9"/>
  <c r="AD64" i="9"/>
  <c r="AC64" i="9"/>
  <c r="AD63" i="9"/>
  <c r="AC63" i="9"/>
  <c r="AD62" i="9"/>
  <c r="AC62" i="9"/>
  <c r="AD61" i="9"/>
  <c r="AC61" i="9"/>
  <c r="AD60" i="9"/>
  <c r="AC60" i="9"/>
  <c r="AD59" i="9"/>
  <c r="AC59" i="9"/>
  <c r="AD58" i="9"/>
  <c r="AC58" i="9"/>
  <c r="AD57" i="9"/>
  <c r="AC57" i="9"/>
  <c r="AD56" i="9"/>
  <c r="AC56" i="9"/>
  <c r="AD55" i="9"/>
  <c r="AC55" i="9"/>
  <c r="AD54" i="9"/>
  <c r="AC54" i="9"/>
  <c r="AD53" i="9"/>
  <c r="AC53" i="9"/>
  <c r="AD52" i="9"/>
  <c r="AC52" i="9"/>
  <c r="AD51" i="9"/>
  <c r="AC51" i="9"/>
  <c r="AD50" i="9"/>
  <c r="AC50" i="9"/>
  <c r="AD49" i="9"/>
  <c r="AC49" i="9"/>
  <c r="AD48" i="9"/>
  <c r="AC48" i="9"/>
  <c r="AD47" i="9"/>
  <c r="AC47" i="9"/>
  <c r="AD46" i="9"/>
  <c r="AC46" i="9"/>
  <c r="AD45" i="9"/>
  <c r="AC45" i="9"/>
  <c r="AD44" i="9"/>
  <c r="AC44" i="9"/>
  <c r="AD43" i="9"/>
  <c r="AC43" i="9"/>
  <c r="AD42" i="9"/>
  <c r="AC42" i="9"/>
  <c r="AD41" i="9"/>
  <c r="AC41" i="9"/>
  <c r="AD40" i="9"/>
  <c r="AC40" i="9"/>
  <c r="AD39" i="9"/>
  <c r="AC39" i="9"/>
  <c r="AD38" i="9"/>
  <c r="AC38" i="9"/>
  <c r="AD37" i="9"/>
  <c r="AC37" i="9"/>
  <c r="AD36" i="9"/>
  <c r="AC36" i="9"/>
  <c r="AD35" i="9"/>
  <c r="AC35" i="9"/>
  <c r="AD34" i="9"/>
  <c r="AC34" i="9"/>
  <c r="AD33" i="9"/>
  <c r="AC33" i="9"/>
  <c r="AD32" i="9"/>
  <c r="AC32" i="9"/>
  <c r="AD31" i="9"/>
  <c r="AC31" i="9"/>
  <c r="AD30" i="9"/>
  <c r="AC30" i="9"/>
  <c r="AD29" i="9"/>
  <c r="AC29" i="9"/>
  <c r="AD28" i="9"/>
  <c r="AC28" i="9"/>
  <c r="AD27" i="9"/>
  <c r="AC27" i="9"/>
  <c r="AD26" i="9"/>
  <c r="AC26" i="9"/>
  <c r="AD25" i="9"/>
  <c r="AC25" i="9"/>
  <c r="AD24" i="9"/>
  <c r="AC24" i="9"/>
  <c r="AD23" i="9"/>
  <c r="AC23" i="9"/>
  <c r="AD22" i="9"/>
  <c r="AC22" i="9"/>
  <c r="AD21" i="9"/>
  <c r="AC21" i="9"/>
  <c r="AD20" i="9"/>
  <c r="AC20" i="9"/>
  <c r="AD19" i="9"/>
  <c r="AC19" i="9"/>
  <c r="AD18" i="9"/>
  <c r="AC18" i="9"/>
  <c r="AD17" i="9"/>
  <c r="AC17" i="9"/>
  <c r="AD16" i="9"/>
  <c r="AC16" i="9"/>
  <c r="AD15" i="9"/>
  <c r="AC15" i="9"/>
  <c r="AD14" i="9"/>
  <c r="AC14" i="9"/>
  <c r="AD13" i="9"/>
  <c r="AC13" i="9"/>
  <c r="AD12" i="9"/>
  <c r="AC12" i="9"/>
  <c r="AD11" i="9"/>
  <c r="AC11" i="9"/>
  <c r="AD10" i="9"/>
  <c r="AC10" i="9"/>
  <c r="AD9" i="9"/>
  <c r="AC9" i="9"/>
  <c r="M33" i="1" l="1"/>
  <c r="M34" i="1"/>
  <c r="I33" i="1"/>
  <c r="I34" i="1"/>
  <c r="L33" i="1"/>
  <c r="L34" i="1"/>
  <c r="K33" i="1"/>
  <c r="K34" i="1"/>
  <c r="J33" i="1"/>
  <c r="J34" i="1"/>
  <c r="CJ8" i="9"/>
  <c r="CK8" i="9"/>
  <c r="CL8" i="9"/>
  <c r="CM8" i="9"/>
  <c r="CN8" i="9"/>
  <c r="CI8" i="9"/>
  <c r="CH6" i="9"/>
  <c r="CJ6" i="9" s="1"/>
  <c r="BC310" i="9"/>
  <c r="BD310" i="9"/>
  <c r="BC311" i="9"/>
  <c r="BD311" i="9"/>
  <c r="BC312" i="9"/>
  <c r="BD312" i="9"/>
  <c r="BC313" i="9"/>
  <c r="BD313" i="9"/>
  <c r="BC314" i="9"/>
  <c r="BD314" i="9"/>
  <c r="BC315" i="9"/>
  <c r="BD315" i="9"/>
  <c r="BC42" i="9"/>
  <c r="BD42" i="9"/>
  <c r="BC43" i="9"/>
  <c r="BD43" i="9"/>
  <c r="BC44" i="9"/>
  <c r="BD44" i="9"/>
  <c r="BC45" i="9"/>
  <c r="BD45" i="9"/>
  <c r="BC46" i="9"/>
  <c r="BD46" i="9"/>
  <c r="BC316" i="9"/>
  <c r="BD316" i="9"/>
  <c r="BC317" i="9"/>
  <c r="BD317" i="9"/>
  <c r="BC318" i="9"/>
  <c r="BD318" i="9"/>
  <c r="BC319" i="9"/>
  <c r="BD319" i="9"/>
  <c r="BC320" i="9"/>
  <c r="BD320" i="9"/>
  <c r="BC321" i="9"/>
  <c r="BD321" i="9"/>
  <c r="BC78" i="9"/>
  <c r="BD78" i="9"/>
  <c r="BC47" i="9"/>
  <c r="BD47" i="9"/>
  <c r="BC48" i="9"/>
  <c r="BD48" i="9"/>
  <c r="BC49" i="9"/>
  <c r="BD49" i="9"/>
  <c r="BC50" i="9"/>
  <c r="BD50" i="9"/>
  <c r="BC51" i="9"/>
  <c r="BD51" i="9"/>
  <c r="BC52" i="9"/>
  <c r="BD52" i="9"/>
  <c r="BC53" i="9"/>
  <c r="BD53" i="9"/>
  <c r="BC54" i="9"/>
  <c r="BD54" i="9"/>
  <c r="BC55" i="9"/>
  <c r="BD55" i="9"/>
  <c r="BC56" i="9"/>
  <c r="BD56" i="9"/>
  <c r="BC79" i="9"/>
  <c r="BD79" i="9"/>
  <c r="BC57" i="9"/>
  <c r="BD57" i="9"/>
  <c r="BC58" i="9"/>
  <c r="BD58" i="9"/>
  <c r="BC59" i="9"/>
  <c r="BD59" i="9"/>
  <c r="BC60" i="9"/>
  <c r="BD60" i="9"/>
  <c r="BC61" i="9"/>
  <c r="BD61" i="9"/>
  <c r="BC322" i="9"/>
  <c r="BD322" i="9"/>
  <c r="BC323" i="9"/>
  <c r="BD323" i="9"/>
  <c r="BC324" i="9"/>
  <c r="BD324" i="9"/>
  <c r="BC325" i="9"/>
  <c r="BD325" i="9"/>
  <c r="BC326" i="9"/>
  <c r="BD326" i="9"/>
  <c r="BC80" i="9"/>
  <c r="BD80" i="9"/>
  <c r="BC62" i="9"/>
  <c r="BD62" i="9"/>
  <c r="BC63" i="9"/>
  <c r="BD63" i="9"/>
  <c r="BC64" i="9"/>
  <c r="BD64" i="9"/>
  <c r="BC65" i="9"/>
  <c r="BD65" i="9"/>
  <c r="BC66" i="9"/>
  <c r="BD66" i="9"/>
  <c r="BC67" i="9"/>
  <c r="BD67" i="9"/>
  <c r="BC68" i="9"/>
  <c r="BD68" i="9"/>
  <c r="BC69" i="9"/>
  <c r="BD69" i="9"/>
  <c r="BC70" i="9"/>
  <c r="BD70" i="9"/>
  <c r="BC327" i="9"/>
  <c r="BD327" i="9"/>
  <c r="BC328" i="9"/>
  <c r="BD328" i="9"/>
  <c r="BC329" i="9"/>
  <c r="BD329" i="9"/>
  <c r="BC330" i="9"/>
  <c r="BD330" i="9"/>
  <c r="BC81" i="9"/>
  <c r="BD81" i="9"/>
  <c r="BC82" i="9"/>
  <c r="BD82" i="9"/>
  <c r="BC83" i="9"/>
  <c r="BD83" i="9"/>
  <c r="BC84" i="9"/>
  <c r="BD84" i="9"/>
  <c r="BC331" i="9"/>
  <c r="BD331" i="9"/>
  <c r="BC332" i="9"/>
  <c r="BD332" i="9"/>
  <c r="BC333" i="9"/>
  <c r="BD333" i="9"/>
  <c r="BC334" i="9"/>
  <c r="BD334" i="9"/>
  <c r="BC335" i="9"/>
  <c r="BD335" i="9"/>
  <c r="BC336" i="9"/>
  <c r="BD336" i="9"/>
  <c r="BC85" i="9"/>
  <c r="BD85" i="9"/>
  <c r="BC86" i="9"/>
  <c r="BD86" i="9"/>
  <c r="BC71" i="9"/>
  <c r="BD71" i="9"/>
  <c r="BC72" i="9"/>
  <c r="BD72" i="9"/>
  <c r="BC73" i="9"/>
  <c r="BD73" i="9"/>
  <c r="BC74" i="9"/>
  <c r="BD74" i="9"/>
  <c r="BC75" i="9"/>
  <c r="BD75" i="9"/>
  <c r="BC76" i="9"/>
  <c r="BD76" i="9"/>
  <c r="BC77" i="9"/>
  <c r="BD77" i="9"/>
  <c r="BC87" i="9"/>
  <c r="BD87" i="9"/>
  <c r="BC337" i="9"/>
  <c r="BD337" i="9"/>
  <c r="BC338" i="9"/>
  <c r="BD338" i="9"/>
  <c r="BC339" i="9"/>
  <c r="BD339" i="9"/>
  <c r="BC340" i="9"/>
  <c r="BD340" i="9"/>
  <c r="BC341" i="9"/>
  <c r="BD341" i="9"/>
  <c r="BC342" i="9"/>
  <c r="BD342" i="9"/>
  <c r="BC88" i="9"/>
  <c r="BD88" i="9"/>
  <c r="BC89" i="9"/>
  <c r="BD89" i="9"/>
  <c r="BC90" i="9"/>
  <c r="BD90" i="9"/>
  <c r="BC91" i="9"/>
  <c r="BD91" i="9"/>
  <c r="BC92" i="9"/>
  <c r="BD92" i="9"/>
  <c r="BC9" i="9"/>
  <c r="BD9" i="9"/>
  <c r="BC10" i="9"/>
  <c r="BD10" i="9"/>
  <c r="BC11" i="9"/>
  <c r="BD11" i="9"/>
  <c r="BC12" i="9"/>
  <c r="BD12" i="9"/>
  <c r="BC13" i="9"/>
  <c r="BD13" i="9"/>
  <c r="BC14" i="9"/>
  <c r="BD14" i="9"/>
  <c r="BC15" i="9"/>
  <c r="BD15" i="9"/>
  <c r="BC16" i="9"/>
  <c r="BD16" i="9"/>
  <c r="BC17" i="9"/>
  <c r="BD17" i="9"/>
  <c r="BC18" i="9"/>
  <c r="BD18" i="9"/>
  <c r="BC19" i="9"/>
  <c r="BD19" i="9"/>
  <c r="BC20" i="9"/>
  <c r="BD20" i="9"/>
  <c r="BC21" i="9"/>
  <c r="BD21" i="9"/>
  <c r="BC22" i="9"/>
  <c r="BD22" i="9"/>
  <c r="BC23" i="9"/>
  <c r="BD23" i="9"/>
  <c r="BC24" i="9"/>
  <c r="BD24" i="9"/>
  <c r="BC25" i="9"/>
  <c r="BD25" i="9"/>
  <c r="BC26" i="9"/>
  <c r="BD26" i="9"/>
  <c r="BC27" i="9"/>
  <c r="BD27" i="9"/>
  <c r="BC28" i="9"/>
  <c r="BD28" i="9"/>
  <c r="BC29" i="9"/>
  <c r="BD29" i="9"/>
  <c r="BC30" i="9"/>
  <c r="BD30" i="9"/>
  <c r="BC31" i="9"/>
  <c r="BD31" i="9"/>
  <c r="BC32" i="9"/>
  <c r="BD32" i="9"/>
  <c r="BC33" i="9"/>
  <c r="BD33" i="9"/>
  <c r="BC34" i="9"/>
  <c r="BD34" i="9"/>
  <c r="BC35" i="9"/>
  <c r="BD35" i="9"/>
  <c r="BC36" i="9"/>
  <c r="BD36" i="9"/>
  <c r="BC37" i="9"/>
  <c r="BD37" i="9"/>
  <c r="BC38" i="9"/>
  <c r="BD38" i="9"/>
  <c r="BC39" i="9"/>
  <c r="BD39" i="9"/>
  <c r="BC40" i="9"/>
  <c r="BD40" i="9"/>
  <c r="BC41" i="9"/>
  <c r="BD41" i="9"/>
  <c r="BC343" i="9"/>
  <c r="BD343" i="9"/>
  <c r="BC344" i="9"/>
  <c r="BD344" i="9"/>
  <c r="BC345" i="9"/>
  <c r="BD345" i="9"/>
  <c r="BC346" i="9"/>
  <c r="BD346" i="9"/>
  <c r="BC347" i="9"/>
  <c r="BD347" i="9"/>
  <c r="BC348" i="9"/>
  <c r="BD348" i="9"/>
  <c r="BC349" i="9"/>
  <c r="BD349" i="9"/>
  <c r="BC350" i="9"/>
  <c r="BD350" i="9"/>
  <c r="BC351" i="9"/>
  <c r="BD351" i="9"/>
  <c r="BC352" i="9"/>
  <c r="BD352" i="9"/>
  <c r="BC353" i="9"/>
  <c r="BD353" i="9"/>
  <c r="BC354" i="9"/>
  <c r="BD354" i="9"/>
  <c r="BC93" i="9"/>
  <c r="BD93" i="9"/>
  <c r="BC355" i="9"/>
  <c r="BD355" i="9"/>
  <c r="BC94" i="9"/>
  <c r="BD94" i="9"/>
  <c r="BC95" i="9"/>
  <c r="BD95" i="9"/>
  <c r="BC96" i="9"/>
  <c r="BD96" i="9"/>
  <c r="BC97" i="9"/>
  <c r="BD97" i="9"/>
  <c r="BC98" i="9"/>
  <c r="BD98" i="9"/>
  <c r="BC99" i="9"/>
  <c r="BD99" i="9"/>
  <c r="BC356" i="9"/>
  <c r="BD356" i="9"/>
  <c r="BC357" i="9"/>
  <c r="BD357" i="9"/>
  <c r="BC358" i="9"/>
  <c r="BD358" i="9"/>
  <c r="BC359" i="9"/>
  <c r="BD359" i="9"/>
  <c r="BC360" i="9"/>
  <c r="BD360" i="9"/>
  <c r="BC361" i="9"/>
  <c r="BD361" i="9"/>
  <c r="BC362" i="9"/>
  <c r="BD362" i="9"/>
  <c r="BC363" i="9"/>
  <c r="BD363" i="9"/>
  <c r="BC364" i="9"/>
  <c r="BD364" i="9"/>
  <c r="BC365" i="9"/>
  <c r="BD365" i="9"/>
  <c r="BC366" i="9"/>
  <c r="BD366" i="9"/>
  <c r="BC100" i="9"/>
  <c r="BD100" i="9"/>
  <c r="BC367" i="9"/>
  <c r="BD367" i="9"/>
  <c r="BC101" i="9"/>
  <c r="BD101" i="9"/>
  <c r="BC102" i="9"/>
  <c r="BD102" i="9"/>
  <c r="BC370" i="9"/>
  <c r="BD370" i="9"/>
  <c r="BC371" i="9"/>
  <c r="BD371" i="9"/>
  <c r="BC372" i="9"/>
  <c r="BD372" i="9"/>
  <c r="BC373" i="9"/>
  <c r="BD373" i="9"/>
  <c r="BC374" i="9"/>
  <c r="BD374" i="9"/>
  <c r="BC375" i="9"/>
  <c r="BD375" i="9"/>
  <c r="BC376" i="9"/>
  <c r="BD376" i="9"/>
  <c r="BC377" i="9"/>
  <c r="BD377" i="9"/>
  <c r="BC378" i="9"/>
  <c r="BD378" i="9"/>
  <c r="BC379" i="9"/>
  <c r="BD379" i="9"/>
  <c r="BC380" i="9"/>
  <c r="BD380" i="9"/>
  <c r="BC381" i="9"/>
  <c r="BD381" i="9"/>
  <c r="BC382" i="9"/>
  <c r="BD382" i="9"/>
  <c r="BC383" i="9"/>
  <c r="BD383" i="9"/>
  <c r="BC384" i="9"/>
  <c r="BD384" i="9"/>
  <c r="BC385" i="9"/>
  <c r="BD385" i="9"/>
  <c r="BC386" i="9"/>
  <c r="BD386" i="9"/>
  <c r="BC387" i="9"/>
  <c r="BD387" i="9"/>
  <c r="BC388" i="9"/>
  <c r="BD388" i="9"/>
  <c r="BC389" i="9"/>
  <c r="BD389" i="9"/>
  <c r="BC390" i="9"/>
  <c r="BD390" i="9"/>
  <c r="BC391" i="9"/>
  <c r="BD391" i="9"/>
  <c r="BC392" i="9"/>
  <c r="BD392" i="9"/>
  <c r="BC393" i="9"/>
  <c r="BD393" i="9"/>
  <c r="BC394" i="9"/>
  <c r="BD394" i="9"/>
  <c r="BC395" i="9"/>
  <c r="BD395" i="9"/>
  <c r="BC396" i="9"/>
  <c r="BD396" i="9"/>
  <c r="BC397" i="9"/>
  <c r="BD397" i="9"/>
  <c r="BC398" i="9"/>
  <c r="BD398" i="9"/>
  <c r="BC399" i="9"/>
  <c r="BD399" i="9"/>
  <c r="BC400" i="9"/>
  <c r="BD400" i="9"/>
  <c r="BC401" i="9"/>
  <c r="BD401" i="9"/>
  <c r="BC402" i="9"/>
  <c r="BD402" i="9"/>
  <c r="BC403" i="9"/>
  <c r="BD403" i="9"/>
  <c r="BC404" i="9"/>
  <c r="BD404" i="9"/>
  <c r="BC405" i="9"/>
  <c r="BD405" i="9"/>
  <c r="BC406" i="9"/>
  <c r="BD406" i="9"/>
  <c r="BC407" i="9"/>
  <c r="BD407" i="9"/>
  <c r="BC408" i="9"/>
  <c r="BD408" i="9"/>
  <c r="BC409" i="9"/>
  <c r="BD409" i="9"/>
  <c r="BC410" i="9"/>
  <c r="BD410" i="9"/>
  <c r="BC411" i="9"/>
  <c r="BD411" i="9"/>
  <c r="BC412" i="9"/>
  <c r="BD412" i="9"/>
  <c r="BC413" i="9"/>
  <c r="BD413" i="9"/>
  <c r="BC414" i="9"/>
  <c r="BD414" i="9"/>
  <c r="BC415" i="9"/>
  <c r="BD415" i="9"/>
  <c r="BC416" i="9"/>
  <c r="BD416" i="9"/>
  <c r="BC417" i="9"/>
  <c r="BD417" i="9"/>
  <c r="BC418" i="9"/>
  <c r="BD418" i="9"/>
  <c r="BC419" i="9"/>
  <c r="BD419" i="9"/>
  <c r="BC420" i="9"/>
  <c r="BD420" i="9"/>
  <c r="BC421" i="9"/>
  <c r="BD421" i="9"/>
  <c r="BC422" i="9"/>
  <c r="BD422" i="9"/>
  <c r="BC423" i="9"/>
  <c r="BD423" i="9"/>
  <c r="BC424" i="9"/>
  <c r="BD424" i="9"/>
  <c r="BC425" i="9"/>
  <c r="BD425" i="9"/>
  <c r="BC426" i="9"/>
  <c r="BD426" i="9"/>
  <c r="BC427" i="9"/>
  <c r="BD427" i="9"/>
  <c r="BC428" i="9"/>
  <c r="BD428" i="9"/>
  <c r="BC429" i="9"/>
  <c r="BD429" i="9"/>
  <c r="BC430" i="9"/>
  <c r="BD430" i="9"/>
  <c r="BC431" i="9"/>
  <c r="BD431" i="9"/>
  <c r="BC432" i="9"/>
  <c r="BD432" i="9"/>
  <c r="BC433" i="9"/>
  <c r="BD433" i="9"/>
  <c r="BC434" i="9"/>
  <c r="BD434" i="9"/>
  <c r="BC105" i="9"/>
  <c r="BD105" i="9"/>
  <c r="BC106" i="9"/>
  <c r="BD106" i="9"/>
  <c r="BC107" i="9"/>
  <c r="BD107" i="9"/>
  <c r="BC108" i="9"/>
  <c r="BD108" i="9"/>
  <c r="BC109" i="9"/>
  <c r="BD109" i="9"/>
  <c r="BC110" i="9"/>
  <c r="BD110" i="9"/>
  <c r="BC111" i="9"/>
  <c r="BD111" i="9"/>
  <c r="BC112" i="9"/>
  <c r="BD112" i="9"/>
  <c r="BC113" i="9"/>
  <c r="BD113" i="9"/>
  <c r="BC114" i="9"/>
  <c r="BD114" i="9"/>
  <c r="BC115" i="9"/>
  <c r="BD115" i="9"/>
  <c r="BC116" i="9"/>
  <c r="BD116" i="9"/>
  <c r="BC117" i="9"/>
  <c r="BD117" i="9"/>
  <c r="BC118" i="9"/>
  <c r="BD118" i="9"/>
  <c r="BC119" i="9"/>
  <c r="BD119" i="9"/>
  <c r="BC120" i="9"/>
  <c r="BD120" i="9"/>
  <c r="BC121" i="9"/>
  <c r="BD121" i="9"/>
  <c r="BC122" i="9"/>
  <c r="BD122" i="9"/>
  <c r="BC123" i="9"/>
  <c r="BD123" i="9"/>
  <c r="BC124" i="9"/>
  <c r="BD124" i="9"/>
  <c r="BC125" i="9"/>
  <c r="BD125" i="9"/>
  <c r="BC126" i="9"/>
  <c r="BD126" i="9"/>
  <c r="BC127" i="9"/>
  <c r="BD127" i="9"/>
  <c r="BC128" i="9"/>
  <c r="BD128" i="9"/>
  <c r="BC129" i="9"/>
  <c r="BD129" i="9"/>
  <c r="BC130" i="9"/>
  <c r="BD130" i="9"/>
  <c r="BC131" i="9"/>
  <c r="BD131" i="9"/>
  <c r="BC132" i="9"/>
  <c r="BD132" i="9"/>
  <c r="BC133" i="9"/>
  <c r="BD133" i="9"/>
  <c r="BC134" i="9"/>
  <c r="BD134" i="9"/>
  <c r="BC135" i="9"/>
  <c r="BD135" i="9"/>
  <c r="BC136" i="9"/>
  <c r="BD136" i="9"/>
  <c r="BC137" i="9"/>
  <c r="BD137" i="9"/>
  <c r="BC138" i="9"/>
  <c r="BD138" i="9"/>
  <c r="BC139" i="9"/>
  <c r="BD139" i="9"/>
  <c r="BC140" i="9"/>
  <c r="BD140" i="9"/>
  <c r="BC141" i="9"/>
  <c r="BD141" i="9"/>
  <c r="BC142" i="9"/>
  <c r="BD142" i="9"/>
  <c r="BC143" i="9"/>
  <c r="BD143" i="9"/>
  <c r="BC144" i="9"/>
  <c r="BD144" i="9"/>
  <c r="BC145" i="9"/>
  <c r="BD145" i="9"/>
  <c r="BC146" i="9"/>
  <c r="BD146" i="9"/>
  <c r="BC147" i="9"/>
  <c r="BD147" i="9"/>
  <c r="BC148" i="9"/>
  <c r="BD148" i="9"/>
  <c r="BC149" i="9"/>
  <c r="BD149" i="9"/>
  <c r="BC150" i="9"/>
  <c r="BD150" i="9"/>
  <c r="BC151" i="9"/>
  <c r="BD151" i="9"/>
  <c r="BC152" i="9"/>
  <c r="BD152" i="9"/>
  <c r="BC153" i="9"/>
  <c r="BD153" i="9"/>
  <c r="BC154" i="9"/>
  <c r="BD154" i="9"/>
  <c r="BC155" i="9"/>
  <c r="BD155" i="9"/>
  <c r="BC156" i="9"/>
  <c r="BD156" i="9"/>
  <c r="BC157" i="9"/>
  <c r="BD157" i="9"/>
  <c r="BC158" i="9"/>
  <c r="BD158" i="9"/>
  <c r="BC159" i="9"/>
  <c r="BD159" i="9"/>
  <c r="BC160" i="9"/>
  <c r="BD160" i="9"/>
  <c r="BC161" i="9"/>
  <c r="BD161" i="9"/>
  <c r="BC162" i="9"/>
  <c r="BD162" i="9"/>
  <c r="BC163" i="9"/>
  <c r="BD163" i="9"/>
  <c r="BC164" i="9"/>
  <c r="BD164" i="9"/>
  <c r="BC165" i="9"/>
  <c r="BD165" i="9"/>
  <c r="BC166" i="9"/>
  <c r="BD166" i="9"/>
  <c r="BC167" i="9"/>
  <c r="BD167" i="9"/>
  <c r="BC168" i="9"/>
  <c r="BD168" i="9"/>
  <c r="BC169" i="9"/>
  <c r="BD169" i="9"/>
  <c r="BC170" i="9"/>
  <c r="BD170" i="9"/>
  <c r="BC171" i="9"/>
  <c r="BD171" i="9"/>
  <c r="BC172" i="9"/>
  <c r="BD172" i="9"/>
  <c r="BC173" i="9"/>
  <c r="BD173" i="9"/>
  <c r="BC174" i="9"/>
  <c r="BD174" i="9"/>
  <c r="BC175" i="9"/>
  <c r="BD175" i="9"/>
  <c r="BC176" i="9"/>
  <c r="BD176" i="9"/>
  <c r="BC177" i="9"/>
  <c r="BD177" i="9"/>
  <c r="BC178" i="9"/>
  <c r="BD178" i="9"/>
  <c r="BC179" i="9"/>
  <c r="BD179" i="9"/>
  <c r="BC180" i="9"/>
  <c r="BD180" i="9"/>
  <c r="BC181" i="9"/>
  <c r="BD181" i="9"/>
  <c r="BC182" i="9"/>
  <c r="BD182" i="9"/>
  <c r="BC183" i="9"/>
  <c r="BD183" i="9"/>
  <c r="BC184" i="9"/>
  <c r="BD184" i="9"/>
  <c r="BC185" i="9"/>
  <c r="BD185" i="9"/>
  <c r="BC186" i="9"/>
  <c r="BD186" i="9"/>
  <c r="BC187" i="9"/>
  <c r="BD187" i="9"/>
  <c r="BC188" i="9"/>
  <c r="BD188" i="9"/>
  <c r="BC189" i="9"/>
  <c r="BD189" i="9"/>
  <c r="BC190" i="9"/>
  <c r="BD190" i="9"/>
  <c r="BC191" i="9"/>
  <c r="BD191" i="9"/>
  <c r="BC192" i="9"/>
  <c r="BD192" i="9"/>
  <c r="BC193" i="9"/>
  <c r="BD193" i="9"/>
  <c r="BC194" i="9"/>
  <c r="BD194" i="9"/>
  <c r="BC195" i="9"/>
  <c r="BD195" i="9"/>
  <c r="BC196" i="9"/>
  <c r="BD196" i="9"/>
  <c r="BC197" i="9"/>
  <c r="BD197" i="9"/>
  <c r="BC198" i="9"/>
  <c r="BD198" i="9"/>
  <c r="BC199" i="9"/>
  <c r="BD199" i="9"/>
  <c r="BC200" i="9"/>
  <c r="BD200" i="9"/>
  <c r="BC201" i="9"/>
  <c r="BD201" i="9"/>
  <c r="BC202" i="9"/>
  <c r="BD202" i="9"/>
  <c r="BC203" i="9"/>
  <c r="BD203" i="9"/>
  <c r="BC204" i="9"/>
  <c r="BD204" i="9"/>
  <c r="BC205" i="9"/>
  <c r="BD205" i="9"/>
  <c r="BC206" i="9"/>
  <c r="BD206" i="9"/>
  <c r="BC207" i="9"/>
  <c r="BD207" i="9"/>
  <c r="BC208" i="9"/>
  <c r="BD208" i="9"/>
  <c r="BC209" i="9"/>
  <c r="BD209" i="9"/>
  <c r="BC210" i="9"/>
  <c r="BD210" i="9"/>
  <c r="BC211" i="9"/>
  <c r="BD211" i="9"/>
  <c r="BC212" i="9"/>
  <c r="BD212" i="9"/>
  <c r="BC213" i="9"/>
  <c r="BD213" i="9"/>
  <c r="BC214" i="9"/>
  <c r="BD214" i="9"/>
  <c r="BC215" i="9"/>
  <c r="BD215" i="9"/>
  <c r="BC216" i="9"/>
  <c r="BD216" i="9"/>
  <c r="BC217" i="9"/>
  <c r="BD217" i="9"/>
  <c r="BC218" i="9"/>
  <c r="BD218" i="9"/>
  <c r="BC219" i="9"/>
  <c r="BD219" i="9"/>
  <c r="BC220" i="9"/>
  <c r="BD220" i="9"/>
  <c r="BC221" i="9"/>
  <c r="BD221" i="9"/>
  <c r="BC222" i="9"/>
  <c r="BD222" i="9"/>
  <c r="BC223" i="9"/>
  <c r="BD223" i="9"/>
  <c r="BC224" i="9"/>
  <c r="BD224" i="9"/>
  <c r="BC225" i="9"/>
  <c r="BD225" i="9"/>
  <c r="BC226" i="9"/>
  <c r="BD226" i="9"/>
  <c r="BC227" i="9"/>
  <c r="BD227" i="9"/>
  <c r="BC228" i="9"/>
  <c r="BD228" i="9"/>
  <c r="BC229" i="9"/>
  <c r="BD229" i="9"/>
  <c r="BC230" i="9"/>
  <c r="BD230" i="9"/>
  <c r="BC231" i="9"/>
  <c r="BD231" i="9"/>
  <c r="BC232" i="9"/>
  <c r="BD232" i="9"/>
  <c r="BC233" i="9"/>
  <c r="BD233" i="9"/>
  <c r="BC234" i="9"/>
  <c r="BD234" i="9"/>
  <c r="BC235" i="9"/>
  <c r="BD235" i="9"/>
  <c r="BC236" i="9"/>
  <c r="BD236" i="9"/>
  <c r="BC237" i="9"/>
  <c r="BD237" i="9"/>
  <c r="BC238" i="9"/>
  <c r="BD238" i="9"/>
  <c r="BC239" i="9"/>
  <c r="BD239" i="9"/>
  <c r="BC240" i="9"/>
  <c r="BD240" i="9"/>
  <c r="BC241" i="9"/>
  <c r="BD241" i="9"/>
  <c r="BC242" i="9"/>
  <c r="BD242" i="9"/>
  <c r="BC243" i="9"/>
  <c r="BD243" i="9"/>
  <c r="BC244" i="9"/>
  <c r="BD244" i="9"/>
  <c r="BC245" i="9"/>
  <c r="BD245" i="9"/>
  <c r="BC246" i="9"/>
  <c r="BD246" i="9"/>
  <c r="BC247" i="9"/>
  <c r="BD247" i="9"/>
  <c r="BC248" i="9"/>
  <c r="BD248" i="9"/>
  <c r="BC249" i="9"/>
  <c r="BD249" i="9"/>
  <c r="BC250" i="9"/>
  <c r="BD250" i="9"/>
  <c r="BC251" i="9"/>
  <c r="BD251" i="9"/>
  <c r="BC252" i="9"/>
  <c r="BD252" i="9"/>
  <c r="BC253" i="9"/>
  <c r="BD253" i="9"/>
  <c r="BC254" i="9"/>
  <c r="BD254" i="9"/>
  <c r="BC255" i="9"/>
  <c r="BD255" i="9"/>
  <c r="BC256" i="9"/>
  <c r="BD256" i="9"/>
  <c r="BC257" i="9"/>
  <c r="BD257" i="9"/>
  <c r="BC258" i="9"/>
  <c r="BD258" i="9"/>
  <c r="BC259" i="9"/>
  <c r="BD259" i="9"/>
  <c r="BC260" i="9"/>
  <c r="BD260" i="9"/>
  <c r="BC261" i="9"/>
  <c r="BD261" i="9"/>
  <c r="BC262" i="9"/>
  <c r="BD262" i="9"/>
  <c r="BC263" i="9"/>
  <c r="BD263" i="9"/>
  <c r="BC264" i="9"/>
  <c r="BD264" i="9"/>
  <c r="BC265" i="9"/>
  <c r="BD265" i="9"/>
  <c r="BC266" i="9"/>
  <c r="BD266" i="9"/>
  <c r="BC267" i="9"/>
  <c r="BD267" i="9"/>
  <c r="BC268" i="9"/>
  <c r="BD268" i="9"/>
  <c r="BC269" i="9"/>
  <c r="BD269" i="9"/>
  <c r="BC270" i="9"/>
  <c r="BD270" i="9"/>
  <c r="BC271" i="9"/>
  <c r="BD271" i="9"/>
  <c r="BC272" i="9"/>
  <c r="BD272" i="9"/>
  <c r="BC273" i="9"/>
  <c r="BD273" i="9"/>
  <c r="BC274" i="9"/>
  <c r="BD274" i="9"/>
  <c r="BC275" i="9"/>
  <c r="BD275" i="9"/>
  <c r="BC276" i="9"/>
  <c r="BD276" i="9"/>
  <c r="BC277" i="9"/>
  <c r="BD277" i="9"/>
  <c r="BC278" i="9"/>
  <c r="BD278" i="9"/>
  <c r="BC279" i="9"/>
  <c r="BD279" i="9"/>
  <c r="BC280" i="9"/>
  <c r="BD280" i="9"/>
  <c r="BC281" i="9"/>
  <c r="BD281" i="9"/>
  <c r="BC282" i="9"/>
  <c r="BD282" i="9"/>
  <c r="BC283" i="9"/>
  <c r="BD283" i="9"/>
  <c r="BC284" i="9"/>
  <c r="BD284" i="9"/>
  <c r="BC285" i="9"/>
  <c r="BD285" i="9"/>
  <c r="BC103" i="9"/>
  <c r="BD103" i="9"/>
  <c r="BC368" i="9"/>
  <c r="BD368" i="9"/>
  <c r="BC369" i="9"/>
  <c r="BD369" i="9"/>
  <c r="BC104" i="9"/>
  <c r="BD104" i="9"/>
  <c r="BC435" i="9"/>
  <c r="BD435" i="9"/>
  <c r="BC436" i="9"/>
  <c r="BD436" i="9"/>
  <c r="BC437" i="9"/>
  <c r="BD437" i="9"/>
  <c r="BC438" i="9"/>
  <c r="BD438" i="9"/>
  <c r="BC439" i="9"/>
  <c r="BD439" i="9"/>
  <c r="BC440" i="9"/>
  <c r="BD440" i="9"/>
  <c r="BC441" i="9"/>
  <c r="BD441" i="9"/>
  <c r="BC442" i="9"/>
  <c r="BD442" i="9"/>
  <c r="BC443" i="9"/>
  <c r="BD443" i="9"/>
  <c r="BC444" i="9"/>
  <c r="BD444" i="9"/>
  <c r="BC445" i="9"/>
  <c r="BD445" i="9"/>
  <c r="BC446" i="9"/>
  <c r="BD446" i="9"/>
  <c r="BC447" i="9"/>
  <c r="BD447" i="9"/>
  <c r="BC448" i="9"/>
  <c r="BD448" i="9"/>
  <c r="BC449" i="9"/>
  <c r="BD449" i="9"/>
  <c r="BC450" i="9"/>
  <c r="BD450" i="9"/>
  <c r="BC451" i="9"/>
  <c r="BD451" i="9"/>
  <c r="BC452" i="9"/>
  <c r="BD452" i="9"/>
  <c r="BC453" i="9"/>
  <c r="BD453" i="9"/>
  <c r="BC454" i="9"/>
  <c r="BD454" i="9"/>
  <c r="BC455" i="9"/>
  <c r="BD455" i="9"/>
  <c r="BC456" i="9"/>
  <c r="BD456" i="9"/>
  <c r="BC457" i="9"/>
  <c r="BD457" i="9"/>
  <c r="BC458" i="9"/>
  <c r="BD458" i="9"/>
  <c r="BC459" i="9"/>
  <c r="BD459" i="9"/>
  <c r="BC460" i="9"/>
  <c r="BD460" i="9"/>
  <c r="BC286" i="9"/>
  <c r="BD286" i="9"/>
  <c r="BC287" i="9"/>
  <c r="BD287" i="9"/>
  <c r="BC288" i="9"/>
  <c r="BD288" i="9"/>
  <c r="BC289" i="9"/>
  <c r="BD289" i="9"/>
  <c r="BC290" i="9"/>
  <c r="BD290" i="9"/>
  <c r="BC291" i="9"/>
  <c r="BD291" i="9"/>
  <c r="BC292" i="9"/>
  <c r="BD292" i="9"/>
  <c r="BC293" i="9"/>
  <c r="BD293" i="9"/>
  <c r="BC294" i="9"/>
  <c r="BD294" i="9"/>
  <c r="BC295" i="9"/>
  <c r="BD295" i="9"/>
  <c r="BC296" i="9"/>
  <c r="BD296" i="9"/>
  <c r="BC297" i="9"/>
  <c r="BD297" i="9"/>
  <c r="BC298" i="9"/>
  <c r="BD298" i="9"/>
  <c r="BC299" i="9"/>
  <c r="BD299" i="9"/>
  <c r="BC300" i="9"/>
  <c r="BD300" i="9"/>
  <c r="BC301" i="9"/>
  <c r="BD301" i="9"/>
  <c r="BC302" i="9"/>
  <c r="BD302" i="9"/>
  <c r="BC303" i="9"/>
  <c r="BD303" i="9"/>
  <c r="BC304" i="9"/>
  <c r="BD304" i="9"/>
  <c r="BC305" i="9"/>
  <c r="BD305" i="9"/>
  <c r="BC306" i="9"/>
  <c r="BD306" i="9"/>
  <c r="BC307" i="9"/>
  <c r="BD307" i="9"/>
  <c r="BC308" i="9"/>
  <c r="BD308" i="9"/>
  <c r="BD309" i="9"/>
  <c r="D10" i="9"/>
  <c r="BC309" i="9"/>
  <c r="C10" i="9"/>
  <c r="C447" i="9"/>
  <c r="D447" i="9"/>
  <c r="C440" i="9"/>
  <c r="D440" i="9"/>
  <c r="C427" i="9"/>
  <c r="D427" i="9"/>
  <c r="D416" i="9"/>
  <c r="C406" i="9"/>
  <c r="D406" i="9"/>
  <c r="D398" i="9"/>
  <c r="D384" i="9"/>
  <c r="C375" i="9"/>
  <c r="D375" i="9"/>
  <c r="D366" i="9"/>
  <c r="C347" i="9"/>
  <c r="D347" i="9"/>
  <c r="D338" i="9"/>
  <c r="C339" i="9"/>
  <c r="D339" i="9"/>
  <c r="D329" i="9"/>
  <c r="C320" i="9"/>
  <c r="D320" i="9"/>
  <c r="C306" i="9"/>
  <c r="D306" i="9"/>
  <c r="C292" i="9"/>
  <c r="D292" i="9"/>
  <c r="C280" i="9"/>
  <c r="D280" i="9"/>
  <c r="C281" i="9"/>
  <c r="D281" i="9"/>
  <c r="C267" i="9"/>
  <c r="D267" i="9"/>
  <c r="C259" i="9"/>
  <c r="D259" i="9"/>
  <c r="C245" i="9"/>
  <c r="D245" i="9"/>
  <c r="C238" i="9"/>
  <c r="D238" i="9"/>
  <c r="D221" i="9"/>
  <c r="D211" i="9"/>
  <c r="C201" i="9"/>
  <c r="D201" i="9"/>
  <c r="D193" i="9"/>
  <c r="D169" i="9"/>
  <c r="C163" i="9"/>
  <c r="D163" i="9"/>
  <c r="C462" i="9"/>
  <c r="D462" i="9"/>
  <c r="C463" i="9"/>
  <c r="D463" i="9"/>
  <c r="C464" i="9"/>
  <c r="D464" i="9"/>
  <c r="C465" i="9"/>
  <c r="D465" i="9"/>
  <c r="C466" i="9"/>
  <c r="D466" i="9"/>
  <c r="C467" i="9"/>
  <c r="D467" i="9"/>
  <c r="C468" i="9"/>
  <c r="D468" i="9"/>
  <c r="C458" i="9"/>
  <c r="D458" i="9"/>
  <c r="C459" i="9"/>
  <c r="D459" i="9"/>
  <c r="C460" i="9"/>
  <c r="D460" i="9"/>
  <c r="D457" i="9"/>
  <c r="C457" i="9"/>
  <c r="C449" i="9"/>
  <c r="D449" i="9"/>
  <c r="C450" i="9"/>
  <c r="D450" i="9"/>
  <c r="C451" i="9"/>
  <c r="D451" i="9"/>
  <c r="C452" i="9"/>
  <c r="D452" i="9"/>
  <c r="C453" i="9"/>
  <c r="D453" i="9"/>
  <c r="C454" i="9"/>
  <c r="D454" i="9"/>
  <c r="D448" i="9"/>
  <c r="C448" i="9"/>
  <c r="C442" i="9"/>
  <c r="D442" i="9"/>
  <c r="C443" i="9"/>
  <c r="D443" i="9"/>
  <c r="C444" i="9"/>
  <c r="D444" i="9"/>
  <c r="C445" i="9"/>
  <c r="D445" i="9"/>
  <c r="D441" i="9"/>
  <c r="C441" i="9"/>
  <c r="C429" i="9"/>
  <c r="D429" i="9"/>
  <c r="C430" i="9"/>
  <c r="D430" i="9"/>
  <c r="C431" i="9"/>
  <c r="D431" i="9"/>
  <c r="C432" i="9"/>
  <c r="D432" i="9"/>
  <c r="C433" i="9"/>
  <c r="D433" i="9"/>
  <c r="C434" i="9"/>
  <c r="D434" i="9"/>
  <c r="C435" i="9"/>
  <c r="D435" i="9"/>
  <c r="C436" i="9"/>
  <c r="D436" i="9"/>
  <c r="C437" i="9"/>
  <c r="D437" i="9"/>
  <c r="C438" i="9"/>
  <c r="D438" i="9"/>
  <c r="D428" i="9"/>
  <c r="C428" i="9"/>
  <c r="C418" i="9"/>
  <c r="D418" i="9"/>
  <c r="C419" i="9"/>
  <c r="D419" i="9"/>
  <c r="C420" i="9"/>
  <c r="D420" i="9"/>
  <c r="C421" i="9"/>
  <c r="D421" i="9"/>
  <c r="C422" i="9"/>
  <c r="D422" i="9"/>
  <c r="C423" i="9"/>
  <c r="D423" i="9"/>
  <c r="C424" i="9"/>
  <c r="D424" i="9"/>
  <c r="C425" i="9"/>
  <c r="D425" i="9"/>
  <c r="D417" i="9"/>
  <c r="C417" i="9"/>
  <c r="C408" i="9"/>
  <c r="D408" i="9"/>
  <c r="C409" i="9"/>
  <c r="D409" i="9"/>
  <c r="C410" i="9"/>
  <c r="D410" i="9"/>
  <c r="C411" i="9"/>
  <c r="D411" i="9"/>
  <c r="C412" i="9"/>
  <c r="D412" i="9"/>
  <c r="C413" i="9"/>
  <c r="D413" i="9"/>
  <c r="C414" i="9"/>
  <c r="D414" i="9"/>
  <c r="D407" i="9"/>
  <c r="C407" i="9"/>
  <c r="C400" i="9"/>
  <c r="D400" i="9"/>
  <c r="C401" i="9"/>
  <c r="D401" i="9"/>
  <c r="C402" i="9"/>
  <c r="D402" i="9"/>
  <c r="C403" i="9"/>
  <c r="D403" i="9"/>
  <c r="C404" i="9"/>
  <c r="D404" i="9"/>
  <c r="D399" i="9"/>
  <c r="C399" i="9"/>
  <c r="C393" i="9"/>
  <c r="D393" i="9"/>
  <c r="C394" i="9"/>
  <c r="D394" i="9"/>
  <c r="C395" i="9"/>
  <c r="D395" i="9"/>
  <c r="C396" i="9"/>
  <c r="D396" i="9"/>
  <c r="D392" i="9"/>
  <c r="C392" i="9"/>
  <c r="C386" i="9"/>
  <c r="D386" i="9"/>
  <c r="C387" i="9"/>
  <c r="D387" i="9"/>
  <c r="C388" i="9"/>
  <c r="D388" i="9"/>
  <c r="C389" i="9"/>
  <c r="D389" i="9"/>
  <c r="D385" i="9"/>
  <c r="C385" i="9"/>
  <c r="C377" i="9"/>
  <c r="D377" i="9"/>
  <c r="C378" i="9"/>
  <c r="D378" i="9"/>
  <c r="C379" i="9"/>
  <c r="D379" i="9"/>
  <c r="C380" i="9"/>
  <c r="D380" i="9"/>
  <c r="C381" i="9"/>
  <c r="D381" i="9"/>
  <c r="C382" i="9"/>
  <c r="D382" i="9"/>
  <c r="D376" i="9"/>
  <c r="C376" i="9"/>
  <c r="C368" i="9"/>
  <c r="D368" i="9"/>
  <c r="C369" i="9"/>
  <c r="D369" i="9"/>
  <c r="C370" i="9"/>
  <c r="D370" i="9"/>
  <c r="C371" i="9"/>
  <c r="D371" i="9"/>
  <c r="C372" i="9"/>
  <c r="D372" i="9"/>
  <c r="C373" i="9"/>
  <c r="D373" i="9"/>
  <c r="D367" i="9"/>
  <c r="C367" i="9"/>
  <c r="C364" i="9"/>
  <c r="C360" i="9"/>
  <c r="D360" i="9"/>
  <c r="C361" i="9"/>
  <c r="D361" i="9"/>
  <c r="C362" i="9"/>
  <c r="D362" i="9"/>
  <c r="C363" i="9"/>
  <c r="D363" i="9"/>
  <c r="D364" i="9"/>
  <c r="D359" i="9"/>
  <c r="C359" i="9"/>
  <c r="C349" i="9"/>
  <c r="D349" i="9"/>
  <c r="C350" i="9"/>
  <c r="D350" i="9"/>
  <c r="C351" i="9"/>
  <c r="D351" i="9"/>
  <c r="C352" i="9"/>
  <c r="D352" i="9"/>
  <c r="C353" i="9"/>
  <c r="D353" i="9"/>
  <c r="C354" i="9"/>
  <c r="D354" i="9"/>
  <c r="D348" i="9"/>
  <c r="C348" i="9"/>
  <c r="C340" i="9"/>
  <c r="D340" i="9"/>
  <c r="C341" i="9"/>
  <c r="D341" i="9"/>
  <c r="C342" i="9"/>
  <c r="D342" i="9"/>
  <c r="C343" i="9"/>
  <c r="D343" i="9"/>
  <c r="C344" i="9"/>
  <c r="D344" i="9"/>
  <c r="C345" i="9"/>
  <c r="D345" i="9"/>
  <c r="C331" i="9"/>
  <c r="D331" i="9"/>
  <c r="C332" i="9"/>
  <c r="D332" i="9"/>
  <c r="C333" i="9"/>
  <c r="D333" i="9"/>
  <c r="C334" i="9"/>
  <c r="D334" i="9"/>
  <c r="C335" i="9"/>
  <c r="D335" i="9"/>
  <c r="C336" i="9"/>
  <c r="D336" i="9"/>
  <c r="D330" i="9"/>
  <c r="C330" i="9"/>
  <c r="C322" i="9"/>
  <c r="D322" i="9"/>
  <c r="C323" i="9"/>
  <c r="D323" i="9"/>
  <c r="C324" i="9"/>
  <c r="D324" i="9"/>
  <c r="C325" i="9"/>
  <c r="D325" i="9"/>
  <c r="C326" i="9"/>
  <c r="D326" i="9"/>
  <c r="C327" i="9"/>
  <c r="D327" i="9"/>
  <c r="D321" i="9"/>
  <c r="C321" i="9"/>
  <c r="C308" i="9"/>
  <c r="D308" i="9"/>
  <c r="C309" i="9"/>
  <c r="D309" i="9"/>
  <c r="C310" i="9"/>
  <c r="D310" i="9"/>
  <c r="C311" i="9"/>
  <c r="D311" i="9"/>
  <c r="C312" i="9"/>
  <c r="D312" i="9"/>
  <c r="C313" i="9"/>
  <c r="D313" i="9"/>
  <c r="C314" i="9"/>
  <c r="D314" i="9"/>
  <c r="C315" i="9"/>
  <c r="D315" i="9"/>
  <c r="C316" i="9"/>
  <c r="D316" i="9"/>
  <c r="C317" i="9"/>
  <c r="D317" i="9"/>
  <c r="C318" i="9"/>
  <c r="D318" i="9"/>
  <c r="D307" i="9"/>
  <c r="C307" i="9"/>
  <c r="C294" i="9"/>
  <c r="D294" i="9"/>
  <c r="C295" i="9"/>
  <c r="D295" i="9"/>
  <c r="C296" i="9"/>
  <c r="D296" i="9"/>
  <c r="C297" i="9"/>
  <c r="D297" i="9"/>
  <c r="C298" i="9"/>
  <c r="D298" i="9"/>
  <c r="C299" i="9"/>
  <c r="D299" i="9"/>
  <c r="C300" i="9"/>
  <c r="D300" i="9"/>
  <c r="C301" i="9"/>
  <c r="D301" i="9"/>
  <c r="C302" i="9"/>
  <c r="D302" i="9"/>
  <c r="C303" i="9"/>
  <c r="D303" i="9"/>
  <c r="C304" i="9"/>
  <c r="D304" i="9"/>
  <c r="D293" i="9"/>
  <c r="C293" i="9"/>
  <c r="C282" i="9"/>
  <c r="D282" i="9"/>
  <c r="C283" i="9"/>
  <c r="D283" i="9"/>
  <c r="C284" i="9"/>
  <c r="D284" i="9"/>
  <c r="C285" i="9"/>
  <c r="D285" i="9"/>
  <c r="C286" i="9"/>
  <c r="D286" i="9"/>
  <c r="C287" i="9"/>
  <c r="D287" i="9"/>
  <c r="C288" i="9"/>
  <c r="D288" i="9"/>
  <c r="C289" i="9"/>
  <c r="D289" i="9"/>
  <c r="C290" i="9"/>
  <c r="D290" i="9"/>
  <c r="C269" i="9"/>
  <c r="D269" i="9"/>
  <c r="C270" i="9"/>
  <c r="D270" i="9"/>
  <c r="C271" i="9"/>
  <c r="D271" i="9"/>
  <c r="C272" i="9"/>
  <c r="D272" i="9"/>
  <c r="C273" i="9"/>
  <c r="D273" i="9"/>
  <c r="C274" i="9"/>
  <c r="D274" i="9"/>
  <c r="C275" i="9"/>
  <c r="D275" i="9"/>
  <c r="C276" i="9"/>
  <c r="D276" i="9"/>
  <c r="C277" i="9"/>
  <c r="D277" i="9"/>
  <c r="C278" i="9"/>
  <c r="D278" i="9"/>
  <c r="D268" i="9"/>
  <c r="C268" i="9"/>
  <c r="C261" i="9"/>
  <c r="D261" i="9"/>
  <c r="C262" i="9"/>
  <c r="D262" i="9"/>
  <c r="C263" i="9"/>
  <c r="D263" i="9"/>
  <c r="C264" i="9"/>
  <c r="D264" i="9"/>
  <c r="C265" i="9"/>
  <c r="D265" i="9"/>
  <c r="D260" i="9"/>
  <c r="C260" i="9"/>
  <c r="C247" i="9"/>
  <c r="D247" i="9"/>
  <c r="C248" i="9"/>
  <c r="D248" i="9"/>
  <c r="C249" i="9"/>
  <c r="D249" i="9"/>
  <c r="C250" i="9"/>
  <c r="D250" i="9"/>
  <c r="C251" i="9"/>
  <c r="D251" i="9"/>
  <c r="C252" i="9"/>
  <c r="D252" i="9"/>
  <c r="C253" i="9"/>
  <c r="D253" i="9"/>
  <c r="C254" i="9"/>
  <c r="D254" i="9"/>
  <c r="C255" i="9"/>
  <c r="D255" i="9"/>
  <c r="C256" i="9"/>
  <c r="D256" i="9"/>
  <c r="C257" i="9"/>
  <c r="D257" i="9"/>
  <c r="D246" i="9"/>
  <c r="C246" i="9"/>
  <c r="C240" i="9"/>
  <c r="D240" i="9"/>
  <c r="C241" i="9"/>
  <c r="D241" i="9"/>
  <c r="C242" i="9"/>
  <c r="D242" i="9"/>
  <c r="C243" i="9"/>
  <c r="D243" i="9"/>
  <c r="D239" i="9"/>
  <c r="C239" i="9"/>
  <c r="C231" i="9"/>
  <c r="D231" i="9"/>
  <c r="C232" i="9"/>
  <c r="D232" i="9"/>
  <c r="C233" i="9"/>
  <c r="D233" i="9"/>
  <c r="C234" i="9"/>
  <c r="D234" i="9"/>
  <c r="C235" i="9"/>
  <c r="D235" i="9"/>
  <c r="C236" i="9"/>
  <c r="D236" i="9"/>
  <c r="D230" i="9"/>
  <c r="C230" i="9"/>
  <c r="C223" i="9"/>
  <c r="D223" i="9"/>
  <c r="C224" i="9"/>
  <c r="D224" i="9"/>
  <c r="C225" i="9"/>
  <c r="D225" i="9"/>
  <c r="C226" i="9"/>
  <c r="D226" i="9"/>
  <c r="C227" i="9"/>
  <c r="D227" i="9"/>
  <c r="D222" i="9"/>
  <c r="C222" i="9"/>
  <c r="C213" i="9"/>
  <c r="D213" i="9"/>
  <c r="C214" i="9"/>
  <c r="D214" i="9"/>
  <c r="C215" i="9"/>
  <c r="D215" i="9"/>
  <c r="C216" i="9"/>
  <c r="D216" i="9"/>
  <c r="C217" i="9"/>
  <c r="D217" i="9"/>
  <c r="C218" i="9"/>
  <c r="D218" i="9"/>
  <c r="C219" i="9"/>
  <c r="D219" i="9"/>
  <c r="D212" i="9"/>
  <c r="C212" i="9"/>
  <c r="C203" i="9"/>
  <c r="D203" i="9"/>
  <c r="C204" i="9"/>
  <c r="D204" i="9"/>
  <c r="C205" i="9"/>
  <c r="D205" i="9"/>
  <c r="C206" i="9"/>
  <c r="D206" i="9"/>
  <c r="C207" i="9"/>
  <c r="D207" i="9"/>
  <c r="C208" i="9"/>
  <c r="D208" i="9"/>
  <c r="C209" i="9"/>
  <c r="D209" i="9"/>
  <c r="D202" i="9"/>
  <c r="C202" i="9"/>
  <c r="C195" i="9"/>
  <c r="D195" i="9"/>
  <c r="C196" i="9"/>
  <c r="D196" i="9"/>
  <c r="C197" i="9"/>
  <c r="D197" i="9"/>
  <c r="C198" i="9"/>
  <c r="D198" i="9"/>
  <c r="C199" i="9"/>
  <c r="D199" i="9"/>
  <c r="D194" i="9"/>
  <c r="C194" i="9"/>
  <c r="C186" i="9"/>
  <c r="D186" i="9"/>
  <c r="C188" i="9"/>
  <c r="D188" i="9"/>
  <c r="C189" i="9"/>
  <c r="D189" i="9"/>
  <c r="C190" i="9"/>
  <c r="D190" i="9"/>
  <c r="C191" i="9"/>
  <c r="D191" i="9"/>
  <c r="D185" i="9"/>
  <c r="C185" i="9"/>
  <c r="C178" i="9"/>
  <c r="D178" i="9"/>
  <c r="C179" i="9"/>
  <c r="D179" i="9"/>
  <c r="C180" i="9"/>
  <c r="D180" i="9"/>
  <c r="C181" i="9"/>
  <c r="D181" i="9"/>
  <c r="C182" i="9"/>
  <c r="D182" i="9"/>
  <c r="D177" i="9"/>
  <c r="C177" i="9"/>
  <c r="C171" i="9"/>
  <c r="D171" i="9"/>
  <c r="C172" i="9"/>
  <c r="D172" i="9"/>
  <c r="C173" i="9"/>
  <c r="D173" i="9"/>
  <c r="C174" i="9"/>
  <c r="D174" i="9"/>
  <c r="D170" i="9"/>
  <c r="C170" i="9"/>
  <c r="C165" i="9"/>
  <c r="D165" i="9"/>
  <c r="C166" i="9"/>
  <c r="D166" i="9"/>
  <c r="C167" i="9"/>
  <c r="D167" i="9"/>
  <c r="D164" i="9"/>
  <c r="C164" i="9"/>
  <c r="C160" i="9"/>
  <c r="D160" i="9"/>
  <c r="C161" i="9"/>
  <c r="D161" i="9"/>
  <c r="C151" i="9"/>
  <c r="D151" i="9"/>
  <c r="C152" i="9"/>
  <c r="D152" i="9"/>
  <c r="C153" i="9"/>
  <c r="D153" i="9"/>
  <c r="C154" i="9"/>
  <c r="D154" i="9"/>
  <c r="D150" i="9"/>
  <c r="C150" i="9"/>
  <c r="C142" i="9"/>
  <c r="D142" i="9"/>
  <c r="C143" i="9"/>
  <c r="D143" i="9"/>
  <c r="C144" i="9"/>
  <c r="D144" i="9"/>
  <c r="C145" i="9"/>
  <c r="D145" i="9"/>
  <c r="C146" i="9"/>
  <c r="D146" i="9"/>
  <c r="C147" i="9"/>
  <c r="D147" i="9"/>
  <c r="D141" i="9"/>
  <c r="C141" i="9"/>
  <c r="C135" i="9"/>
  <c r="D135" i="9"/>
  <c r="C136" i="9"/>
  <c r="D136" i="9"/>
  <c r="C137" i="9"/>
  <c r="D137" i="9"/>
  <c r="C138" i="9"/>
  <c r="D138" i="9"/>
  <c r="D134" i="9"/>
  <c r="C134" i="9"/>
  <c r="C129" i="9"/>
  <c r="D129" i="9"/>
  <c r="C130" i="9"/>
  <c r="D130" i="9"/>
  <c r="C131" i="9"/>
  <c r="D131" i="9"/>
  <c r="D128" i="9"/>
  <c r="C128" i="9"/>
  <c r="C122" i="9"/>
  <c r="D122" i="9"/>
  <c r="C123" i="9"/>
  <c r="D123" i="9"/>
  <c r="C124" i="9"/>
  <c r="D124" i="9"/>
  <c r="C125" i="9"/>
  <c r="D125" i="9"/>
  <c r="D121" i="9"/>
  <c r="C121" i="9"/>
  <c r="C110" i="9"/>
  <c r="D110" i="9"/>
  <c r="C111" i="9"/>
  <c r="D111" i="9"/>
  <c r="C112" i="9"/>
  <c r="D112" i="9"/>
  <c r="C113" i="9"/>
  <c r="D113" i="9"/>
  <c r="C114" i="9"/>
  <c r="D114" i="9"/>
  <c r="C115" i="9"/>
  <c r="D115" i="9"/>
  <c r="C116" i="9"/>
  <c r="D116" i="9"/>
  <c r="C117" i="9"/>
  <c r="D117" i="9"/>
  <c r="C118" i="9"/>
  <c r="D118" i="9"/>
  <c r="D109" i="9"/>
  <c r="C109" i="9"/>
  <c r="C73" i="9"/>
  <c r="D73" i="9"/>
  <c r="C74" i="9"/>
  <c r="D74" i="9"/>
  <c r="C75" i="9"/>
  <c r="D75" i="9"/>
  <c r="C76" i="9"/>
  <c r="D76" i="9"/>
  <c r="C77" i="9"/>
  <c r="D77" i="9"/>
  <c r="C78" i="9"/>
  <c r="D78" i="9"/>
  <c r="C79" i="9"/>
  <c r="D79" i="9"/>
  <c r="C80" i="9"/>
  <c r="D80" i="9"/>
  <c r="C81" i="9"/>
  <c r="D81" i="9"/>
  <c r="C82" i="9"/>
  <c r="D82" i="9"/>
  <c r="C83" i="9"/>
  <c r="D83" i="9"/>
  <c r="C84" i="9"/>
  <c r="D84" i="9"/>
  <c r="C85" i="9"/>
  <c r="D85" i="9"/>
  <c r="C86" i="9"/>
  <c r="D86" i="9"/>
  <c r="C87" i="9"/>
  <c r="D87" i="9"/>
  <c r="C88" i="9"/>
  <c r="D88" i="9"/>
  <c r="C89" i="9"/>
  <c r="D89" i="9"/>
  <c r="C90" i="9"/>
  <c r="D90" i="9"/>
  <c r="C91" i="9"/>
  <c r="D91" i="9"/>
  <c r="C92" i="9"/>
  <c r="D92" i="9"/>
  <c r="C93" i="9"/>
  <c r="D93" i="9"/>
  <c r="C94" i="9"/>
  <c r="D94" i="9"/>
  <c r="C95" i="9"/>
  <c r="D95" i="9"/>
  <c r="C96" i="9"/>
  <c r="D96" i="9"/>
  <c r="C97" i="9"/>
  <c r="D97" i="9"/>
  <c r="C98" i="9"/>
  <c r="D98" i="9"/>
  <c r="C99" i="9"/>
  <c r="D99" i="9"/>
  <c r="C100" i="9"/>
  <c r="D100" i="9"/>
  <c r="C101" i="9"/>
  <c r="D101" i="9"/>
  <c r="C102" i="9"/>
  <c r="D102" i="9"/>
  <c r="C103" i="9"/>
  <c r="D103" i="9"/>
  <c r="C104" i="9"/>
  <c r="D104" i="9"/>
  <c r="D72" i="9"/>
  <c r="C72" i="9"/>
  <c r="C11" i="9"/>
  <c r="D11" i="9"/>
  <c r="C12" i="9"/>
  <c r="D12" i="9"/>
  <c r="C13" i="9"/>
  <c r="D13" i="9"/>
  <c r="C14" i="9"/>
  <c r="D14" i="9"/>
  <c r="C15" i="9"/>
  <c r="D15" i="9"/>
  <c r="C16" i="9"/>
  <c r="D16" i="9"/>
  <c r="C17" i="9"/>
  <c r="D17" i="9"/>
  <c r="C18" i="9"/>
  <c r="D18" i="9"/>
  <c r="C19" i="9"/>
  <c r="D19" i="9"/>
  <c r="C20" i="9"/>
  <c r="D20" i="9"/>
  <c r="C21" i="9"/>
  <c r="D21" i="9"/>
  <c r="C22" i="9"/>
  <c r="D22" i="9"/>
  <c r="C23" i="9"/>
  <c r="D23" i="9"/>
  <c r="C24" i="9"/>
  <c r="D24" i="9"/>
  <c r="C25" i="9"/>
  <c r="D25" i="9"/>
  <c r="C26" i="9"/>
  <c r="D26" i="9"/>
  <c r="C27" i="9"/>
  <c r="D27" i="9"/>
  <c r="C28" i="9"/>
  <c r="D28" i="9"/>
  <c r="C29" i="9"/>
  <c r="D29" i="9"/>
  <c r="C30" i="9"/>
  <c r="D30" i="9"/>
  <c r="C31" i="9"/>
  <c r="D31" i="9"/>
  <c r="C32" i="9"/>
  <c r="D32" i="9"/>
  <c r="C33" i="9"/>
  <c r="D33" i="9"/>
  <c r="C34" i="9"/>
  <c r="D34" i="9"/>
  <c r="C35" i="9"/>
  <c r="D35" i="9"/>
  <c r="C36" i="9"/>
  <c r="D36" i="9"/>
  <c r="C37" i="9"/>
  <c r="D37" i="9"/>
  <c r="C38" i="9"/>
  <c r="D38" i="9"/>
  <c r="C39" i="9"/>
  <c r="D39" i="9"/>
  <c r="C40" i="9"/>
  <c r="D40" i="9"/>
  <c r="C41" i="9"/>
  <c r="D41" i="9"/>
  <c r="C42" i="9"/>
  <c r="D42" i="9"/>
  <c r="C43" i="9"/>
  <c r="D43" i="9"/>
  <c r="C44" i="9"/>
  <c r="D44" i="9"/>
  <c r="C45" i="9"/>
  <c r="D45" i="9"/>
  <c r="C46" i="9"/>
  <c r="D46" i="9"/>
  <c r="C47" i="9"/>
  <c r="D47" i="9"/>
  <c r="C48" i="9"/>
  <c r="D48" i="9"/>
  <c r="C49" i="9"/>
  <c r="D49" i="9"/>
  <c r="C50" i="9"/>
  <c r="D50" i="9"/>
  <c r="C51" i="9"/>
  <c r="D51" i="9"/>
  <c r="C52" i="9"/>
  <c r="D52" i="9"/>
  <c r="C53" i="9"/>
  <c r="D53" i="9"/>
  <c r="C54" i="9"/>
  <c r="D54" i="9"/>
  <c r="C55" i="9"/>
  <c r="D55" i="9"/>
  <c r="C56" i="9"/>
  <c r="D56" i="9"/>
  <c r="C57" i="9"/>
  <c r="D57" i="9"/>
  <c r="C58" i="9"/>
  <c r="D58" i="9"/>
  <c r="C59" i="9"/>
  <c r="D59" i="9"/>
  <c r="C60" i="9"/>
  <c r="D60" i="9"/>
  <c r="C61" i="9"/>
  <c r="D61" i="9"/>
  <c r="C62" i="9"/>
  <c r="D62" i="9"/>
  <c r="C63" i="9"/>
  <c r="D63" i="9"/>
  <c r="C64" i="9"/>
  <c r="D64" i="9"/>
  <c r="C65" i="9"/>
  <c r="D65" i="9"/>
  <c r="C66" i="9"/>
  <c r="D66" i="9"/>
  <c r="C67" i="9"/>
  <c r="D67" i="9"/>
  <c r="C68" i="9"/>
  <c r="D68" i="9"/>
  <c r="CI7" i="9" l="1"/>
  <c r="CI6" i="9"/>
  <c r="CN6" i="9"/>
  <c r="CM6" i="9"/>
  <c r="CL6" i="9"/>
  <c r="CK6" i="9"/>
  <c r="CM7" i="9" l="1"/>
  <c r="CJ7" i="9"/>
  <c r="CL7" i="9"/>
  <c r="CN7" i="9"/>
  <c r="CK7" i="9"/>
  <c r="N30" i="3"/>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F12" i="1"/>
  <c r="F15" i="1" l="1"/>
  <c r="F16" i="1"/>
  <c r="L12" i="1"/>
  <c r="K12" i="1"/>
  <c r="J12" i="1"/>
  <c r="I12" i="1"/>
  <c r="N12" i="1"/>
  <c r="M12" i="1"/>
  <c r="M15" i="1" l="1"/>
  <c r="M16" i="1"/>
  <c r="I15" i="1"/>
  <c r="I16" i="1"/>
  <c r="N15" i="1"/>
  <c r="N16" i="1"/>
  <c r="L15" i="1"/>
  <c r="L16" i="1"/>
  <c r="J15" i="1"/>
  <c r="J16" i="1"/>
  <c r="K15" i="1"/>
  <c r="K16" i="1"/>
</calcChain>
</file>

<file path=xl/sharedStrings.xml><?xml version="1.0" encoding="utf-8"?>
<sst xmlns="http://schemas.openxmlformats.org/spreadsheetml/2006/main" count="8461" uniqueCount="1368">
  <si>
    <t>Local authority selection:</t>
  </si>
  <si>
    <t>Allerdale</t>
  </si>
  <si>
    <t>Rural as a Region</t>
  </si>
  <si>
    <t>England</t>
  </si>
  <si>
    <t>% Gap - Rural as a Region to England</t>
  </si>
  <si>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</si>
  <si>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</si>
  <si>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</si>
  <si>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</si>
  <si>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</si>
  <si>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</si>
  <si>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</si>
  <si>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</si>
  <si>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</si>
  <si>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</si>
  <si>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</si>
  <si>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</si>
  <si>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</si>
  <si>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</si>
  <si>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</si>
  <si>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</si>
  <si>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</si>
  <si>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</si>
  <si>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</si>
  <si>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</si>
  <si>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</si>
  <si>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</si>
  <si>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</si>
  <si>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</si>
  <si>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</si>
  <si>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</si>
  <si>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</si>
  <si>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</si>
  <si>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</si>
  <si>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</si>
  <si>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</si>
  <si>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</si>
  <si>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</si>
  <si>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</si>
  <si>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</si>
  <si>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</si>
  <si>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</si>
  <si>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</si>
  <si>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</si>
  <si>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</si>
  <si>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</si>
  <si>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</si>
  <si>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</si>
  <si>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</si>
  <si>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</si>
  <si>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</si>
  <si>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</si>
  <si>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</si>
  <si>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</si>
  <si>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</si>
  <si>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</si>
  <si>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</si>
  <si>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</si>
  <si>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</si>
  <si>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</si>
  <si>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</si>
  <si>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</si>
  <si>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</si>
  <si>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</si>
  <si>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</si>
  <si>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</si>
  <si>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</si>
  <si>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</si>
  <si>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</si>
  <si>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</si>
  <si>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</si>
  <si>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</si>
  <si>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</si>
  <si>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</si>
  <si>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</si>
  <si>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</si>
  <si>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</si>
  <si>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</si>
  <si>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</si>
  <si>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</si>
  <si>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</si>
  <si>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</si>
  <si>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</si>
  <si>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</si>
  <si>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</si>
  <si>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</si>
  <si>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</si>
  <si>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</si>
  <si>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</si>
  <si>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</si>
  <si>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</si>
  <si>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</si>
  <si>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</si>
  <si>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</si>
  <si>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</si>
  <si>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</si>
  <si>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</si>
  <si>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</si>
  <si>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</si>
  <si>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</si>
  <si>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</si>
  <si>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</si>
  <si>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</si>
  <si>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</si>
  <si>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</si>
  <si>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</si>
  <si>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</si>
  <si>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</si>
  <si>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</si>
  <si>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</si>
  <si>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</si>
  <si>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</si>
  <si>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</si>
  <si>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</si>
  <si>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</si>
  <si>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</si>
  <si>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</si>
  <si>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</si>
  <si>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</si>
  <si>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</si>
  <si>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</si>
  <si>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</si>
  <si>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</si>
  <si>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</si>
  <si>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</si>
  <si>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</si>
  <si>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</si>
  <si>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</si>
  <si>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</si>
  <si>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</si>
  <si>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</si>
  <si>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</si>
  <si>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</si>
  <si>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</si>
  <si>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</si>
  <si>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</si>
  <si>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</si>
  <si>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</si>
  <si>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</si>
  <si>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</si>
  <si>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</si>
  <si>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</si>
  <si>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</si>
  <si>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</si>
  <si>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</si>
  <si>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</si>
  <si>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</si>
  <si>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</si>
  <si>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</si>
  <si>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</si>
  <si>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</si>
  <si>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</si>
  <si>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</si>
  <si>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</si>
  <si>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</si>
  <si>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</si>
  <si>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</si>
  <si>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</si>
  <si>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</si>
  <si>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</si>
  <si>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</si>
  <si>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</si>
  <si>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</si>
  <si>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</si>
  <si>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</si>
  <si>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</si>
  <si>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</si>
  <si>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</si>
  <si>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</si>
  <si>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</si>
  <si>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</si>
  <si>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</si>
  <si>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</si>
  <si>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</si>
  <si>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</si>
  <si>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</si>
  <si>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</si>
  <si>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</si>
  <si>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</si>
  <si>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</si>
  <si>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</si>
  <si>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</si>
  <si>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</si>
  <si>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</si>
  <si>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</si>
  <si>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</si>
  <si>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</si>
  <si>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</si>
  <si>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</si>
  <si>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</si>
  <si>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</si>
  <si>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</si>
  <si>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</si>
  <si>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</si>
  <si>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</si>
  <si>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</si>
  <si>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</si>
  <si>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</si>
  <si>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</si>
  <si>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</si>
  <si>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</si>
  <si>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</si>
  <si>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</si>
  <si>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</si>
  <si>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</si>
  <si>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</si>
  <si>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</si>
  <si>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</si>
  <si>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</si>
  <si>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</si>
  <si>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</si>
  <si>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</si>
  <si>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</si>
  <si>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</si>
  <si>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</si>
  <si>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</si>
  <si>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</si>
  <si>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</si>
  <si>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</si>
  <si>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</si>
  <si>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</si>
  <si>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</si>
  <si>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</si>
  <si>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</si>
  <si>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</si>
  <si>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</si>
  <si>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</si>
  <si>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</si>
  <si>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</si>
  <si>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</si>
  <si>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</si>
  <si>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</si>
  <si>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</si>
  <si>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</si>
  <si>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</si>
  <si>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</si>
  <si>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</si>
  <si>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</si>
  <si>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</si>
  <si>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</si>
  <si>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</si>
  <si>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</si>
  <si>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</si>
  <si>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</si>
  <si>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</si>
  <si>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</si>
  <si>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</si>
  <si>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</si>
  <si>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</si>
  <si>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</si>
  <si>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</si>
  <si>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</si>
  <si>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</si>
  <si>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</si>
  <si>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</si>
  <si>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</si>
  <si>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</si>
  <si>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</si>
  <si>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</si>
  <si>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</si>
  <si>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</si>
  <si>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</si>
  <si>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</si>
  <si>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</si>
  <si>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</si>
  <si>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</si>
  <si>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</si>
  <si>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</si>
  <si>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</si>
  <si>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</si>
  <si>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</si>
  <si>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</si>
  <si>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</si>
  <si>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</si>
  <si>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</si>
  <si>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</si>
  <si>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</si>
  <si>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</si>
  <si>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</si>
  <si>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</si>
  <si>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</si>
  <si>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</si>
  <si>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</si>
  <si>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</si>
  <si>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</si>
  <si>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</si>
  <si>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</si>
  <si>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</si>
  <si>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</si>
  <si>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</si>
  <si>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</si>
  <si>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</si>
  <si>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</si>
  <si>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</si>
  <si>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</si>
  <si>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</si>
  <si>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</si>
  <si>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</si>
  <si>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</si>
  <si>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</si>
  <si>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</si>
  <si>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</si>
  <si>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</si>
  <si>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</si>
  <si>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</si>
  <si>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</si>
  <si>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</si>
  <si>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</si>
  <si>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</si>
  <si>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</si>
  <si>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</si>
  <si>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</si>
  <si>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</si>
  <si>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</si>
  <si>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</si>
  <si>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</si>
  <si>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</si>
  <si>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</si>
  <si>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</si>
  <si>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</si>
  <si>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</si>
  <si>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</si>
  <si>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</si>
  <si>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</si>
  <si>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</si>
  <si>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</si>
  <si>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</si>
  <si>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</si>
  <si>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</si>
  <si>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</si>
  <si>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</si>
  <si>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</si>
  <si>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</si>
  <si>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</si>
  <si>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</si>
  <si>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</si>
  <si>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</si>
  <si>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</si>
  <si>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</si>
  <si>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</si>
  <si>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</si>
  <si>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</si>
  <si>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</si>
  <si>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</si>
  <si>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</si>
  <si>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</si>
  <si>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</si>
  <si>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</si>
  <si>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</si>
  <si>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</si>
  <si>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</si>
  <si>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</si>
  <si>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</si>
  <si>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</si>
  <si>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</si>
  <si>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</si>
  <si>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</si>
  <si>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</si>
  <si>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</si>
  <si>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</si>
  <si>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</si>
  <si>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</si>
  <si>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</si>
  <si>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</si>
  <si>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</si>
  <si>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</si>
  <si>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</si>
  <si>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</si>
  <si>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</si>
  <si>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</si>
  <si>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</si>
  <si>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</si>
  <si>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</si>
  <si>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</si>
  <si>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</si>
  <si>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</si>
  <si>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</si>
  <si>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</si>
  <si>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</si>
  <si>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</si>
  <si>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</si>
  <si>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</si>
  <si>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</si>
  <si>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</si>
  <si>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</si>
  <si>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</si>
  <si>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</si>
  <si>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</si>
  <si>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</si>
  <si>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</si>
  <si>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</si>
  <si>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</si>
  <si>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</si>
  <si>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</si>
  <si>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</si>
  <si>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</si>
  <si>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</si>
  <si>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</si>
  <si>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</si>
  <si>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</si>
  <si>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</si>
  <si>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</si>
  <si>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</si>
  <si>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</si>
  <si>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</si>
  <si>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</si>
  <si>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</si>
  <si>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</si>
  <si>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</si>
  <si>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</si>
  <si>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</si>
  <si>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</si>
  <si>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</si>
  <si>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</si>
  <si>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</si>
  <si>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</si>
  <si>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</si>
  <si>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</si>
  <si>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</si>
  <si>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</si>
  <si>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</si>
  <si>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</si>
  <si>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</si>
  <si>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</si>
  <si>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</si>
  <si>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</si>
  <si>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</si>
  <si>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</si>
  <si>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</si>
  <si>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</si>
  <si>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</si>
  <si>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</si>
  <si>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</si>
  <si>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</si>
  <si>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</si>
  <si>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</si>
  <si>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</si>
  <si>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</si>
  <si>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</si>
  <si>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</si>
  <si>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</si>
  <si>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</si>
  <si>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</si>
  <si>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</si>
  <si>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</si>
  <si>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</si>
  <si>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</si>
  <si>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</si>
  <si>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</si>
  <si>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</si>
  <si>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</si>
  <si>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</si>
  <si>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</si>
  <si>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</si>
  <si>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</si>
  <si>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</si>
  <si>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</si>
  <si>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</si>
  <si>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</si>
  <si>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</si>
  <si>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</si>
  <si>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</si>
  <si>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</si>
  <si>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</si>
  <si>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</si>
  <si>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</si>
  <si>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</si>
  <si>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</si>
  <si>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</si>
  <si>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</si>
  <si>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</si>
  <si>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</si>
  <si>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</si>
  <si>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</si>
  <si>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</si>
  <si>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</si>
  <si>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</si>
  <si>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</si>
  <si>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</si>
  <si>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</si>
  <si>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</si>
  <si>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</si>
  <si>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</si>
  <si>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</si>
  <si>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</si>
  <si>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</si>
  <si>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</si>
  <si>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</si>
  <si>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</si>
  <si>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</si>
  <si>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</si>
  <si>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</si>
  <si>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</si>
  <si>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</si>
  <si>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</si>
  <si>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</si>
  <si>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</si>
  <si>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</si>
  <si>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</si>
  <si>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</si>
  <si>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</si>
  <si>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</si>
  <si>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</si>
  <si>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</si>
  <si>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</si>
  <si>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</si>
  <si>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</si>
  <si>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</si>
  <si>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</si>
  <si>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</si>
  <si>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</si>
  <si>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</si>
  <si>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</si>
  <si>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</si>
  <si>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</si>
  <si>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</si>
  <si>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</si>
  <si>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</si>
  <si>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</si>
  <si>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</si>
  <si>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</si>
  <si>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</si>
  <si>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</si>
  <si>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</si>
  <si>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</si>
  <si>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</si>
  <si>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</si>
  <si>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</si>
  <si>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</si>
  <si>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</si>
  <si>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</si>
  <si>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</si>
  <si>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</si>
  <si>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</si>
  <si>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</si>
  <si>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</si>
  <si>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</si>
  <si>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</si>
  <si>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</si>
  <si>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</si>
  <si>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</si>
  <si>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</si>
  <si>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</si>
  <si>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</si>
  <si>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</si>
  <si>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</si>
  <si>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</si>
  <si>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</si>
  <si>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</si>
  <si>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</si>
  <si>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</si>
  <si>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</si>
  <si>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</si>
  <si>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</si>
  <si>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</si>
  <si>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</si>
  <si>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</si>
  <si>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</si>
  <si>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</si>
  <si>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</si>
  <si>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</si>
  <si>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</si>
  <si>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</si>
  <si>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</si>
  <si>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</si>
  <si>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</si>
  <si>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</si>
  <si>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</si>
  <si>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</si>
  <si>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</si>
  <si>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</si>
  <si>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</si>
  <si>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</si>
  <si>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</si>
  <si>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</si>
  <si>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</si>
  <si>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</si>
  <si>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</si>
  <si>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</si>
  <si>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</si>
  <si>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</si>
  <si>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</si>
  <si>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</si>
  <si>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</si>
  <si>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</si>
  <si>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</si>
  <si>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</si>
  <si>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</si>
  <si>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</si>
  <si>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</si>
  <si>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</si>
  <si>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</si>
  <si>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</si>
  <si>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</si>
  <si>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</si>
  <si>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</si>
  <si>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</si>
  <si>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</si>
  <si>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</si>
  <si>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</si>
  <si>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</si>
  <si>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</si>
  <si>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</si>
  <si>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</si>
  <si>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</si>
  <si>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</si>
  <si>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</si>
  <si>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</si>
  <si>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</si>
  <si>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</si>
  <si>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</si>
  <si>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</si>
  <si>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</si>
  <si>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</si>
  <si>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</si>
  <si>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</si>
  <si>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</si>
  <si>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</si>
  <si>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</si>
  <si>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</si>
  <si>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</si>
  <si>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</si>
  <si>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</si>
  <si>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</si>
  <si>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</si>
  <si>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</si>
  <si>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</si>
  <si>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</si>
  <si>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</si>
  <si>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</si>
  <si>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</si>
  <si>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</si>
  <si>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</si>
  <si>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</si>
  <si>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</si>
  <si>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</si>
  <si>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</si>
  <si>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</si>
  <si>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</si>
  <si>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</si>
  <si>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</si>
  <si>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</si>
  <si>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</si>
  <si>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</si>
  <si>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</si>
  <si>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</si>
  <si>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</si>
  <si>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</si>
  <si>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</si>
  <si>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</si>
  <si>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</si>
  <si>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</si>
  <si>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</si>
  <si>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</si>
  <si>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</si>
  <si>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</si>
  <si>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</si>
  <si>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</si>
  <si>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</si>
  <si>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</si>
  <si>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</si>
  <si>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</si>
  <si>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</si>
  <si>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</si>
  <si>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</si>
  <si>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</si>
  <si>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</si>
  <si>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</si>
  <si>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</si>
  <si>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</si>
  <si>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</si>
  <si>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</si>
  <si>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</si>
  <si>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</si>
  <si>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</si>
  <si>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</si>
  <si>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</si>
  <si>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</si>
  <si>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</si>
  <si>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</si>
  <si>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</si>
  <si>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</si>
  <si>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</si>
  <si>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</si>
  <si>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</si>
  <si>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</si>
  <si>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</si>
  <si>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</si>
  <si>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</si>
  <si>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</si>
  <si>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</si>
  <si>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</si>
  <si>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</si>
  <si>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</si>
  <si>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</si>
  <si>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</si>
  <si>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</si>
  <si>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</si>
  <si>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</si>
  <si>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</si>
  <si>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</si>
  <si>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</si>
  <si>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</si>
  <si>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</si>
  <si>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</si>
  <si>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</si>
  <si>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</si>
  <si>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</si>
  <si>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</si>
  <si>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</si>
  <si>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</si>
  <si>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</si>
  <si>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</si>
  <si>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</si>
  <si>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</si>
  <si>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</si>
  <si>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</si>
  <si>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</si>
  <si>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</si>
  <si>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</si>
  <si>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</si>
  <si>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</si>
  <si>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</si>
  <si>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</si>
  <si>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</si>
  <si>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</si>
  <si>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</si>
  <si>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</si>
  <si>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</si>
  <si>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</si>
  <si>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</si>
  <si>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</si>
  <si>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</si>
  <si>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</si>
  <si>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</si>
  <si>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</si>
  <si>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</si>
  <si>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</si>
  <si>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</si>
  <si>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</si>
  <si>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</si>
  <si>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</si>
  <si>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</si>
  <si>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</si>
  <si>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</si>
  <si>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</si>
  <si>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</si>
  <si>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</si>
  <si>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</si>
  <si>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</si>
  <si>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</si>
  <si>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</si>
  <si>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</si>
  <si>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</si>
  <si>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</si>
  <si>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</si>
  <si>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</si>
  <si>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</si>
  <si>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</si>
  <si>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</si>
  <si>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</si>
  <si>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</si>
  <si>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</si>
  <si>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</si>
  <si>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</si>
  <si>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</si>
  <si>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</si>
  <si>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</si>
  <si>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</si>
  <si>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</si>
  <si>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</si>
  <si>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</si>
  <si>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</si>
  <si>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</si>
  <si>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</si>
  <si>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</si>
  <si>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</si>
  <si>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</si>
  <si>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</si>
  <si>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</si>
  <si>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</si>
  <si>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</si>
  <si>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</si>
  <si>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</si>
  <si>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</si>
  <si>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</si>
  <si>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</si>
  <si>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</si>
  <si>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</si>
  <si>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</si>
  <si>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</si>
  <si>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</si>
  <si>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</si>
  <si>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</si>
  <si>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</si>
  <si>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</si>
  <si>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</si>
  <si>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</si>
  <si>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</si>
  <si>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</si>
  <si>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</si>
  <si>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</si>
  <si>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</si>
  <si>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</si>
  <si>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</si>
  <si>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</si>
  <si>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</si>
  <si>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</si>
  <si>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</si>
  <si>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</si>
  <si>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</si>
  <si>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</si>
  <si>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</si>
  <si>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</si>
  <si>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</si>
  <si>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</si>
  <si>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</si>
  <si>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</si>
  <si>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</si>
  <si>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</si>
  <si>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</si>
  <si>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</si>
  <si>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</si>
  <si>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</si>
  <si>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</si>
  <si>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</si>
  <si>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</si>
  <si>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</si>
  <si>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</si>
  <si>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</si>
  <si>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</si>
  <si>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</si>
  <si>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</si>
  <si>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</si>
  <si>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</si>
  <si>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</si>
  <si>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</si>
  <si>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</si>
  <si>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</si>
  <si>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</si>
  <si>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</si>
  <si>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</si>
  <si>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</si>
  <si>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</si>
  <si>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</si>
  <si>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</si>
  <si>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</si>
  <si>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</si>
  <si>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</si>
  <si>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</si>
  <si>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</si>
  <si>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</si>
  <si>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</si>
  <si>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</si>
  <si>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</si>
  <si>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</si>
  <si>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</si>
  <si>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</si>
  <si>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</si>
  <si>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</si>
  <si>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</si>
  <si>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</si>
  <si>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</si>
  <si>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</si>
  <si>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</si>
  <si>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</si>
  <si>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</si>
  <si>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</si>
  <si>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</si>
  <si>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</si>
  <si>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</si>
  <si>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</si>
  <si>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</si>
  <si>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</si>
  <si>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</si>
  <si>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</si>
  <si>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</si>
  <si>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</si>
  <si>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</si>
  <si>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</si>
  <si>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</si>
  <si>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</si>
  <si>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</si>
  <si>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</si>
  <si>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</si>
  <si>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</si>
  <si>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</si>
  <si>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</si>
  <si>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</si>
  <si>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</si>
  <si>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</si>
  <si>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</si>
  <si>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</si>
  <si>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</si>
  <si>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</si>
  <si>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</si>
  <si>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</si>
  <si>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</si>
  <si>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</si>
  <si>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</si>
  <si>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</si>
  <si>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</si>
  <si>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</si>
  <si>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</si>
  <si>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</si>
  <si>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</si>
  <si>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</si>
  <si>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</si>
  <si>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</si>
  <si>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</si>
  <si>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</si>
  <si>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</si>
  <si>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</si>
  <si>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</si>
  <si>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</si>
  <si>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</si>
  <si>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</si>
  <si>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</si>
  <si>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</si>
  <si>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</si>
  <si>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</si>
  <si>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</si>
  <si>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</si>
  <si>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</si>
  <si>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</si>
  <si>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</si>
  <si>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</si>
  <si>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</si>
  <si>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</si>
  <si>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</si>
  <si>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</si>
  <si>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</si>
  <si>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</si>
  <si>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</si>
  <si>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</si>
  <si>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</si>
  <si>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</si>
  <si>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</si>
  <si>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</si>
  <si>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</si>
  <si>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</si>
  <si>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</si>
  <si>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</si>
  <si>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</si>
  <si>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</si>
  <si>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</si>
  <si>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</si>
  <si>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</si>
  <si>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</si>
  <si>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</si>
  <si>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</si>
  <si>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</si>
  <si>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</si>
  <si>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</si>
  <si>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</si>
  <si>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</si>
  <si>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</si>
  <si>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</si>
  <si>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</si>
  <si>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</si>
  <si>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</si>
  <si>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</si>
  <si>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</si>
  <si>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</si>
  <si>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</si>
  <si>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</si>
  <si>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</si>
  <si>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</si>
  <si>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</si>
  <si>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</si>
  <si>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</si>
  <si>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</si>
  <si>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</si>
  <si>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</si>
  <si>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</si>
  <si>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</si>
  <si>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</si>
  <si>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</si>
  <si>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</si>
  <si>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</si>
  <si>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</si>
  <si>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</si>
  <si>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</si>
  <si>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</si>
  <si>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</si>
  <si>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</si>
  <si>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</si>
  <si>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</si>
  <si>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</si>
  <si>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</si>
  <si>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</si>
  <si>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</si>
  <si>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</si>
  <si>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</si>
  <si>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</si>
  <si>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</si>
  <si>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</si>
  <si>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</si>
  <si>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</si>
  <si>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</si>
  <si>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</si>
  <si>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</si>
  <si>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</si>
  <si>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</si>
  <si>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</si>
  <si>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</si>
  <si>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</si>
  <si>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</si>
  <si>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</si>
  <si>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</si>
  <si>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</si>
  <si>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</si>
  <si>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</si>
  <si>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</si>
  <si>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</si>
  <si>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</si>
  <si>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</si>
  <si>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</si>
  <si>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</si>
  <si>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</si>
  <si>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</si>
  <si>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</si>
  <si>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</si>
  <si>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</si>
  <si>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</si>
  <si>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</si>
  <si>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</si>
  <si>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</si>
  <si>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</si>
  <si>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</si>
  <si>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</si>
  <si>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</si>
  <si>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</si>
  <si>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</si>
  <si>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</si>
  <si>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</si>
  <si>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</si>
  <si>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</si>
  <si>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</si>
  <si>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</si>
  <si>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</si>
  <si>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</si>
  <si>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</si>
  <si>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</si>
  <si>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</si>
  <si>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</si>
  <si>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</si>
  <si>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</si>
  <si>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</si>
  <si>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</si>
  <si>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</si>
  <si>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</si>
  <si>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</si>
  <si>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</si>
  <si>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</si>
  <si>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</si>
  <si>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</si>
  <si>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</si>
  <si>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</si>
  <si>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</si>
  <si>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</si>
  <si>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</si>
  <si>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</si>
  <si>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</si>
  <si>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</si>
  <si>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</si>
  <si>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</si>
  <si>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</si>
  <si>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</si>
  <si>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</si>
  <si>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</si>
  <si>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</si>
  <si>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</si>
  <si>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</si>
  <si>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</si>
  <si>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</si>
  <si>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</si>
  <si>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</si>
  <si>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</si>
  <si>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</si>
  <si>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</si>
  <si>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</si>
  <si>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</si>
  <si>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</si>
  <si>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</si>
  <si>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</si>
  <si>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</si>
  <si>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</si>
  <si>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</si>
  <si>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</si>
  <si>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</si>
  <si>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</si>
  <si>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</si>
  <si>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</si>
  <si>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</si>
  <si>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</si>
  <si>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</si>
  <si>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</si>
  <si>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</si>
  <si>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</si>
  <si>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</si>
  <si>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</si>
  <si>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</si>
  <si>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</si>
  <si>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</si>
  <si>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</si>
  <si>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</si>
  <si>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</si>
  <si>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</si>
  <si>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</si>
  <si>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</si>
  <si>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</si>
  <si>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</si>
  <si>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</si>
  <si>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</si>
  <si>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</si>
  <si>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</si>
  <si>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</si>
  <si>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</si>
  <si>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</si>
  <si>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</si>
  <si>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</si>
  <si>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</si>
  <si>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</si>
  <si>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</si>
  <si>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</si>
  <si>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</si>
  <si>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</si>
  <si>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</si>
  <si>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</si>
  <si>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</si>
  <si>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</si>
  <si>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</si>
  <si>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</si>
  <si>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</si>
  <si>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</si>
  <si>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</si>
  <si>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</si>
  <si>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</si>
  <si>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</si>
  <si>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</si>
  <si>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</si>
  <si>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</si>
  <si>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</si>
  <si>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</si>
  <si>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</si>
  <si>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</si>
  <si>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</si>
  <si>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</si>
  <si>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</si>
  <si>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</si>
  <si>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</si>
  <si>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</si>
  <si>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</si>
  <si>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</si>
  <si>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</si>
  <si>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</si>
  <si>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</si>
  <si>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</si>
  <si>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</si>
  <si>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</si>
  <si>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</si>
  <si>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</si>
  <si>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</si>
  <si>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</si>
  <si>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</si>
  <si>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</si>
  <si>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</si>
  <si>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</si>
  <si>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</si>
  <si>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</si>
  <si>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</si>
  <si>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</si>
  <si>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</si>
  <si>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</si>
  <si>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</si>
  <si>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</si>
  <si>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</si>
  <si>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</si>
  <si>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</si>
  <si>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</si>
  <si>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</si>
  <si>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</si>
  <si>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</si>
  <si>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</si>
  <si>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</si>
  <si>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</si>
  <si>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</si>
  <si>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</si>
  <si>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</si>
  <si>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</si>
  <si>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</si>
  <si>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</si>
  <si>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</si>
  <si>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</si>
  <si>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</si>
  <si>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</si>
  <si>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</si>
  <si>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</si>
  <si>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</si>
  <si>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</si>
  <si>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</si>
  <si>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</si>
  <si>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</si>
  <si>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</si>
  <si>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</si>
  <si>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</si>
  <si>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</si>
  <si>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</si>
  <si>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</si>
  <si>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</si>
  <si>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</si>
  <si>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</si>
  <si>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</si>
  <si>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</si>
  <si>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</si>
  <si>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</si>
  <si>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</si>
  <si>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</si>
  <si>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</si>
  <si>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</si>
  <si>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</si>
  <si>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</si>
  <si>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</si>
  <si>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</si>
  <si>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</si>
  <si>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</si>
  <si>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</si>
  <si>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</si>
  <si>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</si>
  <si>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</si>
  <si>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</si>
  <si>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</si>
  <si>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</si>
  <si>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</si>
  <si>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</si>
  <si>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</si>
  <si>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</si>
  <si>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</si>
  <si>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</si>
  <si>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</si>
  <si>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</si>
  <si>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</si>
  <si>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</si>
  <si>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</si>
  <si>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</si>
  <si>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</si>
  <si>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</si>
  <si>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</si>
  <si>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</si>
  <si>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</si>
  <si>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</si>
  <si>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</si>
  <si>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</si>
  <si>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</si>
  <si>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</si>
  <si>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</si>
  <si>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</si>
  <si>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</si>
  <si>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</si>
  <si>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</si>
  <si>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</si>
  <si>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</si>
  <si>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</si>
  <si>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</si>
  <si>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</si>
  <si>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</si>
  <si>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</si>
  <si>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</si>
  <si>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</si>
  <si>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</si>
  <si>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</si>
  <si>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</si>
  <si>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</si>
  <si>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</si>
  <si>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</si>
  <si>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</si>
  <si>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</si>
  <si>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Tyne and Wear (Met County)</t>
  </si>
  <si>
    <t>Greater Manchester (Met County)</t>
  </si>
  <si>
    <t>Merseyside (Met County)</t>
  </si>
  <si>
    <t>South Yorkshire (Met County)</t>
  </si>
  <si>
    <t>West Yorkshire (Met County)</t>
  </si>
  <si>
    <t>West Midlands (Met County)</t>
  </si>
  <si>
    <t>Met and Shire County Totals</t>
  </si>
  <si>
    <t>Lower and Single Tier Authority Data</t>
  </si>
  <si>
    <t>Bedfordshire</t>
  </si>
  <si>
    <t>Mid Bedfordshire</t>
  </si>
  <si>
    <t>South Bedfordshire</t>
  </si>
  <si>
    <t>Chester</t>
  </si>
  <si>
    <t>Congleton</t>
  </si>
  <si>
    <t>Crewe and Nantwich</t>
  </si>
  <si>
    <t>Ellesmere Port &amp; Neston</t>
  </si>
  <si>
    <t>Macclesfield</t>
  </si>
  <si>
    <t>Vale Royal</t>
  </si>
  <si>
    <t>Caradon</t>
  </si>
  <si>
    <t>Carrick</t>
  </si>
  <si>
    <t>Kerrier</t>
  </si>
  <si>
    <t>North Cornwall</t>
  </si>
  <si>
    <t>Penwith</t>
  </si>
  <si>
    <t>Restormel</t>
  </si>
  <si>
    <t>Chester-le-Street</t>
  </si>
  <si>
    <t>Derwentside</t>
  </si>
  <si>
    <t>Easington</t>
  </si>
  <si>
    <t>Sedgefield</t>
  </si>
  <si>
    <t>Teesdale</t>
  </si>
  <si>
    <t>Wear Valley</t>
  </si>
  <si>
    <t>Alnwick</t>
  </si>
  <si>
    <t>Berwick-upon-Tweed</t>
  </si>
  <si>
    <t>Blyth Valley</t>
  </si>
  <si>
    <t>Castle Morpeth</t>
  </si>
  <si>
    <t>Tynedale</t>
  </si>
  <si>
    <t>Wansbeck</t>
  </si>
  <si>
    <t>Bridgnorth</t>
  </si>
  <si>
    <t>North Shropshire</t>
  </si>
  <si>
    <t>Oswestry</t>
  </si>
  <si>
    <t>Shrewsbury and Atcham</t>
  </si>
  <si>
    <t>South Shropshire</t>
  </si>
  <si>
    <t>Kennet</t>
  </si>
  <si>
    <t>North Wiltshire</t>
  </si>
  <si>
    <t>Salisbury</t>
  </si>
  <si>
    <t>West Wiltshire</t>
  </si>
  <si>
    <t>Latest update</t>
  </si>
  <si>
    <t>Next update</t>
  </si>
  <si>
    <t>Nov 2022</t>
  </si>
  <si>
    <t>Unitary Authorities</t>
  </si>
  <si>
    <t>Area</t>
  </si>
  <si>
    <t>Rhondda Cynon Taff</t>
  </si>
  <si>
    <t>Antrim</t>
  </si>
  <si>
    <t>Ards</t>
  </si>
  <si>
    <t>Armagh</t>
  </si>
  <si>
    <t>Ballymena</t>
  </si>
  <si>
    <t>Ballymoney</t>
  </si>
  <si>
    <t>Banbridge</t>
  </si>
  <si>
    <t>Carrickfergus</t>
  </si>
  <si>
    <t>Castlereagh</t>
  </si>
  <si>
    <t>Coleraine</t>
  </si>
  <si>
    <t>Cookstown</t>
  </si>
  <si>
    <t>Craigavon</t>
  </si>
  <si>
    <t>Derry</t>
  </si>
  <si>
    <t>Down</t>
  </si>
  <si>
    <t>Dungannon</t>
  </si>
  <si>
    <t>Fermanagh</t>
  </si>
  <si>
    <t>Larne</t>
  </si>
  <si>
    <t>Limavady</t>
  </si>
  <si>
    <t>Lisburn</t>
  </si>
  <si>
    <t>Magherafelt</t>
  </si>
  <si>
    <t>Moyle</t>
  </si>
  <si>
    <t>Newry and Mourne</t>
  </si>
  <si>
    <t>Newtownabbey</t>
  </si>
  <si>
    <t>North Down</t>
  </si>
  <si>
    <t>Omagh</t>
  </si>
  <si>
    <t>Strabane</t>
  </si>
  <si>
    <t>- These figures are missing.</t>
  </si>
  <si>
    <t>Mission 4: By 2030, the UK will have nationwide gigabit-capable broadband and 4G coverage, with 5G coverage for the majority of the population.</t>
  </si>
  <si>
    <t>SFBB availability (% premises)</t>
  </si>
  <si>
    <t>Full Fibre availability (% premises)</t>
  </si>
  <si>
    <t>Gigabit availability (% premises)</t>
  </si>
  <si>
    <t>4G services, premises (indoor): signal from all operators (%)</t>
  </si>
  <si>
    <t>Percentage of premises that have Superfast Broadband (30Mbit/s or greater) coverage from fixed broadband</t>
  </si>
  <si>
    <t>Source: Ofcom, Connected Nations report</t>
  </si>
  <si>
    <t>Percentage of premises that have coverage from a full fibre or Gigabit capable service from fixed broadband</t>
  </si>
  <si>
    <t>Percentage of premises that have Superfast Broadband, %</t>
  </si>
  <si>
    <t>Rural as a Region Gigabit availability</t>
  </si>
  <si>
    <t>England Gigabit availability</t>
  </si>
  <si>
    <t>Rural as a Region Full Fibre</t>
  </si>
  <si>
    <t>England Full Fibre</t>
  </si>
  <si>
    <t>4G services, premises (indoor): signal from all operators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</si>
</sst>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1"/>
      <color theme="1"/>
      <name val="Calibri"/>
      <family val="2"/>
      <scheme val="minor"/>
    </font>
    <font>
      <b/>
      <sz val="11"/>
      <color theme="1"/>
      <name val="Calibri"/>
      <family val="2"/>
      <scheme val="minor"/>
    </font>
    <font>
      <b/>
      <i/>
      <sz val="14"/>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i/>
      <u/>
      <sz val="14"/>
      <color theme="1"/>
      <name val="Calibri"/>
      <family val="2"/>
      <scheme val="minor"/>
    </font>
  </fonts>
  <fills count="4">
    <fill>
      <patternFill patternType="none"/>
    </fill>
    <fill>
      <patternFill patternType="gray125"/>
    </fill>
    <fill>
      <patternFill patternType="solid">
        <fgColor rgb="FFF6FEEC"/>
        <bgColor indexed="64"/>
      </patternFill>
    </fill>
    <fill>
      <patternFill patternType="solid">
        <fgColor rgb="FFFFFF00"/>
        <bgColor indexed="64"/>
      </patternFill>
    </fill>
  </fills>
  <borders count="21">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bottom/>
      <diagonal/>
    </border>
  </borders>
  <cellStyleXfs count="1">
    <xf numFmtId="0" fontId="0" fillId="0" borderId="0"/>
  </cellStyleXfs>
  <cellXfs count="62">
    <xf numFmtId="0" fontId="0" fillId="0" borderId="0" xfId="0"/>
    <xf numFmtId="0" fontId="0" fillId="2" borderId="0" xfId="0" applyFill="1"/>
    <xf numFmtId="0" fontId="3" fillId="2" borderId="0" xfId="0" applyFont="1" applyFill="1" applyAlignment="1">
      <alignment horizontal="right"/>
    </xf>
    <xf numFmtId="0" fontId="4" fillId="2" borderId="1" xfId="0" applyFont="1" applyFill="1" applyBorder="1"/>
    <xf numFmtId="0" fontId="4" fillId="2" borderId="0" xfId="0" applyFont="1" applyFill="1"/>
    <xf numFmtId="0" fontId="0" fillId="2" borderId="2" xfId="0" applyFill="1" applyBorder="1"/>
    <xf numFmtId="0" fontId="7" fillId="2" borderId="0" xfId="0" applyFont="1" applyFill="1"/>
    <xf numFmtId="0" fontId="8" fillId="2" borderId="5" xfId="0" applyFont="1" applyFill="1" applyBorder="1" applyAlignment="1">
      <alignment horizontal="center" vertical="center"/>
    </xf>
    <xf numFmtId="0" fontId="8" fillId="2" borderId="3" xfId="0" applyFont="1" applyFill="1" applyBorder="1" applyAlignment="1">
      <alignment horizontal="center" vertical="center"/>
    </xf>
    <xf numFmtId="0" fontId="9" fillId="2" borderId="0" xfId="0" applyFont="1" applyFill="1" applyAlignment="1">
      <alignment vertical="top"/>
    </xf>
    <xf numFmtId="0" fontId="10" fillId="2" borderId="0" xfId="0" applyFont="1" applyFill="1" applyAlignment="1">
      <alignment vertical="top"/>
    </xf>
    <xf numFmtId="0" fontId="8" fillId="2" borderId="6" xfId="0" applyFont="1" applyFill="1" applyBorder="1" applyAlignment="1">
      <alignment vertical="center" wrapText="1"/>
    </xf>
    <xf numFmtId="0" fontId="8" fillId="2" borderId="7" xfId="0" applyFont="1" applyFill="1" applyBorder="1" applyAlignment="1">
      <alignment vertical="center"/>
    </xf>
    <xf numFmtId="0" fontId="11" fillId="2" borderId="8" xfId="0" applyFont="1" applyFill="1" applyBorder="1" applyAlignment="1">
      <alignment vertical="center" wrapText="1"/>
    </xf>
    <xf numFmtId="164" fontId="0" fillId="2" borderId="9" xfId="0" applyNumberFormat="1" applyFill="1" applyBorder="1" applyAlignment="1">
      <alignment horizontal="center" vertical="center"/>
    </xf>
    <xf numFmtId="164" fontId="0" fillId="2" borderId="10" xfId="0" applyNumberFormat="1" applyFill="1" applyBorder="1" applyAlignment="1">
      <alignment horizontal="center" vertical="center"/>
    </xf>
    <xf numFmtId="0" fontId="10" fillId="2" borderId="0" xfId="0" applyFont="1" applyFill="1"/>
    <xf numFmtId="164" fontId="0" fillId="2" borderId="14" xfId="0" applyNumberFormat="1" applyFill="1" applyBorder="1" applyAlignment="1">
      <alignment horizontal="center" vertical="center"/>
    </xf>
    <xf numFmtId="164" fontId="0" fillId="2" borderId="15" xfId="0" applyNumberFormat="1" applyFill="1" applyBorder="1" applyAlignment="1">
      <alignment horizontal="center" vertical="center"/>
    </xf>
    <xf numFmtId="164" fontId="0" fillId="2" borderId="19" xfId="0" applyNumberFormat="1" applyFill="1" applyBorder="1" applyAlignment="1">
      <alignment horizontal="center" vertical="center"/>
    </xf>
    <xf numFmtId="164" fontId="0" fillId="2" borderId="3" xfId="0" applyNumberFormat="1" applyFill="1" applyBorder="1" applyAlignment="1">
      <alignment horizontal="center" vertical="center"/>
    </xf>
    <xf numFmtId="164" fontId="3" fillId="2" borderId="9" xfId="0" applyNumberFormat="1" applyFont="1" applyFill="1" applyBorder="1" applyAlignment="1">
      <alignment horizontal="center" vertical="center"/>
    </xf>
    <xf numFmtId="164" fontId="3" fillId="2" borderId="14" xfId="0" applyNumberFormat="1" applyFont="1" applyFill="1" applyBorder="1" applyAlignment="1">
      <alignment horizontal="center" vertical="center"/>
    </xf>
    <xf numFmtId="164" fontId="3" fillId="2" borderId="15" xfId="0" applyNumberFormat="1" applyFont="1" applyFill="1" applyBorder="1" applyAlignment="1">
      <alignment horizontal="center" vertical="center"/>
    </xf>
    <xf numFmtId="0" fontId="10" fillId="2" borderId="2" xfId="0" applyFont="1" applyFill="1" applyBorder="1"/>
    <xf numFmtId="0" fontId="12" fillId="2" borderId="2" xfId="0" applyFont="1" applyFill="1" applyBorder="1" applyAlignment="1">
      <alignment horizontal="left" vertical="center" wrapText="1"/>
    </xf>
    <xf numFmtId="164" fontId="3" fillId="2" borderId="2" xfId="0" applyNumberFormat="1" applyFont="1" applyFill="1" applyBorder="1" applyAlignment="1">
      <alignment horizontal="center" vertical="center"/>
    </xf>
    <xf numFmtId="0" fontId="0" fillId="3" borderId="0" xfId="0" applyFill="1"/>
    <xf numFmtId="0" fontId="8" fillId="2" borderId="3" xfId="0" applyFont="1" applyFill="1" applyBorder="1" applyAlignment="1">
      <alignment horizontal="center" vertical="center"/>
    </xf>
    <xf numFmtId="0" fontId="5" fillId="2" borderId="0" xfId="0" applyFont="1" applyFill="1" applyAlignment="1">
      <alignment vertical="top" wrapText="1"/>
    </xf>
    <xf numFmtId="0" fontId="1" fillId="0" borderId="0" xfId="0" applyFont="1"/>
    <xf numFmtId="164" fontId="0" fillId="0" borderId="0" xfId="0" applyNumberFormat="1"/>
    <xf numFmtId="0" fontId="6" fillId="2" borderId="0" xfId="0" applyFont="1" applyFill="1" applyAlignment="1">
      <alignment vertical="top" wrapText="1"/>
    </xf>
    <xf numFmtId="0" fontId="8" fillId="2" borderId="16" xfId="0" applyFont="1" applyFill="1" applyBorder="1" applyAlignment="1">
      <alignment horizontal="center" vertical="center"/>
    </xf>
    <xf numFmtId="164" fontId="0" fillId="2" borderId="6" xfId="0" applyNumberFormat="1" applyFill="1" applyBorder="1" applyAlignment="1">
      <alignment horizontal="center" vertical="center"/>
    </xf>
    <xf numFmtId="164" fontId="0" fillId="2" borderId="11" xfId="0" applyNumberFormat="1" applyFill="1" applyBorder="1" applyAlignment="1">
      <alignment horizontal="center" vertical="center"/>
    </xf>
    <xf numFmtId="164" fontId="0" fillId="2" borderId="16" xfId="0" applyNumberFormat="1" applyFill="1" applyBorder="1" applyAlignment="1">
      <alignment horizontal="center" vertical="center"/>
    </xf>
    <xf numFmtId="164" fontId="3" fillId="2" borderId="7" xfId="0" applyNumberFormat="1" applyFont="1" applyFill="1" applyBorder="1" applyAlignment="1">
      <alignment horizontal="center" vertical="center"/>
    </xf>
    <xf numFmtId="164" fontId="3" fillId="2" borderId="11" xfId="0" applyNumberFormat="1" applyFont="1" applyFill="1" applyBorder="1" applyAlignment="1">
      <alignment horizontal="center" vertical="center"/>
    </xf>
    <xf numFmtId="0" fontId="8" fillId="2" borderId="0" xfId="0" applyFont="1" applyFill="1" applyBorder="1" applyAlignment="1">
      <alignment horizontal="center" vertical="center"/>
    </xf>
    <xf numFmtId="164" fontId="0" fillId="2" borderId="0" xfId="0" applyNumberFormat="1" applyFill="1" applyBorder="1" applyAlignment="1">
      <alignment horizontal="center" vertical="center"/>
    </xf>
    <xf numFmtId="164" fontId="3" fillId="2" borderId="0" xfId="0" applyNumberFormat="1" applyFont="1" applyFill="1" applyBorder="1" applyAlignment="1">
      <alignment horizontal="center" vertical="center"/>
    </xf>
    <xf numFmtId="0" fontId="8" fillId="2" borderId="20" xfId="0" applyFont="1" applyFill="1" applyBorder="1" applyAlignment="1">
      <alignment horizontal="center" vertical="center"/>
    </xf>
    <xf numFmtId="164" fontId="0" fillId="2" borderId="20" xfId="0" applyNumberFormat="1" applyFill="1" applyBorder="1" applyAlignment="1">
      <alignment horizontal="center" vertical="center"/>
    </xf>
    <xf numFmtId="164" fontId="3" fillId="2" borderId="20" xfId="0" applyNumberFormat="1" applyFont="1" applyFill="1" applyBorder="1" applyAlignment="1">
      <alignment horizontal="center" vertical="center"/>
    </xf>
    <xf numFmtId="0" fontId="0" fillId="2" borderId="20" xfId="0" applyFill="1" applyBorder="1"/>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11" xfId="0" applyFont="1" applyFill="1" applyBorder="1" applyAlignment="1">
      <alignment horizontal="left" vertical="center"/>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0" fontId="8" fillId="2" borderId="16" xfId="0" applyFont="1" applyFill="1" applyBorder="1" applyAlignment="1">
      <alignment horizontal="left" vertical="center"/>
    </xf>
    <xf numFmtId="0" fontId="8" fillId="2" borderId="17" xfId="0" applyFont="1" applyFill="1" applyBorder="1" applyAlignment="1">
      <alignment horizontal="left" vertical="center"/>
    </xf>
    <xf numFmtId="0" fontId="8" fillId="2" borderId="18" xfId="0" applyFont="1" applyFill="1" applyBorder="1" applyAlignment="1">
      <alignment horizontal="left" vertical="center"/>
    </xf>
    <xf numFmtId="0" fontId="12" fillId="2" borderId="6"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8" xfId="0" applyFont="1" applyFill="1" applyBorder="1" applyAlignment="1">
      <alignment horizontal="left" vertical="center" wrapText="1"/>
    </xf>
    <xf numFmtId="0" fontId="12" fillId="2" borderId="11"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2" borderId="13" xfId="0" applyFont="1" applyFill="1" applyBorder="1" applyAlignment="1">
      <alignment horizontal="left" vertical="center" wrapText="1"/>
    </xf>
    <xf numFmtId="0" fontId="13" fillId="2" borderId="0" xfId="0" applyFont="1" applyFill="1" applyAlignment="1">
      <alignment horizontal="left" vertical="top" wrapText="1"/>
    </xf>
    <xf numFmtId="0" fontId="2" fillId="2" borderId="0" xfId="0" applyFont="1" applyFill="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Percentage of premises that have Superfast Broadband (30Mbit/s or greater) coverage from fixed broadband</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Copeland</c:v>
                </c:pt>
              </c:strCache>
            </c:strRef>
          </c:tx>
          <c:spPr>
            <a:solidFill>
              <a:schemeClr val="tx1"/>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2016</c:v>
                </c:pt>
                <c:pt idx="1">
                  <c:v>2017</c:v>
                </c:pt>
                <c:pt idx="2">
                  <c:v>2018</c:v>
                </c:pt>
                <c:pt idx="3">
                  <c:v>2019</c:v>
                </c:pt>
                <c:pt idx="4">
                  <c:v>2020</c:v>
                </c:pt>
                <c:pt idx="5">
                  <c:v>2021</c:v>
                </c:pt>
              </c:numCache>
            </c:numRef>
          </c:cat>
          <c:val>
            <c:numRef>
              <c:f>Sheet1!$I$12:$N$12</c:f>
              <c:numCache>
                <c:formatCode>0.0</c:formatCode>
                <c:ptCount val="6"/>
                <c:pt idx="0">
                  <c:v>83</c:v>
                </c:pt>
                <c:pt idx="1">
                  <c:v>87</c:v>
                </c:pt>
                <c:pt idx="2">
                  <c:v>93.8</c:v>
                </c:pt>
                <c:pt idx="3">
                  <c:v>94.600000000000009</c:v>
                </c:pt>
                <c:pt idx="4">
                  <c:v>94.8</c:v>
                </c:pt>
                <c:pt idx="5">
                  <c:v>94.6</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2016</c:v>
                </c:pt>
                <c:pt idx="1">
                  <c:v>2017</c:v>
                </c:pt>
                <c:pt idx="2">
                  <c:v>2018</c:v>
                </c:pt>
                <c:pt idx="3">
                  <c:v>2019</c:v>
                </c:pt>
                <c:pt idx="4">
                  <c:v>2020</c:v>
                </c:pt>
                <c:pt idx="5">
                  <c:v>2021</c:v>
                </c:pt>
              </c:numCache>
            </c:numRef>
          </c:cat>
          <c:val>
            <c:numRef>
              <c:f>Sheet1!$I$13:$N$13</c:f>
              <c:numCache>
                <c:formatCode>0.0</c:formatCode>
                <c:ptCount val="6"/>
                <c:pt idx="0">
                  <c:v>79.461538461538467</c:v>
                </c:pt>
                <c:pt idx="1">
                  <c:v>84.967032967032964</c:v>
                </c:pt>
                <c:pt idx="2">
                  <c:v>88.446153846153834</c:v>
                </c:pt>
                <c:pt idx="3">
                  <c:v>90.046590909090895</c:v>
                </c:pt>
                <c:pt idx="4">
                  <c:v>91.29425287356321</c:v>
                </c:pt>
                <c:pt idx="5">
                  <c:v>91.619047619047635</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2016</c:v>
                </c:pt>
                <c:pt idx="1">
                  <c:v>2017</c:v>
                </c:pt>
                <c:pt idx="2">
                  <c:v>2018</c:v>
                </c:pt>
                <c:pt idx="3">
                  <c:v>2019</c:v>
                </c:pt>
                <c:pt idx="4">
                  <c:v>2020</c:v>
                </c:pt>
                <c:pt idx="5">
                  <c:v>2021</c:v>
                </c:pt>
              </c:numCache>
            </c:numRef>
          </c:cat>
          <c:val>
            <c:numRef>
              <c:f>Sheet1!$I$14:$N$14</c:f>
              <c:numCache>
                <c:formatCode>0.0</c:formatCode>
                <c:ptCount val="6"/>
                <c:pt idx="0">
                  <c:v>90</c:v>
                </c:pt>
                <c:pt idx="1">
                  <c:v>92</c:v>
                </c:pt>
                <c:pt idx="2">
                  <c:v>94</c:v>
                </c:pt>
                <c:pt idx="3">
                  <c:v>95</c:v>
                </c:pt>
                <c:pt idx="4">
                  <c:v>96</c:v>
                </c:pt>
                <c:pt idx="5">
                  <c:v>96</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Sheet1!$A$20</c:f>
          <c:strCache>
            <c:ptCount val="1"/>
            <c:pt idx="0">
              <c:v>Percentage of premises that have coverage from a full fibre or Gigabit capable service from fixed broadband</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Sheet1!$F$21</c:f>
              <c:strCache>
                <c:ptCount val="1"/>
                <c:pt idx="0">
                  <c:v>Copeland Gigabit availability</c:v>
                </c:pt>
              </c:strCache>
            </c:strRef>
          </c:tx>
          <c:spPr>
            <a:solidFill>
              <a:schemeClr val="tx1"/>
            </a:solidFill>
            <a:ln w="38100">
              <a:solidFill>
                <a:schemeClr val="tx1"/>
              </a:solidFill>
            </a:ln>
            <a:effectLst/>
          </c:spPr>
          <c:invertIfNegative val="0"/>
          <c:cat>
            <c:numRef>
              <c:f>Sheet1!$I$20:$M$20</c:f>
              <c:numCache>
                <c:formatCode>General</c:formatCode>
                <c:ptCount val="5"/>
                <c:pt idx="0">
                  <c:v>2017</c:v>
                </c:pt>
                <c:pt idx="1">
                  <c:v>2018</c:v>
                </c:pt>
                <c:pt idx="2">
                  <c:v>2019</c:v>
                </c:pt>
                <c:pt idx="3">
                  <c:v>2020</c:v>
                </c:pt>
                <c:pt idx="4">
                  <c:v>2021</c:v>
                </c:pt>
              </c:numCache>
            </c:numRef>
          </c:cat>
          <c:val>
            <c:numRef>
              <c:f>Sheet1!$I$21:$M$21</c:f>
              <c:numCache>
                <c:formatCode>0.0</c:formatCode>
                <c:ptCount val="5"/>
                <c:pt idx="3">
                  <c:v>1.6</c:v>
                </c:pt>
                <c:pt idx="4">
                  <c:v>1.9</c:v>
                </c:pt>
              </c:numCache>
            </c:numRef>
          </c:val>
          <c:extLst>
            <c:ext xmlns:c16="http://schemas.microsoft.com/office/drawing/2014/chart" uri="{C3380CC4-5D6E-409C-BE32-E72D297353CC}">
              <c16:uniqueId val="{00000000-403D-4EA4-BE2B-F4EC22B0ED2D}"/>
            </c:ext>
          </c:extLst>
        </c:ser>
        <c:ser>
          <c:idx val="0"/>
          <c:order val="1"/>
          <c:tx>
            <c:strRef>
              <c:f>Sheet1!$O$21</c:f>
              <c:strCache>
                <c:ptCount val="1"/>
                <c:pt idx="0">
                  <c:v>Copeland Full Fibre</c:v>
                </c:pt>
              </c:strCache>
            </c:strRef>
          </c:tx>
          <c:spPr>
            <a:noFill/>
            <a:ln w="38100">
              <a:solidFill>
                <a:schemeClr val="tx1"/>
              </a:solidFill>
            </a:ln>
            <a:effectLst/>
          </c:spPr>
          <c:invertIfNegative val="0"/>
          <c:val>
            <c:numRef>
              <c:f>Sheet1!$R$21:$V$21</c:f>
              <c:numCache>
                <c:formatCode>0.0</c:formatCode>
                <c:ptCount val="5"/>
                <c:pt idx="1">
                  <c:v>0.5</c:v>
                </c:pt>
                <c:pt idx="2">
                  <c:v>1.2</c:v>
                </c:pt>
                <c:pt idx="3">
                  <c:v>1.6</c:v>
                </c:pt>
                <c:pt idx="4">
                  <c:v>1.9</c:v>
                </c:pt>
              </c:numCache>
            </c:numRef>
          </c:val>
          <c:extLst>
            <c:ext xmlns:c16="http://schemas.microsoft.com/office/drawing/2014/chart" uri="{C3380CC4-5D6E-409C-BE32-E72D297353CC}">
              <c16:uniqueId val="{00000003-403D-4EA4-BE2B-F4EC22B0ED2D}"/>
            </c:ext>
          </c:extLst>
        </c:ser>
        <c:ser>
          <c:idx val="2"/>
          <c:order val="2"/>
          <c:tx>
            <c:strRef>
              <c:f>Sheet1!$F$22</c:f>
              <c:strCache>
                <c:ptCount val="1"/>
                <c:pt idx="0">
                  <c:v>Rural as a Region Gigabit availability</c:v>
                </c:pt>
              </c:strCache>
            </c:strRef>
          </c:tx>
          <c:spPr>
            <a:solidFill>
              <a:schemeClr val="accent6">
                <a:lumMod val="60000"/>
                <a:lumOff val="40000"/>
              </a:schemeClr>
            </a:solidFill>
            <a:ln w="38100">
              <a:solidFill>
                <a:schemeClr val="accent6">
                  <a:lumMod val="60000"/>
                  <a:lumOff val="40000"/>
                </a:schemeClr>
              </a:solidFill>
            </a:ln>
            <a:effectLst/>
          </c:spPr>
          <c:invertIfNegative val="0"/>
          <c:cat>
            <c:numRef>
              <c:f>Sheet1!$I$20:$M$20</c:f>
              <c:numCache>
                <c:formatCode>General</c:formatCode>
                <c:ptCount val="5"/>
                <c:pt idx="0">
                  <c:v>2017</c:v>
                </c:pt>
                <c:pt idx="1">
                  <c:v>2018</c:v>
                </c:pt>
                <c:pt idx="2">
                  <c:v>2019</c:v>
                </c:pt>
                <c:pt idx="3">
                  <c:v>2020</c:v>
                </c:pt>
                <c:pt idx="4">
                  <c:v>2021</c:v>
                </c:pt>
              </c:numCache>
            </c:numRef>
          </c:cat>
          <c:val>
            <c:numRef>
              <c:f>Sheet1!$I$22:$M$22</c:f>
              <c:numCache>
                <c:formatCode>0.0</c:formatCode>
                <c:ptCount val="5"/>
                <c:pt idx="3">
                  <c:v>12.611494252873564</c:v>
                </c:pt>
                <c:pt idx="4">
                  <c:v>21.220238095238098</c:v>
                </c:pt>
              </c:numCache>
            </c:numRef>
          </c:val>
          <c:extLst>
            <c:ext xmlns:c16="http://schemas.microsoft.com/office/drawing/2014/chart" uri="{C3380CC4-5D6E-409C-BE32-E72D297353CC}">
              <c16:uniqueId val="{00000001-403D-4EA4-BE2B-F4EC22B0ED2D}"/>
            </c:ext>
          </c:extLst>
        </c:ser>
        <c:ser>
          <c:idx val="4"/>
          <c:order val="3"/>
          <c:tx>
            <c:strRef>
              <c:f>Sheet1!$O$22</c:f>
              <c:strCache>
                <c:ptCount val="1"/>
                <c:pt idx="0">
                  <c:v>Rural as a Region Full Fibre</c:v>
                </c:pt>
              </c:strCache>
            </c:strRef>
          </c:tx>
          <c:spPr>
            <a:noFill/>
            <a:ln w="38100">
              <a:solidFill>
                <a:schemeClr val="accent6">
                  <a:lumMod val="60000"/>
                  <a:lumOff val="40000"/>
                </a:schemeClr>
              </a:solidFill>
            </a:ln>
            <a:effectLst/>
          </c:spPr>
          <c:invertIfNegative val="0"/>
          <c:val>
            <c:numRef>
              <c:f>Sheet1!$R$22:$V$22</c:f>
              <c:numCache>
                <c:formatCode>0.0</c:formatCode>
                <c:ptCount val="5"/>
                <c:pt idx="1">
                  <c:v>5.2153846153846146</c:v>
                </c:pt>
                <c:pt idx="2">
                  <c:v>7.4386363636363635</c:v>
                </c:pt>
                <c:pt idx="3">
                  <c:v>12.252873563218394</c:v>
                </c:pt>
                <c:pt idx="4">
                  <c:v>19.964285714285715</c:v>
                </c:pt>
              </c:numCache>
            </c:numRef>
          </c:val>
          <c:extLst>
            <c:ext xmlns:c16="http://schemas.microsoft.com/office/drawing/2014/chart" uri="{C3380CC4-5D6E-409C-BE32-E72D297353CC}">
              <c16:uniqueId val="{00000004-403D-4EA4-BE2B-F4EC22B0ED2D}"/>
            </c:ext>
          </c:extLst>
        </c:ser>
        <c:ser>
          <c:idx val="3"/>
          <c:order val="4"/>
          <c:tx>
            <c:strRef>
              <c:f>Sheet1!$F$23</c:f>
              <c:strCache>
                <c:ptCount val="1"/>
                <c:pt idx="0">
                  <c:v>England Gigabit availability</c:v>
                </c:pt>
              </c:strCache>
            </c:strRef>
          </c:tx>
          <c:spPr>
            <a:solidFill>
              <a:schemeClr val="accent1">
                <a:lumMod val="60000"/>
                <a:lumOff val="40000"/>
              </a:schemeClr>
            </a:solidFill>
            <a:ln w="38100">
              <a:solidFill>
                <a:schemeClr val="accent1">
                  <a:lumMod val="60000"/>
                  <a:lumOff val="40000"/>
                </a:schemeClr>
              </a:solidFill>
            </a:ln>
            <a:effectLst/>
          </c:spPr>
          <c:invertIfNegative val="0"/>
          <c:cat>
            <c:numRef>
              <c:f>Sheet1!$I$20:$M$20</c:f>
              <c:numCache>
                <c:formatCode>General</c:formatCode>
                <c:ptCount val="5"/>
                <c:pt idx="0">
                  <c:v>2017</c:v>
                </c:pt>
                <c:pt idx="1">
                  <c:v>2018</c:v>
                </c:pt>
                <c:pt idx="2">
                  <c:v>2019</c:v>
                </c:pt>
                <c:pt idx="3">
                  <c:v>2020</c:v>
                </c:pt>
                <c:pt idx="4">
                  <c:v>2021</c:v>
                </c:pt>
              </c:numCache>
            </c:numRef>
          </c:cat>
          <c:val>
            <c:numRef>
              <c:f>Sheet1!$I$23:$M$23</c:f>
              <c:numCache>
                <c:formatCode>0.0</c:formatCode>
                <c:ptCount val="5"/>
                <c:pt idx="0">
                  <c:v>3</c:v>
                </c:pt>
                <c:pt idx="1">
                  <c:v>6</c:v>
                </c:pt>
                <c:pt idx="2">
                  <c:v>10</c:v>
                </c:pt>
                <c:pt idx="3">
                  <c:v>25</c:v>
                </c:pt>
                <c:pt idx="4">
                  <c:v>46</c:v>
                </c:pt>
              </c:numCache>
            </c:numRef>
          </c:val>
          <c:extLst>
            <c:ext xmlns:c16="http://schemas.microsoft.com/office/drawing/2014/chart" uri="{C3380CC4-5D6E-409C-BE32-E72D297353CC}">
              <c16:uniqueId val="{00000002-403D-4EA4-BE2B-F4EC22B0ED2D}"/>
            </c:ext>
          </c:extLst>
        </c:ser>
        <c:ser>
          <c:idx val="5"/>
          <c:order val="5"/>
          <c:tx>
            <c:strRef>
              <c:f>Sheet1!$O$23</c:f>
              <c:strCache>
                <c:ptCount val="1"/>
                <c:pt idx="0">
                  <c:v>England Full Fibre</c:v>
                </c:pt>
              </c:strCache>
            </c:strRef>
          </c:tx>
          <c:spPr>
            <a:noFill/>
            <a:ln w="38100">
              <a:solidFill>
                <a:schemeClr val="accent1">
                  <a:lumMod val="60000"/>
                  <a:lumOff val="40000"/>
                </a:schemeClr>
              </a:solidFill>
            </a:ln>
            <a:effectLst/>
          </c:spPr>
          <c:invertIfNegative val="0"/>
          <c:val>
            <c:numRef>
              <c:f>Sheet1!$R$23:$V$23</c:f>
              <c:numCache>
                <c:formatCode>0.0</c:formatCode>
                <c:ptCount val="5"/>
                <c:pt idx="1">
                  <c:v>6</c:v>
                </c:pt>
                <c:pt idx="2">
                  <c:v>10</c:v>
                </c:pt>
                <c:pt idx="3">
                  <c:v>16</c:v>
                </c:pt>
                <c:pt idx="4">
                  <c:v>27</c:v>
                </c:pt>
              </c:numCache>
            </c:numRef>
          </c:val>
          <c:extLst>
            <c:ext xmlns:c16="http://schemas.microsoft.com/office/drawing/2014/chart" uri="{C3380CC4-5D6E-409C-BE32-E72D297353CC}">
              <c16:uniqueId val="{00000005-403D-4EA4-BE2B-F4EC22B0ED2D}"/>
            </c:ext>
          </c:extLst>
        </c:ser>
        <c:dLbls>
          <c:showLegendKey val="0"/>
          <c:showVal val="0"/>
          <c:showCatName val="0"/>
          <c:showSerName val="0"/>
          <c:showPercent val="0"/>
          <c:showBubbleSize val="0"/>
        </c:dLbls>
        <c:gapWidth val="0"/>
        <c:overlap val="26"/>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solidFill>
            <a:schemeClr val="tx1"/>
          </a:solid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Sheet1!$A$29</c:f>
          <c:strCache>
            <c:ptCount val="1"/>
            <c:pt idx="0">
              <c:v>4G services, premises (indoor): signal from all operators</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Sheet1!$F$30</c:f>
              <c:strCache>
                <c:ptCount val="1"/>
                <c:pt idx="0">
                  <c:v>Copeland</c:v>
                </c:pt>
              </c:strCache>
            </c:strRef>
          </c:tx>
          <c:spPr>
            <a:solidFill>
              <a:schemeClr val="tx1"/>
            </a:solidFill>
            <a:ln>
              <a:noFill/>
            </a:ln>
            <a:effectLst/>
          </c:spPr>
          <c:invertIfNegative val="0"/>
          <c:cat>
            <c:numRef>
              <c:f>Sheet1!$I$29:$M$29</c:f>
              <c:numCache>
                <c:formatCode>General</c:formatCode>
                <c:ptCount val="5"/>
                <c:pt idx="0">
                  <c:v>2017</c:v>
                </c:pt>
                <c:pt idx="1">
                  <c:v>2018</c:v>
                </c:pt>
                <c:pt idx="2">
                  <c:v>2019</c:v>
                </c:pt>
                <c:pt idx="3">
                  <c:v>2020</c:v>
                </c:pt>
                <c:pt idx="4">
                  <c:v>2021</c:v>
                </c:pt>
              </c:numCache>
            </c:numRef>
          </c:cat>
          <c:val>
            <c:numRef>
              <c:f>Sheet1!$I$30:$M$30</c:f>
              <c:numCache>
                <c:formatCode>0.0</c:formatCode>
                <c:ptCount val="5"/>
                <c:pt idx="0">
                  <c:v>14.13</c:v>
                </c:pt>
                <c:pt idx="1">
                  <c:v>49.68</c:v>
                </c:pt>
                <c:pt idx="2">
                  <c:v>56.1</c:v>
                </c:pt>
                <c:pt idx="3">
                  <c:v>56.86</c:v>
                </c:pt>
                <c:pt idx="4">
                  <c:v>57.33</c:v>
                </c:pt>
              </c:numCache>
            </c:numRef>
          </c:val>
          <c:extLst>
            <c:ext xmlns:c16="http://schemas.microsoft.com/office/drawing/2014/chart" uri="{C3380CC4-5D6E-409C-BE32-E72D297353CC}">
              <c16:uniqueId val="{00000000-89B5-479B-8E18-92F61E4CD9C9}"/>
            </c:ext>
          </c:extLst>
        </c:ser>
        <c:ser>
          <c:idx val="2"/>
          <c:order val="1"/>
          <c:tx>
            <c:strRef>
              <c:f>Sheet1!$F$31</c:f>
              <c:strCache>
                <c:ptCount val="1"/>
                <c:pt idx="0">
                  <c:v>Rural as a Region</c:v>
                </c:pt>
              </c:strCache>
            </c:strRef>
          </c:tx>
          <c:spPr>
            <a:solidFill>
              <a:schemeClr val="accent6">
                <a:lumMod val="60000"/>
                <a:lumOff val="40000"/>
              </a:schemeClr>
            </a:solidFill>
            <a:ln>
              <a:noFill/>
            </a:ln>
            <a:effectLst/>
          </c:spPr>
          <c:invertIfNegative val="0"/>
          <c:cat>
            <c:numRef>
              <c:f>Sheet1!$I$29:$M$29</c:f>
              <c:numCache>
                <c:formatCode>General</c:formatCode>
                <c:ptCount val="5"/>
                <c:pt idx="0">
                  <c:v>2017</c:v>
                </c:pt>
                <c:pt idx="1">
                  <c:v>2018</c:v>
                </c:pt>
                <c:pt idx="2">
                  <c:v>2019</c:v>
                </c:pt>
                <c:pt idx="3">
                  <c:v>2020</c:v>
                </c:pt>
                <c:pt idx="4">
                  <c:v>2021</c:v>
                </c:pt>
              </c:numCache>
            </c:numRef>
          </c:cat>
          <c:val>
            <c:numRef>
              <c:f>Sheet1!$I$31:$M$31</c:f>
              <c:numCache>
                <c:formatCode>0.0</c:formatCode>
                <c:ptCount val="5"/>
                <c:pt idx="0">
                  <c:v>29.951428571428565</c:v>
                </c:pt>
                <c:pt idx="1">
                  <c:v>58.982967032967032</c:v>
                </c:pt>
                <c:pt idx="2">
                  <c:v>61.890795454545476</c:v>
                </c:pt>
                <c:pt idx="3">
                  <c:v>63.204482758620699</c:v>
                </c:pt>
                <c:pt idx="4">
                  <c:v>64.16892857142858</c:v>
                </c:pt>
              </c:numCache>
            </c:numRef>
          </c:val>
          <c:extLst>
            <c:ext xmlns:c16="http://schemas.microsoft.com/office/drawing/2014/chart" uri="{C3380CC4-5D6E-409C-BE32-E72D297353CC}">
              <c16:uniqueId val="{00000001-89B5-479B-8E18-92F61E4CD9C9}"/>
            </c:ext>
          </c:extLst>
        </c:ser>
        <c:ser>
          <c:idx val="3"/>
          <c:order val="2"/>
          <c:tx>
            <c:strRef>
              <c:f>Sheet1!$F$32</c:f>
              <c:strCache>
                <c:ptCount val="1"/>
                <c:pt idx="0">
                  <c:v>England</c:v>
                </c:pt>
              </c:strCache>
            </c:strRef>
          </c:tx>
          <c:spPr>
            <a:solidFill>
              <a:schemeClr val="accent1">
                <a:lumMod val="60000"/>
                <a:lumOff val="40000"/>
              </a:schemeClr>
            </a:solidFill>
            <a:ln>
              <a:noFill/>
            </a:ln>
            <a:effectLst/>
          </c:spPr>
          <c:invertIfNegative val="0"/>
          <c:cat>
            <c:numRef>
              <c:f>Sheet1!$I$29:$M$29</c:f>
              <c:numCache>
                <c:formatCode>General</c:formatCode>
                <c:ptCount val="5"/>
                <c:pt idx="0">
                  <c:v>2017</c:v>
                </c:pt>
                <c:pt idx="1">
                  <c:v>2018</c:v>
                </c:pt>
                <c:pt idx="2">
                  <c:v>2019</c:v>
                </c:pt>
                <c:pt idx="3">
                  <c:v>2020</c:v>
                </c:pt>
                <c:pt idx="4">
                  <c:v>2021</c:v>
                </c:pt>
              </c:numCache>
            </c:numRef>
          </c:cat>
          <c:val>
            <c:numRef>
              <c:f>Sheet1!$I$32:$M$32</c:f>
              <c:numCache>
                <c:formatCode>0.0</c:formatCode>
                <c:ptCount val="5"/>
                <c:pt idx="0">
                  <c:v>60</c:v>
                </c:pt>
                <c:pt idx="1">
                  <c:v>78</c:v>
                </c:pt>
                <c:pt idx="2">
                  <c:v>81</c:v>
                </c:pt>
                <c:pt idx="3">
                  <c:v>81</c:v>
                </c:pt>
                <c:pt idx="4">
                  <c:v>82</c:v>
                </c:pt>
              </c:numCache>
            </c:numRef>
          </c:val>
          <c:extLst>
            <c:ext xmlns:c16="http://schemas.microsoft.com/office/drawing/2014/chart" uri="{C3380CC4-5D6E-409C-BE32-E72D297353CC}">
              <c16:uniqueId val="{00000002-89B5-479B-8E18-92F61E4CD9C9}"/>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17</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289560</xdr:colOff>
      <xdr:row>11</xdr:row>
      <xdr:rowOff>297180</xdr:rowOff>
    </xdr:from>
    <xdr:to>
      <xdr:col>1</xdr:col>
      <xdr:colOff>3025140</xdr:colOff>
      <xdr:row>13</xdr:row>
      <xdr:rowOff>274320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735580"/>
          <a:ext cx="7437120" cy="127254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Avenir Next LT Pro" panose="020B0504020202020204" pitchFamily="34" charset="0"/>
              <a:ea typeface="+mn-ea"/>
              <a:cs typeface="+mn-cs"/>
            </a:rPr>
            <a:t>The percentage of premises that have Superfast</a:t>
          </a:r>
          <a:r>
            <a:rPr lang="en-GB" sz="1100" baseline="0">
              <a:solidFill>
                <a:schemeClr val="dk1"/>
              </a:solidFill>
              <a:effectLst/>
              <a:latin typeface="Avenir Next LT Pro" panose="020B0504020202020204" pitchFamily="34" charset="0"/>
              <a:ea typeface="+mn-ea"/>
              <a:cs typeface="+mn-cs"/>
            </a:rPr>
            <a:t> Broadband coverage from fixed broadband within rural areas lags behind that for England as a whole, however both increase from 2016 to 2021 with the gap decreasing over this period of time.</a:t>
          </a:r>
        </a:p>
        <a:p>
          <a:endParaRPr lang="en-GB" sz="1100" baseline="0">
            <a:solidFill>
              <a:schemeClr val="dk1"/>
            </a:solidFill>
            <a:effectLst/>
            <a:latin typeface="Avenir Next LT Pro" panose="020B0504020202020204" pitchFamily="34" charset="0"/>
            <a:ea typeface="+mn-ea"/>
            <a:cs typeface="+mn-cs"/>
          </a:endParaRPr>
        </a:p>
        <a:p>
          <a:r>
            <a:rPr lang="en-GB" sz="1100" baseline="0">
              <a:solidFill>
                <a:schemeClr val="dk1"/>
              </a:solidFill>
              <a:effectLst/>
              <a:latin typeface="Avenir Next LT Pro" panose="020B0504020202020204" pitchFamily="34" charset="0"/>
              <a:ea typeface="+mn-ea"/>
              <a:cs typeface="+mn-cs"/>
            </a:rPr>
            <a:t>The situation for Copeland saw the percentage of premises that had superfast broadband sit consistently above the rural position but marginally below the England position from 2016 to 2021.</a:t>
          </a:r>
          <a:endParaRPr lang="en-GB">
            <a:effectLst/>
            <a:latin typeface="Avenir Next LT Pro" panose="020B0504020202020204" pitchFamily="34" charset="0"/>
          </a:endParaRPr>
        </a:p>
      </xdr:txBody>
    </xdr:sp>
    <xdr:clientData/>
  </xdr:twoCellAnchor>
  <xdr:twoCellAnchor>
    <xdr:from>
      <xdr:col>2</xdr:col>
      <xdr:colOff>0</xdr:colOff>
      <xdr:row>19</xdr:row>
      <xdr:rowOff>0</xdr:rowOff>
    </xdr:from>
    <xdr:to>
      <xdr:col>4</xdr:col>
      <xdr:colOff>0</xdr:colOff>
      <xdr:row>26</xdr:row>
      <xdr:rowOff>0</xdr:rowOff>
    </xdr:to>
    <xdr:graphicFrame macro="">
      <xdr:nvGraphicFramePr>
        <xdr:cNvPr id="3" name="Chart 2">
          <a:extLst>
            <a:ext uri="{FF2B5EF4-FFF2-40B4-BE49-F238E27FC236}">
              <a16:creationId xmlns:a16="http://schemas.microsoft.com/office/drawing/2014/main" id="{00757A55-C3ED-40C3-8815-3C597F22666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289560</xdr:colOff>
      <xdr:row>20</xdr:row>
      <xdr:rowOff>297180</xdr:rowOff>
    </xdr:from>
    <xdr:to>
      <xdr:col>1</xdr:col>
      <xdr:colOff>3025140</xdr:colOff>
      <xdr:row>23</xdr:row>
      <xdr:rowOff>579120</xdr:rowOff>
    </xdr:to>
    <xdr:sp macro="" textlink="">
      <xdr:nvSpPr>
        <xdr:cNvPr id="4" name="TextBox 3">
          <a:extLst>
            <a:ext uri="{FF2B5EF4-FFF2-40B4-BE49-F238E27FC236}">
              <a16:creationId xmlns:a16="http://schemas.microsoft.com/office/drawing/2014/main" id="{D5B5E52B-E7D2-46D3-98BC-8931230199BE}"/>
            </a:ext>
          </a:extLst>
        </xdr:cNvPr>
        <xdr:cNvSpPr txBox="1"/>
      </xdr:nvSpPr>
      <xdr:spPr>
        <a:xfrm>
          <a:off x="289560" y="7399020"/>
          <a:ext cx="7437120" cy="222504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Avenir Next LT Pro" panose="020B0504020202020204" pitchFamily="34" charset="0"/>
              <a:ea typeface="+mn-ea"/>
              <a:cs typeface="+mn-cs"/>
            </a:rPr>
            <a:t>England's gigabit availability</a:t>
          </a:r>
          <a:r>
            <a:rPr lang="en-GB" sz="1100" baseline="0">
              <a:solidFill>
                <a:schemeClr val="dk1"/>
              </a:solidFill>
              <a:effectLst/>
              <a:latin typeface="Avenir Next LT Pro" panose="020B0504020202020204" pitchFamily="34" charset="0"/>
              <a:ea typeface="+mn-ea"/>
              <a:cs typeface="+mn-cs"/>
            </a:rPr>
            <a:t> from fixed broadband sees significant increases year on year from 2017 to 2021, and in 2018 and 2019 matches full fibre availability, before surpassing the full fibre availability in England in 2020 and 2021.</a:t>
          </a:r>
        </a:p>
        <a:p>
          <a:endParaRPr lang="en-GB" sz="1100" baseline="0">
            <a:solidFill>
              <a:schemeClr val="dk1"/>
            </a:solidFill>
            <a:effectLst/>
            <a:latin typeface="Avenir Next LT Pro" panose="020B0504020202020204" pitchFamily="34" charset="0"/>
            <a:ea typeface="+mn-ea"/>
            <a:cs typeface="+mn-cs"/>
          </a:endParaRPr>
        </a:p>
        <a:p>
          <a:r>
            <a:rPr lang="en-GB" sz="1100" baseline="0">
              <a:solidFill>
                <a:schemeClr val="dk1"/>
              </a:solidFill>
              <a:effectLst/>
              <a:latin typeface="Avenir Next LT Pro" panose="020B0504020202020204" pitchFamily="34" charset="0"/>
              <a:ea typeface="+mn-ea"/>
              <a:cs typeface="+mn-cs"/>
            </a:rPr>
            <a:t>The situation for 'Rural as a Region' shows an increase over this period of time also, but at a slower rate thus markedly widening its gap to England's overall gigabit availability, as well as dropping further behind the full fibre availability seen for England.</a:t>
          </a:r>
        </a:p>
        <a:p>
          <a:endParaRPr lang="en-GB" sz="1100" baseline="0">
            <a:solidFill>
              <a:schemeClr val="dk1"/>
            </a:solidFill>
            <a:effectLst/>
            <a:latin typeface="Avenir Next LT Pro" panose="020B0504020202020204" pitchFamily="34" charset="0"/>
            <a:ea typeface="+mn-ea"/>
            <a:cs typeface="+mn-cs"/>
          </a:endParaRPr>
        </a:p>
        <a:p>
          <a:r>
            <a:rPr lang="en-GB" sz="1100" baseline="0">
              <a:solidFill>
                <a:schemeClr val="dk1"/>
              </a:solidFill>
              <a:effectLst/>
              <a:latin typeface="Avenir Next LT Pro" panose="020B0504020202020204" pitchFamily="34" charset="0"/>
              <a:ea typeface="+mn-ea"/>
              <a:cs typeface="+mn-cs"/>
            </a:rPr>
            <a:t>Copeland's gigabit availability from fixed broadband was identical to its full fibre availability in both 2020 and 2021.  Its coverage from a full fibre or gigabit capable service from fixed broadband is significantly below both the rural and England positions and has not experienced the increases seen for these areas between 2018 and 2021.</a:t>
          </a:r>
        </a:p>
      </xdr:txBody>
    </xdr:sp>
    <xdr:clientData/>
  </xdr:twoCellAnchor>
  <xdr:twoCellAnchor>
    <xdr:from>
      <xdr:col>2</xdr:col>
      <xdr:colOff>0</xdr:colOff>
      <xdr:row>28</xdr:row>
      <xdr:rowOff>0</xdr:rowOff>
    </xdr:from>
    <xdr:to>
      <xdr:col>4</xdr:col>
      <xdr:colOff>0</xdr:colOff>
      <xdr:row>35</xdr:row>
      <xdr:rowOff>0</xdr:rowOff>
    </xdr:to>
    <xdr:graphicFrame macro="">
      <xdr:nvGraphicFramePr>
        <xdr:cNvPr id="5" name="Chart 4">
          <a:extLst>
            <a:ext uri="{FF2B5EF4-FFF2-40B4-BE49-F238E27FC236}">
              <a16:creationId xmlns:a16="http://schemas.microsoft.com/office/drawing/2014/main" id="{27806BD4-F96B-4D28-BC4F-0DB7DA50F74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289560</xdr:colOff>
      <xdr:row>29</xdr:row>
      <xdr:rowOff>297180</xdr:rowOff>
    </xdr:from>
    <xdr:to>
      <xdr:col>1</xdr:col>
      <xdr:colOff>3025140</xdr:colOff>
      <xdr:row>31</xdr:row>
      <xdr:rowOff>396240</xdr:rowOff>
    </xdr:to>
    <xdr:sp macro="" textlink="">
      <xdr:nvSpPr>
        <xdr:cNvPr id="6" name="TextBox 5">
          <a:extLst>
            <a:ext uri="{FF2B5EF4-FFF2-40B4-BE49-F238E27FC236}">
              <a16:creationId xmlns:a16="http://schemas.microsoft.com/office/drawing/2014/main" id="{23B689E0-4BCD-4D79-8D66-AC8876A98010}"/>
            </a:ext>
          </a:extLst>
        </xdr:cNvPr>
        <xdr:cNvSpPr txBox="1"/>
      </xdr:nvSpPr>
      <xdr:spPr>
        <a:xfrm>
          <a:off x="289560" y="11864340"/>
          <a:ext cx="7437120" cy="139446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1100">
              <a:solidFill>
                <a:schemeClr val="dk1"/>
              </a:solidFill>
              <a:effectLst/>
              <a:latin typeface="Avenir Next LT Pro" panose="020B0504020202020204" pitchFamily="34" charset="0"/>
              <a:ea typeface="+mn-ea"/>
              <a:cs typeface="+mn-cs"/>
            </a:rPr>
            <a:t>The</a:t>
          </a:r>
          <a:r>
            <a:rPr lang="en-GB" sz="1100" baseline="0">
              <a:solidFill>
                <a:schemeClr val="dk1"/>
              </a:solidFill>
              <a:effectLst/>
              <a:latin typeface="Avenir Next LT Pro" panose="020B0504020202020204" pitchFamily="34" charset="0"/>
              <a:ea typeface="+mn-ea"/>
              <a:cs typeface="+mn-cs"/>
            </a:rPr>
            <a:t> 4G coverage where there is a signal from all operators within premises saw a step increase from 2017 to 2018 for both 'Rural as a Region' and England, before moving into a period of slow increase from 2018 to 2021.  This is mirrored by both areas, however the rural coverage is significantly lower than that for England as a whole.</a:t>
          </a:r>
        </a:p>
        <a:p>
          <a:endParaRPr lang="en-GB">
            <a:effectLst/>
            <a:latin typeface="Avenir Next LT Pro" panose="020B0504020202020204" pitchFamily="34" charset="0"/>
          </a:endParaRPr>
        </a:p>
        <a:p>
          <a:r>
            <a:rPr lang="en-GB">
              <a:effectLst/>
              <a:latin typeface="Avenir Next LT Pro" panose="020B0504020202020204" pitchFamily="34" charset="0"/>
            </a:rPr>
            <a:t>The</a:t>
          </a:r>
          <a:r>
            <a:rPr lang="en-GB" baseline="0">
              <a:effectLst/>
              <a:latin typeface="Avenir Next LT Pro" panose="020B0504020202020204" pitchFamily="34" charset="0"/>
            </a:rPr>
            <a:t> situation for Copeland in this period of time saw it also experience a step increase from 2017 to 2018 before a slow increase in the years 2018 to 2021, however Copeland's coverage was below both that of England and 'Rural as a Region'.</a:t>
          </a:r>
          <a:endParaRPr lang="en-GB">
            <a:effectLst/>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W36"/>
  <sheetViews>
    <sheetView tabSelected="1" zoomScaleNormal="100" workbookViewId="0">
      <selection activeCell="B4" sqref="B4"/>
    </sheetView>
  </sheetViews>
  <sheetFormatPr defaultColWidth="8.88671875" defaultRowHeight="14.4"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4" width="8.88671875" style="1"/>
    <col min="15" max="15" width="18.33203125" style="1" customWidth="1"/>
    <col min="16" max="16384" width="8.88671875" style="1"/>
  </cols>
  <sheetData>
    <row r="1" spans="1:20" ht="21" customHeight="1" x14ac:dyDescent="0.3">
      <c r="A1" s="60" t="s">
        <v>1354</v>
      </c>
      <c r="B1" s="61"/>
      <c r="C1" s="61"/>
    </row>
    <row r="2" spans="1:20" ht="21" customHeight="1" x14ac:dyDescent="0.3">
      <c r="A2" s="61"/>
      <c r="B2" s="61"/>
      <c r="C2" s="61"/>
    </row>
    <row r="3" spans="1:20" ht="15" thickBot="1" x14ac:dyDescent="0.35"/>
    <row r="4" spans="1:20" ht="16.2" thickBot="1" x14ac:dyDescent="0.35">
      <c r="A4" s="2" t="s">
        <v>0</v>
      </c>
      <c r="B4" s="3" t="s">
        <v>71</v>
      </c>
      <c r="C4" s="4"/>
      <c r="D4" s="4"/>
    </row>
    <row r="5" spans="1:20" x14ac:dyDescent="0.3"/>
    <row r="6" spans="1:20" x14ac:dyDescent="0.3"/>
    <row r="7" spans="1:20" x14ac:dyDescent="0.3"/>
    <row r="8" spans="1:20" x14ac:dyDescent="0.3"/>
    <row r="9" spans="1:20" s="5" customFormat="1" ht="15" thickBot="1" x14ac:dyDescent="0.35"/>
    <row r="10" spans="1:20" x14ac:dyDescent="0.3"/>
    <row r="11" spans="1:20" ht="31.8" thickBot="1" x14ac:dyDescent="0.35">
      <c r="A11" s="29" t="s">
        <v>1359</v>
      </c>
      <c r="B11" s="32" t="s">
        <v>1360</v>
      </c>
      <c r="C11" s="6"/>
      <c r="D11" s="6"/>
      <c r="F11" s="46" t="s">
        <v>1362</v>
      </c>
      <c r="G11" s="46"/>
      <c r="H11" s="47"/>
      <c r="I11" s="7">
        <v>2016</v>
      </c>
      <c r="J11" s="8">
        <v>2017</v>
      </c>
      <c r="K11" s="8">
        <v>2018</v>
      </c>
      <c r="L11" s="28">
        <v>2019</v>
      </c>
      <c r="M11" s="28">
        <v>2020</v>
      </c>
      <c r="N11" s="33">
        <v>2021</v>
      </c>
      <c r="O11" s="42"/>
      <c r="P11" s="39"/>
      <c r="Q11" s="39"/>
      <c r="R11" s="39"/>
      <c r="S11" s="39"/>
      <c r="T11" s="39"/>
    </row>
    <row r="12" spans="1:20" ht="51" customHeight="1" thickTop="1" x14ac:dyDescent="0.3">
      <c r="B12" s="9"/>
      <c r="C12" s="10"/>
      <c r="D12" s="10"/>
      <c r="F12" s="11" t="str">
        <f>B4</f>
        <v>Copeland</v>
      </c>
      <c r="G12" s="12"/>
      <c r="H12" s="13"/>
      <c r="I12" s="14">
        <f>VLOOKUP(F12,Sheet2!B10:J468,4,FALSE)</f>
        <v>83</v>
      </c>
      <c r="J12" s="15">
        <f>VLOOKUP($F12,Sheet2!$B$10:$J$468,5,FALSE)</f>
        <v>87</v>
      </c>
      <c r="K12" s="15">
        <f>VLOOKUP($F12,Sheet2!$B$10:$J$468,6,FALSE)</f>
        <v>93.8</v>
      </c>
      <c r="L12" s="15">
        <f>VLOOKUP($F12,Sheet2!$B$10:$J$468,7,FALSE)</f>
        <v>94.600000000000009</v>
      </c>
      <c r="M12" s="15">
        <f>VLOOKUP($F12,Sheet2!$B$10:$J$468,8,FALSE)</f>
        <v>94.8</v>
      </c>
      <c r="N12" s="15">
        <f>VLOOKUP($F12,Sheet2!$B$10:$J$468,9,FALSE)</f>
        <v>94.6</v>
      </c>
      <c r="O12" s="43"/>
      <c r="P12" s="40"/>
      <c r="Q12" s="40"/>
      <c r="R12" s="40"/>
      <c r="S12" s="40"/>
      <c r="T12" s="40"/>
    </row>
    <row r="13" spans="1:20" ht="51" customHeight="1" x14ac:dyDescent="0.3">
      <c r="B13" s="16"/>
      <c r="C13" s="16"/>
      <c r="D13" s="16"/>
      <c r="F13" s="48" t="s">
        <v>2</v>
      </c>
      <c r="G13" s="49"/>
      <c r="H13" s="50"/>
      <c r="I13" s="17">
        <f>Sheet2!E474</f>
        <v>79.461538461538467</v>
      </c>
      <c r="J13" s="18">
        <f>Sheet2!F474</f>
        <v>84.967032967032964</v>
      </c>
      <c r="K13" s="18">
        <f>Sheet2!G474</f>
        <v>88.446153846153834</v>
      </c>
      <c r="L13" s="18">
        <f>Sheet2!H474</f>
        <v>90.046590909090895</v>
      </c>
      <c r="M13" s="18">
        <f>Sheet2!I474</f>
        <v>91.29425287356321</v>
      </c>
      <c r="N13" s="18">
        <f>Sheet2!J474</f>
        <v>91.619047619047635</v>
      </c>
      <c r="O13" s="43"/>
      <c r="P13" s="40"/>
      <c r="Q13" s="40"/>
      <c r="R13" s="40"/>
      <c r="S13" s="40"/>
      <c r="T13" s="40"/>
    </row>
    <row r="14" spans="1:20" ht="51" customHeight="1" thickBot="1" x14ac:dyDescent="0.35">
      <c r="B14" s="16"/>
      <c r="C14" s="16"/>
      <c r="D14" s="16"/>
      <c r="F14" s="51" t="s">
        <v>3</v>
      </c>
      <c r="G14" s="52"/>
      <c r="H14" s="53"/>
      <c r="I14" s="19">
        <f>Sheet2!E6</f>
        <v>90</v>
      </c>
      <c r="J14" s="20">
        <f>Sheet2!F6</f>
        <v>92</v>
      </c>
      <c r="K14" s="20">
        <f>Sheet2!G6</f>
        <v>94</v>
      </c>
      <c r="L14" s="20">
        <f>Sheet2!H6</f>
        <v>95</v>
      </c>
      <c r="M14" s="20">
        <f>Sheet2!I6</f>
        <v>96</v>
      </c>
      <c r="N14" s="20">
        <f>Sheet2!J6</f>
        <v>96</v>
      </c>
      <c r="O14" s="43"/>
      <c r="P14" s="40"/>
      <c r="Q14" s="40"/>
      <c r="R14" s="40"/>
      <c r="S14" s="40"/>
      <c r="T14" s="40"/>
    </row>
    <row r="15" spans="1:20" ht="51" customHeight="1" thickTop="1" x14ac:dyDescent="0.3">
      <c r="B15" s="16"/>
      <c r="C15" s="16"/>
      <c r="D15" s="16"/>
      <c r="F15" s="54" t="str">
        <f>"% Gap - "&amp;F12&amp;" to Rural as a Region"</f>
        <v>% Gap - Copeland to Rural as a Region</v>
      </c>
      <c r="G15" s="55"/>
      <c r="H15" s="56"/>
      <c r="I15" s="21">
        <f>((I12-I13))</f>
        <v>3.538461538461533</v>
      </c>
      <c r="J15" s="21">
        <f>((J12-J13))</f>
        <v>2.0329670329670364</v>
      </c>
      <c r="K15" s="21">
        <f t="shared" ref="K15:N15" si="0">((K12-K13))</f>
        <v>5.3538461538461632</v>
      </c>
      <c r="L15" s="21">
        <f t="shared" si="0"/>
        <v>4.5534090909091134</v>
      </c>
      <c r="M15" s="21">
        <f t="shared" si="0"/>
        <v>3.5057471264367877</v>
      </c>
      <c r="N15" s="21">
        <f t="shared" si="0"/>
        <v>2.9809523809523597</v>
      </c>
      <c r="O15" s="44"/>
      <c r="P15" s="41"/>
      <c r="Q15" s="41"/>
      <c r="R15" s="41"/>
      <c r="S15" s="41"/>
      <c r="T15" s="41"/>
    </row>
    <row r="16" spans="1:20" ht="51" customHeight="1" x14ac:dyDescent="0.3">
      <c r="B16" s="16"/>
      <c r="C16" s="16"/>
      <c r="D16" s="16"/>
      <c r="F16" s="57" t="str">
        <f>"% Gap - "&amp;F12&amp;" to England"</f>
        <v>% Gap - Copeland to England</v>
      </c>
      <c r="G16" s="58"/>
      <c r="H16" s="59"/>
      <c r="I16" s="21">
        <f>I12-I14</f>
        <v>-7</v>
      </c>
      <c r="J16" s="21">
        <f>J12-J14</f>
        <v>-5</v>
      </c>
      <c r="K16" s="21">
        <f t="shared" ref="K16:N16" si="1">K12-K14</f>
        <v>-0.20000000000000284</v>
      </c>
      <c r="L16" s="21">
        <f t="shared" si="1"/>
        <v>-0.39999999999999147</v>
      </c>
      <c r="M16" s="21">
        <f t="shared" si="1"/>
        <v>-1.2000000000000028</v>
      </c>
      <c r="N16" s="21">
        <f t="shared" si="1"/>
        <v>-1.4000000000000057</v>
      </c>
      <c r="O16" s="44"/>
      <c r="P16" s="41"/>
      <c r="Q16" s="41"/>
      <c r="R16" s="41"/>
      <c r="S16" s="41"/>
      <c r="T16" s="41"/>
    </row>
    <row r="17" spans="1:23" ht="51" customHeight="1" x14ac:dyDescent="0.3">
      <c r="B17" s="16"/>
      <c r="C17" s="16"/>
      <c r="D17" s="16"/>
      <c r="F17" s="57" t="s">
        <v>4</v>
      </c>
      <c r="G17" s="58"/>
      <c r="H17" s="59"/>
      <c r="I17" s="22">
        <f>(I13-I14)</f>
        <v>-10.538461538461533</v>
      </c>
      <c r="J17" s="23">
        <f>(J13-J14)</f>
        <v>-7.0329670329670364</v>
      </c>
      <c r="K17" s="23">
        <f t="shared" ref="K17:N17" si="2">(K13-K14)</f>
        <v>-5.5538461538461661</v>
      </c>
      <c r="L17" s="23">
        <f t="shared" si="2"/>
        <v>-4.9534090909091049</v>
      </c>
      <c r="M17" s="23">
        <f t="shared" si="2"/>
        <v>-4.7057471264367905</v>
      </c>
      <c r="N17" s="23">
        <f t="shared" si="2"/>
        <v>-4.3809523809523654</v>
      </c>
      <c r="O17" s="44"/>
      <c r="P17" s="41"/>
      <c r="Q17" s="41"/>
      <c r="R17" s="41"/>
      <c r="S17" s="41"/>
      <c r="T17" s="41"/>
    </row>
    <row r="18" spans="1:23" s="5" customFormat="1" ht="15" thickBot="1" x14ac:dyDescent="0.35">
      <c r="B18" s="24"/>
      <c r="C18" s="24"/>
      <c r="D18" s="24"/>
      <c r="F18" s="25"/>
      <c r="G18" s="25"/>
      <c r="H18" s="25"/>
      <c r="I18" s="26"/>
      <c r="J18" s="26"/>
      <c r="K18" s="26"/>
      <c r="L18" s="26"/>
      <c r="M18" s="26"/>
      <c r="N18" s="26"/>
    </row>
    <row r="19" spans="1:23" x14ac:dyDescent="0.3"/>
    <row r="20" spans="1:23" ht="31.8" thickBot="1" x14ac:dyDescent="0.35">
      <c r="A20" s="29" t="s">
        <v>1361</v>
      </c>
      <c r="B20" s="32" t="s">
        <v>1360</v>
      </c>
      <c r="C20" s="6"/>
      <c r="D20" s="6"/>
      <c r="F20" s="46" t="s">
        <v>1357</v>
      </c>
      <c r="G20" s="46"/>
      <c r="H20" s="47"/>
      <c r="I20" s="7">
        <v>2017</v>
      </c>
      <c r="J20" s="28">
        <v>2018</v>
      </c>
      <c r="K20" s="28">
        <v>2019</v>
      </c>
      <c r="L20" s="28">
        <v>2020</v>
      </c>
      <c r="M20" s="33">
        <v>2021</v>
      </c>
      <c r="N20" s="42"/>
      <c r="O20" s="46" t="s">
        <v>1356</v>
      </c>
      <c r="P20" s="46"/>
      <c r="Q20" s="47"/>
      <c r="R20" s="7">
        <v>2017</v>
      </c>
      <c r="S20" s="28">
        <v>2018</v>
      </c>
      <c r="T20" s="28">
        <v>2019</v>
      </c>
      <c r="U20" s="28">
        <v>2020</v>
      </c>
      <c r="V20" s="33">
        <v>2021</v>
      </c>
      <c r="W20" s="45"/>
    </row>
    <row r="21" spans="1:23" ht="51" customHeight="1" thickTop="1" x14ac:dyDescent="0.3">
      <c r="B21" s="9"/>
      <c r="C21" s="10"/>
      <c r="D21" s="10"/>
      <c r="F21" s="11" t="str">
        <f>B4&amp;" Gigabit availability"</f>
        <v>Copeland Gigabit availability</v>
      </c>
      <c r="G21" s="12"/>
      <c r="H21" s="13"/>
      <c r="I21" s="14"/>
      <c r="J21" s="15"/>
      <c r="K21" s="15"/>
      <c r="L21" s="15">
        <f>VLOOKUP(B4,Sheet2!AB9:AJ460,8,FALSE)</f>
        <v>1.6</v>
      </c>
      <c r="M21" s="34">
        <f>VLOOKUP(B4,Sheet2!AB9:AK460,9,FALSE)</f>
        <v>1.9</v>
      </c>
      <c r="N21" s="43"/>
      <c r="O21" s="11" t="str">
        <f>B4&amp;" Full Fibre"</f>
        <v>Copeland Full Fibre</v>
      </c>
      <c r="P21" s="12"/>
      <c r="Q21" s="13"/>
      <c r="R21" s="14"/>
      <c r="S21" s="15">
        <f>VLOOKUP(B4,Sheet2!BB9:BJ460,6,FALSE)</f>
        <v>0.5</v>
      </c>
      <c r="T21" s="15">
        <f>VLOOKUP(B4,Sheet2!BB9:BJ460,7,FALSE)</f>
        <v>1.2</v>
      </c>
      <c r="U21" s="15">
        <f>VLOOKUP(B4,Sheet2!BB9:BJ460,8,FALSE)</f>
        <v>1.6</v>
      </c>
      <c r="V21" s="34">
        <f>VLOOKUP(B4,Sheet2!BB9:BJ460,9,FALSE)</f>
        <v>1.9</v>
      </c>
      <c r="W21" s="45"/>
    </row>
    <row r="22" spans="1:23" ht="51" customHeight="1" x14ac:dyDescent="0.3">
      <c r="B22" s="16"/>
      <c r="C22" s="16"/>
      <c r="D22" s="16"/>
      <c r="F22" s="48" t="s">
        <v>1363</v>
      </c>
      <c r="G22" s="49"/>
      <c r="H22" s="50"/>
      <c r="I22" s="17"/>
      <c r="J22" s="18"/>
      <c r="K22" s="18"/>
      <c r="L22" s="18">
        <f>Sheet2!AI472</f>
        <v>12.611494252873564</v>
      </c>
      <c r="M22" s="35">
        <f>Sheet2!AJ472</f>
        <v>21.220238095238098</v>
      </c>
      <c r="N22" s="43"/>
      <c r="O22" s="48" t="s">
        <v>1365</v>
      </c>
      <c r="P22" s="49"/>
      <c r="Q22" s="50"/>
      <c r="R22" s="17"/>
      <c r="S22" s="18">
        <f>Sheet2!BG472</f>
        <v>5.2153846153846146</v>
      </c>
      <c r="T22" s="18">
        <f>Sheet2!BH472</f>
        <v>7.4386363636363635</v>
      </c>
      <c r="U22" s="18">
        <f>Sheet2!BI472</f>
        <v>12.252873563218394</v>
      </c>
      <c r="V22" s="18">
        <f>Sheet2!BJ472</f>
        <v>19.964285714285715</v>
      </c>
      <c r="W22" s="45"/>
    </row>
    <row r="23" spans="1:23" ht="51" customHeight="1" thickBot="1" x14ac:dyDescent="0.35">
      <c r="B23" s="16"/>
      <c r="C23" s="16"/>
      <c r="D23" s="16"/>
      <c r="F23" s="51" t="s">
        <v>1364</v>
      </c>
      <c r="G23" s="52"/>
      <c r="H23" s="53"/>
      <c r="I23" s="19">
        <f>Sheet2!AF8</f>
        <v>3</v>
      </c>
      <c r="J23" s="20">
        <f>Sheet2!AG8</f>
        <v>6</v>
      </c>
      <c r="K23" s="20">
        <f>Sheet2!AH8</f>
        <v>10</v>
      </c>
      <c r="L23" s="20">
        <f>Sheet2!AI8</f>
        <v>25</v>
      </c>
      <c r="M23" s="20">
        <f>Sheet2!AJ8</f>
        <v>46</v>
      </c>
      <c r="N23" s="43"/>
      <c r="O23" s="51" t="s">
        <v>1366</v>
      </c>
      <c r="P23" s="52"/>
      <c r="Q23" s="53"/>
      <c r="R23" s="19"/>
      <c r="S23" s="20">
        <f>Sheet2!BG8</f>
        <v>6</v>
      </c>
      <c r="T23" s="20">
        <f>Sheet2!BH8</f>
        <v>10</v>
      </c>
      <c r="U23" s="20">
        <f>Sheet2!BI8</f>
        <v>16</v>
      </c>
      <c r="V23" s="36">
        <f>Sheet2!BJ8</f>
        <v>27</v>
      </c>
      <c r="W23" s="45"/>
    </row>
    <row r="24" spans="1:23" ht="51" customHeight="1" thickTop="1" x14ac:dyDescent="0.3">
      <c r="B24" s="16"/>
      <c r="C24" s="16"/>
      <c r="D24" s="16"/>
      <c r="F24" s="54" t="str">
        <f>"% Gap - "&amp;F21&amp;" to Rural as a Region"</f>
        <v>% Gap - Copeland Gigabit availability to Rural as a Region</v>
      </c>
      <c r="G24" s="55"/>
      <c r="H24" s="56"/>
      <c r="I24" s="21"/>
      <c r="J24" s="21"/>
      <c r="K24" s="21"/>
      <c r="L24" s="21">
        <f>((L21-L22))</f>
        <v>-11.011494252873565</v>
      </c>
      <c r="M24" s="37">
        <f>((M21-M22))</f>
        <v>-19.3202380952381</v>
      </c>
      <c r="N24" s="44"/>
      <c r="O24" s="54" t="str">
        <f>"% Gap - "&amp;O21&amp;" to Rural as a Region"</f>
        <v>% Gap - Copeland Full Fibre to Rural as a Region</v>
      </c>
      <c r="P24" s="55"/>
      <c r="Q24" s="56"/>
      <c r="R24" s="21"/>
      <c r="S24" s="21">
        <f t="shared" ref="S24:T24" si="3">((S21-S22))</f>
        <v>-4.7153846153846146</v>
      </c>
      <c r="T24" s="21">
        <f t="shared" si="3"/>
        <v>-6.2386363636363633</v>
      </c>
      <c r="U24" s="21">
        <f>((U21-U22))</f>
        <v>-10.652873563218394</v>
      </c>
      <c r="V24" s="37">
        <f>((V21-V22))</f>
        <v>-18.064285714285717</v>
      </c>
      <c r="W24" s="45"/>
    </row>
    <row r="25" spans="1:23" ht="51" customHeight="1" x14ac:dyDescent="0.3">
      <c r="B25" s="16"/>
      <c r="C25" s="16"/>
      <c r="D25" s="16"/>
      <c r="F25" s="57" t="str">
        <f>"% Gap - "&amp;F21&amp;" to England"</f>
        <v>% Gap - Copeland Gigabit availability to England</v>
      </c>
      <c r="G25" s="58"/>
      <c r="H25" s="59"/>
      <c r="I25" s="21"/>
      <c r="J25" s="21"/>
      <c r="K25" s="21"/>
      <c r="L25" s="21">
        <f>L21-L23</f>
        <v>-23.4</v>
      </c>
      <c r="M25" s="21">
        <f>M21-M23</f>
        <v>-44.1</v>
      </c>
      <c r="N25" s="44"/>
      <c r="O25" s="57" t="str">
        <f>"% Gap - "&amp;O21&amp;" to England"</f>
        <v>% Gap - Copeland Full Fibre to England</v>
      </c>
      <c r="P25" s="58"/>
      <c r="Q25" s="59"/>
      <c r="R25" s="21"/>
      <c r="S25" s="21">
        <f>S21-S23</f>
        <v>-5.5</v>
      </c>
      <c r="T25" s="21">
        <f t="shared" ref="T25:V25" si="4">T21-T23</f>
        <v>-8.8000000000000007</v>
      </c>
      <c r="U25" s="21">
        <f t="shared" si="4"/>
        <v>-14.4</v>
      </c>
      <c r="V25" s="21">
        <f t="shared" si="4"/>
        <v>-25.1</v>
      </c>
      <c r="W25" s="45"/>
    </row>
    <row r="26" spans="1:23" ht="51" customHeight="1" x14ac:dyDescent="0.3">
      <c r="B26" s="16"/>
      <c r="C26" s="16"/>
      <c r="D26" s="16"/>
      <c r="F26" s="57" t="s">
        <v>4</v>
      </c>
      <c r="G26" s="58"/>
      <c r="H26" s="59"/>
      <c r="I26" s="22"/>
      <c r="J26" s="23"/>
      <c r="K26" s="23"/>
      <c r="L26" s="23">
        <f>((L22-L23))</f>
        <v>-12.388505747126436</v>
      </c>
      <c r="M26" s="38">
        <f>((M22-M23))</f>
        <v>-24.779761904761902</v>
      </c>
      <c r="N26" s="44"/>
      <c r="O26" s="57" t="s">
        <v>4</v>
      </c>
      <c r="P26" s="58"/>
      <c r="Q26" s="59"/>
      <c r="R26" s="22"/>
      <c r="S26" s="23">
        <f t="shared" ref="S26:T26" si="5">((S22-S23))</f>
        <v>-0.78461538461538538</v>
      </c>
      <c r="T26" s="23">
        <f t="shared" si="5"/>
        <v>-2.5613636363636365</v>
      </c>
      <c r="U26" s="23">
        <f>((U22-U23))</f>
        <v>-3.7471264367816062</v>
      </c>
      <c r="V26" s="38">
        <f>((V22-V23))</f>
        <v>-7.0357142857142847</v>
      </c>
      <c r="W26" s="45"/>
    </row>
    <row r="27" spans="1:23" s="5" customFormat="1" ht="15" thickBot="1" x14ac:dyDescent="0.35">
      <c r="B27" s="24"/>
      <c r="C27" s="24"/>
      <c r="D27" s="24"/>
      <c r="F27" s="25"/>
      <c r="G27" s="25"/>
      <c r="H27" s="25"/>
      <c r="I27" s="26"/>
      <c r="J27" s="26"/>
      <c r="K27" s="26"/>
      <c r="L27" s="26"/>
      <c r="M27" s="26"/>
      <c r="N27" s="26"/>
    </row>
    <row r="28" spans="1:23" x14ac:dyDescent="0.3"/>
    <row r="29" spans="1:23" ht="16.2" thickBot="1" x14ac:dyDescent="0.35">
      <c r="A29" s="29" t="s">
        <v>1367</v>
      </c>
      <c r="B29" s="32" t="s">
        <v>1360</v>
      </c>
      <c r="C29" s="6"/>
      <c r="D29" s="6"/>
      <c r="F29" s="46" t="s">
        <v>1358</v>
      </c>
      <c r="G29" s="46"/>
      <c r="H29" s="47"/>
      <c r="I29" s="7">
        <v>2017</v>
      </c>
      <c r="J29" s="28">
        <v>2018</v>
      </c>
      <c r="K29" s="28">
        <v>2019</v>
      </c>
      <c r="L29" s="28">
        <v>2020</v>
      </c>
      <c r="M29" s="33">
        <v>2021</v>
      </c>
      <c r="N29" s="42"/>
      <c r="O29" s="39"/>
      <c r="P29" s="39"/>
      <c r="Q29" s="39"/>
      <c r="R29" s="39"/>
      <c r="S29" s="39"/>
      <c r="T29" s="39"/>
    </row>
    <row r="30" spans="1:23" ht="51" customHeight="1" thickTop="1" x14ac:dyDescent="0.3">
      <c r="B30" s="9"/>
      <c r="C30" s="10"/>
      <c r="D30" s="10"/>
      <c r="F30" s="11" t="str">
        <f>B4</f>
        <v>Copeland</v>
      </c>
      <c r="G30" s="12"/>
      <c r="H30" s="13"/>
      <c r="I30" s="14">
        <f>VLOOKUP(F30,Sheet2!BL9:BT460,5,FALSE)</f>
        <v>14.13</v>
      </c>
      <c r="J30" s="15">
        <f>VLOOKUP($F30,Sheet2!$BL9:$BT460,6,FALSE)</f>
        <v>49.68</v>
      </c>
      <c r="K30" s="15">
        <f>VLOOKUP($F30,Sheet2!$BL9:$BT460,7,FALSE)</f>
        <v>56.1</v>
      </c>
      <c r="L30" s="15">
        <f>VLOOKUP($F30,Sheet2!$BL9:$BT460,8,FALSE)</f>
        <v>56.86</v>
      </c>
      <c r="M30" s="15">
        <f>VLOOKUP($F30,Sheet2!$BL9:$BT460,9,FALSE)</f>
        <v>57.33</v>
      </c>
      <c r="N30" s="43"/>
      <c r="O30" s="40"/>
      <c r="P30" s="40"/>
      <c r="Q30" s="40"/>
      <c r="R30" s="40"/>
      <c r="S30" s="40"/>
      <c r="T30" s="40"/>
    </row>
    <row r="31" spans="1:23" ht="51" customHeight="1" x14ac:dyDescent="0.3">
      <c r="B31" s="16"/>
      <c r="C31" s="16"/>
      <c r="D31" s="16"/>
      <c r="F31" s="48" t="s">
        <v>2</v>
      </c>
      <c r="G31" s="49"/>
      <c r="H31" s="50"/>
      <c r="I31" s="17">
        <f>Sheet2!BP472</f>
        <v>29.951428571428565</v>
      </c>
      <c r="J31" s="18">
        <f>Sheet2!BQ472</f>
        <v>58.982967032967032</v>
      </c>
      <c r="K31" s="18">
        <f>Sheet2!BR472</f>
        <v>61.890795454545476</v>
      </c>
      <c r="L31" s="18">
        <f>Sheet2!BS472</f>
        <v>63.204482758620699</v>
      </c>
      <c r="M31" s="18">
        <f>Sheet2!BT472</f>
        <v>64.16892857142858</v>
      </c>
      <c r="N31" s="43"/>
      <c r="O31" s="40"/>
      <c r="P31" s="40"/>
      <c r="Q31" s="40"/>
      <c r="R31" s="40"/>
      <c r="S31" s="40"/>
      <c r="T31" s="40"/>
    </row>
    <row r="32" spans="1:23" ht="51" customHeight="1" thickBot="1" x14ac:dyDescent="0.35">
      <c r="B32" s="16"/>
      <c r="C32" s="16"/>
      <c r="D32" s="16"/>
      <c r="F32" s="51" t="s">
        <v>3</v>
      </c>
      <c r="G32" s="52"/>
      <c r="H32" s="53"/>
      <c r="I32" s="19">
        <f>Sheet2!BP8</f>
        <v>60</v>
      </c>
      <c r="J32" s="20">
        <f>Sheet2!BQ8</f>
        <v>78</v>
      </c>
      <c r="K32" s="20">
        <f>Sheet2!BR8</f>
        <v>81</v>
      </c>
      <c r="L32" s="20">
        <f>Sheet2!BS8</f>
        <v>81</v>
      </c>
      <c r="M32" s="20">
        <f>Sheet2!BT8</f>
        <v>82</v>
      </c>
      <c r="N32" s="43"/>
      <c r="O32" s="40"/>
      <c r="P32" s="40"/>
      <c r="Q32" s="40"/>
      <c r="R32" s="40"/>
      <c r="S32" s="40"/>
      <c r="T32" s="40"/>
    </row>
    <row r="33" spans="2:20" ht="51" customHeight="1" thickTop="1" x14ac:dyDescent="0.3">
      <c r="B33" s="16"/>
      <c r="C33" s="16"/>
      <c r="D33" s="16"/>
      <c r="F33" s="54" t="str">
        <f>"% Gap - "&amp;F30&amp;" to Rural as a Region"</f>
        <v>% Gap - Copeland to Rural as a Region</v>
      </c>
      <c r="G33" s="55"/>
      <c r="H33" s="56"/>
      <c r="I33" s="21">
        <f>(I30-I31)</f>
        <v>-15.821428571428564</v>
      </c>
      <c r="J33" s="21">
        <f>(J30-J31)</f>
        <v>-9.3029670329670324</v>
      </c>
      <c r="K33" s="21">
        <f t="shared" ref="K33:M33" si="6">(K30-K31)</f>
        <v>-5.7907954545454743</v>
      </c>
      <c r="L33" s="21">
        <f t="shared" si="6"/>
        <v>-6.3444827586206998</v>
      </c>
      <c r="M33" s="21">
        <f t="shared" si="6"/>
        <v>-6.8389285714285819</v>
      </c>
      <c r="N33" s="44"/>
      <c r="O33" s="41"/>
      <c r="P33" s="41"/>
      <c r="Q33" s="41"/>
      <c r="R33" s="41"/>
      <c r="S33" s="41"/>
      <c r="T33" s="41"/>
    </row>
    <row r="34" spans="2:20" ht="51" customHeight="1" x14ac:dyDescent="0.3">
      <c r="B34" s="16"/>
      <c r="C34" s="16"/>
      <c r="D34" s="16"/>
      <c r="F34" s="57" t="str">
        <f>"% Gap - "&amp;F30&amp;" to England"</f>
        <v>% Gap - Copeland to England</v>
      </c>
      <c r="G34" s="58"/>
      <c r="H34" s="59"/>
      <c r="I34" s="21">
        <f>I30-I32</f>
        <v>-45.87</v>
      </c>
      <c r="J34" s="21">
        <f>J30-J32</f>
        <v>-28.32</v>
      </c>
      <c r="K34" s="21">
        <f t="shared" ref="K34:M34" si="7">K30-K32</f>
        <v>-24.9</v>
      </c>
      <c r="L34" s="21">
        <f t="shared" si="7"/>
        <v>-24.14</v>
      </c>
      <c r="M34" s="21">
        <f t="shared" si="7"/>
        <v>-24.67</v>
      </c>
      <c r="N34" s="44"/>
      <c r="O34" s="41"/>
      <c r="P34" s="41"/>
      <c r="Q34" s="41"/>
      <c r="R34" s="41"/>
      <c r="S34" s="41"/>
      <c r="T34" s="41"/>
    </row>
    <row r="35" spans="2:20" ht="51" customHeight="1" x14ac:dyDescent="0.3">
      <c r="B35" s="16"/>
      <c r="C35" s="16"/>
      <c r="D35" s="16"/>
      <c r="F35" s="57" t="s">
        <v>4</v>
      </c>
      <c r="G35" s="58"/>
      <c r="H35" s="59"/>
      <c r="I35" s="22">
        <f>(I31-I32)</f>
        <v>-30.048571428571435</v>
      </c>
      <c r="J35" s="23">
        <f>(J31-J32)</f>
        <v>-19.017032967032968</v>
      </c>
      <c r="K35" s="23">
        <f t="shared" ref="K35:M35" si="8">(K31-K32)</f>
        <v>-19.109204545454524</v>
      </c>
      <c r="L35" s="23">
        <f t="shared" si="8"/>
        <v>-17.795517241379301</v>
      </c>
      <c r="M35" s="23">
        <f t="shared" si="8"/>
        <v>-17.83107142857142</v>
      </c>
      <c r="N35" s="44"/>
      <c r="O35" s="41"/>
      <c r="P35" s="41"/>
      <c r="Q35" s="41"/>
      <c r="R35" s="41"/>
      <c r="S35" s="41"/>
      <c r="T35" s="41"/>
    </row>
    <row r="36" spans="2:20" s="5" customFormat="1" ht="15" thickBot="1" x14ac:dyDescent="0.35">
      <c r="B36" s="24"/>
      <c r="C36" s="24"/>
      <c r="D36" s="24"/>
      <c r="F36" s="25"/>
      <c r="G36" s="25"/>
      <c r="H36" s="25"/>
      <c r="I36" s="26"/>
      <c r="J36" s="26"/>
      <c r="K36" s="26"/>
      <c r="L36" s="26"/>
      <c r="M36" s="26"/>
      <c r="N36" s="26"/>
    </row>
  </sheetData>
  <sheetProtection algorithmName="SHA-512" hashValue="m6maRlkGro4o/V8IAIQHNCgC9x4TS8AAFL0CCs4tdadqEruAc1YuVeCyMUJd72vZSbrbrIAcgJVzZm7CU6q1Eg==" saltValue="4cbr5UWRGQm1BXOYZ9ozPQ==" spinCount="100000" sheet="1" objects="1" scenarios="1"/>
  <protectedRanges>
    <protectedRange sqref="B4" name="Range1"/>
  </protectedRanges>
  <mergeCells count="25">
    <mergeCell ref="F17:H17"/>
    <mergeCell ref="A1:C2"/>
    <mergeCell ref="F11:H11"/>
    <mergeCell ref="F13:H13"/>
    <mergeCell ref="F14:H14"/>
    <mergeCell ref="F15:H15"/>
    <mergeCell ref="F16:H16"/>
    <mergeCell ref="F20:H20"/>
    <mergeCell ref="F22:H22"/>
    <mergeCell ref="F23:H23"/>
    <mergeCell ref="F24:H24"/>
    <mergeCell ref="F26:H26"/>
    <mergeCell ref="F25:H25"/>
    <mergeCell ref="F29:H29"/>
    <mergeCell ref="F31:H31"/>
    <mergeCell ref="F32:H32"/>
    <mergeCell ref="F33:H33"/>
    <mergeCell ref="F35:H35"/>
    <mergeCell ref="F34:H34"/>
    <mergeCell ref="O20:Q20"/>
    <mergeCell ref="O22:Q22"/>
    <mergeCell ref="O23:Q23"/>
    <mergeCell ref="O24:Q24"/>
    <mergeCell ref="O26:Q26"/>
    <mergeCell ref="O25:Q25"/>
  </mergeCells>
  <dataValidations count="1">
    <dataValidation type="list" allowBlank="1" showInputMessage="1" showErrorMessage="1" sqref="B4 D4" xr:uid="{ABBCCB9A-197F-41D5-AA62-E971CE8EEAC1}">
      <formula1>members</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5</v>
      </c>
      <c r="B1" t="s">
        <v>6</v>
      </c>
      <c r="C1" t="s">
        <v>7</v>
      </c>
    </row>
    <row r="2" spans="1:3" x14ac:dyDescent="0.3">
      <c r="A2" t="s">
        <v>1</v>
      </c>
      <c r="B2" t="s">
        <v>8</v>
      </c>
      <c r="C2" t="s">
        <v>7</v>
      </c>
    </row>
    <row r="3" spans="1:3" x14ac:dyDescent="0.3">
      <c r="A3" t="s">
        <v>9</v>
      </c>
      <c r="B3" t="s">
        <v>6</v>
      </c>
      <c r="C3" t="s">
        <v>7</v>
      </c>
    </row>
    <row r="4" spans="1:3" x14ac:dyDescent="0.3">
      <c r="A4" t="s">
        <v>10</v>
      </c>
      <c r="B4" t="s">
        <v>6</v>
      </c>
      <c r="C4" t="s">
        <v>7</v>
      </c>
    </row>
    <row r="5" spans="1:3" x14ac:dyDescent="0.3">
      <c r="A5" t="s">
        <v>11</v>
      </c>
      <c r="B5" t="s">
        <v>6</v>
      </c>
      <c r="C5" t="s">
        <v>7</v>
      </c>
    </row>
    <row r="6" spans="1:3" x14ac:dyDescent="0.3">
      <c r="A6" t="s">
        <v>12</v>
      </c>
      <c r="B6" t="s">
        <v>13</v>
      </c>
      <c r="C6" t="s">
        <v>7</v>
      </c>
    </row>
    <row r="7" spans="1:3" x14ac:dyDescent="0.3">
      <c r="A7" t="s">
        <v>14</v>
      </c>
      <c r="B7" t="s">
        <v>8</v>
      </c>
      <c r="C7" t="s">
        <v>7</v>
      </c>
    </row>
    <row r="8" spans="1:3" x14ac:dyDescent="0.3">
      <c r="A8" t="s">
        <v>15</v>
      </c>
      <c r="B8" t="s">
        <v>6</v>
      </c>
      <c r="C8" t="s">
        <v>16</v>
      </c>
    </row>
    <row r="9" spans="1:3" x14ac:dyDescent="0.3">
      <c r="A9" t="s">
        <v>17</v>
      </c>
      <c r="B9" t="s">
        <v>6</v>
      </c>
      <c r="C9" t="s">
        <v>16</v>
      </c>
    </row>
    <row r="10" spans="1:3" x14ac:dyDescent="0.3">
      <c r="A10" t="s">
        <v>18</v>
      </c>
      <c r="B10" t="s">
        <v>6</v>
      </c>
      <c r="C10" t="s">
        <v>19</v>
      </c>
    </row>
    <row r="11" spans="1:3" x14ac:dyDescent="0.3">
      <c r="A11" t="s">
        <v>20</v>
      </c>
      <c r="B11" t="s">
        <v>13</v>
      </c>
      <c r="C11" t="s">
        <v>7</v>
      </c>
    </row>
    <row r="12" spans="1:3" x14ac:dyDescent="0.3">
      <c r="A12" t="s">
        <v>21</v>
      </c>
      <c r="B12" t="s">
        <v>6</v>
      </c>
      <c r="C12" t="s">
        <v>7</v>
      </c>
    </row>
    <row r="13" spans="1:3" x14ac:dyDescent="0.3">
      <c r="A13" t="s">
        <v>22</v>
      </c>
      <c r="B13" t="s">
        <v>13</v>
      </c>
      <c r="C13" t="s">
        <v>7</v>
      </c>
    </row>
    <row r="14" spans="1:3" x14ac:dyDescent="0.3">
      <c r="A14" t="s">
        <v>23</v>
      </c>
      <c r="B14" t="s">
        <v>8</v>
      </c>
      <c r="C14" t="s">
        <v>7</v>
      </c>
    </row>
    <row r="15" spans="1:3" x14ac:dyDescent="0.3">
      <c r="A15" t="s">
        <v>24</v>
      </c>
      <c r="B15" t="s">
        <v>13</v>
      </c>
      <c r="C15" t="s">
        <v>25</v>
      </c>
    </row>
    <row r="16" spans="1:3" x14ac:dyDescent="0.3">
      <c r="A16" t="s">
        <v>26</v>
      </c>
      <c r="B16" t="s">
        <v>13</v>
      </c>
      <c r="C16" t="s">
        <v>25</v>
      </c>
    </row>
    <row r="17" spans="1:3" x14ac:dyDescent="0.3">
      <c r="A17" t="s">
        <v>27</v>
      </c>
      <c r="B17" t="s">
        <v>6</v>
      </c>
      <c r="C17" t="s">
        <v>16</v>
      </c>
    </row>
    <row r="18" spans="1:3" x14ac:dyDescent="0.3">
      <c r="A18" t="s">
        <v>28</v>
      </c>
      <c r="B18" t="s">
        <v>6</v>
      </c>
      <c r="C18" t="s">
        <v>19</v>
      </c>
    </row>
    <row r="19" spans="1:3" x14ac:dyDescent="0.3">
      <c r="A19" t="s">
        <v>29</v>
      </c>
      <c r="B19" t="s">
        <v>6</v>
      </c>
      <c r="C19" t="s">
        <v>7</v>
      </c>
    </row>
    <row r="20" spans="1:3" x14ac:dyDescent="0.3">
      <c r="A20" t="s">
        <v>30</v>
      </c>
      <c r="B20" t="s">
        <v>6</v>
      </c>
      <c r="C20" t="s">
        <v>25</v>
      </c>
    </row>
    <row r="21" spans="1:3" x14ac:dyDescent="0.3">
      <c r="A21" t="s">
        <v>31</v>
      </c>
      <c r="B21" t="s">
        <v>6</v>
      </c>
      <c r="C21" t="s">
        <v>25</v>
      </c>
    </row>
    <row r="22" spans="1:3" x14ac:dyDescent="0.3">
      <c r="A22" t="s">
        <v>32</v>
      </c>
      <c r="B22" t="s">
        <v>13</v>
      </c>
      <c r="C22" t="s">
        <v>7</v>
      </c>
    </row>
    <row r="23" spans="1:3" x14ac:dyDescent="0.3">
      <c r="A23" t="s">
        <v>33</v>
      </c>
      <c r="B23" t="s">
        <v>6</v>
      </c>
      <c r="C23" t="s">
        <v>19</v>
      </c>
    </row>
    <row r="24" spans="1:3" x14ac:dyDescent="0.3">
      <c r="A24" t="s">
        <v>34</v>
      </c>
      <c r="B24" t="s">
        <v>13</v>
      </c>
      <c r="C24" t="s">
        <v>7</v>
      </c>
    </row>
    <row r="25" spans="1:3" x14ac:dyDescent="0.3">
      <c r="A25" t="s">
        <v>35</v>
      </c>
      <c r="B25" t="s">
        <v>6</v>
      </c>
      <c r="C25" t="s">
        <v>25</v>
      </c>
    </row>
    <row r="26" spans="1:3" x14ac:dyDescent="0.3">
      <c r="A26" t="s">
        <v>36</v>
      </c>
      <c r="B26" t="s">
        <v>6</v>
      </c>
      <c r="C26" t="s">
        <v>25</v>
      </c>
    </row>
    <row r="27" spans="1:3" x14ac:dyDescent="0.3">
      <c r="A27" t="s">
        <v>37</v>
      </c>
      <c r="B27" t="s">
        <v>6</v>
      </c>
      <c r="C27" t="s">
        <v>19</v>
      </c>
    </row>
    <row r="28" spans="1:3" x14ac:dyDescent="0.3">
      <c r="A28" t="s">
        <v>38</v>
      </c>
      <c r="B28" t="s">
        <v>8</v>
      </c>
      <c r="C28" t="s">
        <v>7</v>
      </c>
    </row>
    <row r="29" spans="1:3" x14ac:dyDescent="0.3">
      <c r="A29" t="s">
        <v>39</v>
      </c>
      <c r="B29" t="s">
        <v>8</v>
      </c>
      <c r="C29" t="s">
        <v>7</v>
      </c>
    </row>
    <row r="30" spans="1:3" x14ac:dyDescent="0.3">
      <c r="A30" t="s">
        <v>40</v>
      </c>
      <c r="B30" t="s">
        <v>6</v>
      </c>
      <c r="C30" t="s">
        <v>16</v>
      </c>
    </row>
    <row r="31" spans="1:3" x14ac:dyDescent="0.3">
      <c r="A31" t="s">
        <v>41</v>
      </c>
      <c r="B31" t="s">
        <v>13</v>
      </c>
      <c r="C31" t="s">
        <v>7</v>
      </c>
    </row>
    <row r="32" spans="1:3" x14ac:dyDescent="0.3">
      <c r="A32" t="s">
        <v>42</v>
      </c>
      <c r="B32" t="s">
        <v>6</v>
      </c>
      <c r="C32" t="s">
        <v>25</v>
      </c>
    </row>
    <row r="33" spans="1:3" x14ac:dyDescent="0.3">
      <c r="A33" t="s">
        <v>43</v>
      </c>
      <c r="B33" t="s">
        <v>6</v>
      </c>
      <c r="C33" t="s">
        <v>25</v>
      </c>
    </row>
    <row r="34" spans="1:3" x14ac:dyDescent="0.3">
      <c r="A34" t="s">
        <v>44</v>
      </c>
      <c r="B34" t="s">
        <v>13</v>
      </c>
      <c r="C34" t="s">
        <v>7</v>
      </c>
    </row>
    <row r="35" spans="1:3" x14ac:dyDescent="0.3">
      <c r="A35" t="s">
        <v>45</v>
      </c>
      <c r="B35" t="s">
        <v>6</v>
      </c>
      <c r="C35" t="s">
        <v>16</v>
      </c>
    </row>
    <row r="36" spans="1:3" x14ac:dyDescent="0.3">
      <c r="A36" t="s">
        <v>46</v>
      </c>
      <c r="B36" t="s">
        <v>6</v>
      </c>
      <c r="C36" t="s">
        <v>7</v>
      </c>
    </row>
    <row r="37" spans="1:3" x14ac:dyDescent="0.3">
      <c r="A37" t="s">
        <v>47</v>
      </c>
      <c r="B37" t="s">
        <v>6</v>
      </c>
      <c r="C37" t="s">
        <v>7</v>
      </c>
    </row>
    <row r="38" spans="1:3" x14ac:dyDescent="0.3">
      <c r="A38" t="s">
        <v>48</v>
      </c>
      <c r="B38" t="s">
        <v>6</v>
      </c>
      <c r="C38" t="s">
        <v>7</v>
      </c>
    </row>
    <row r="39" spans="1:3" x14ac:dyDescent="0.3">
      <c r="A39" t="s">
        <v>49</v>
      </c>
      <c r="B39" t="s">
        <v>13</v>
      </c>
      <c r="C39" t="s">
        <v>25</v>
      </c>
    </row>
    <row r="40" spans="1:3" x14ac:dyDescent="0.3">
      <c r="A40" t="s">
        <v>50</v>
      </c>
      <c r="B40" t="s">
        <v>6</v>
      </c>
      <c r="C40" t="s">
        <v>7</v>
      </c>
    </row>
    <row r="41" spans="1:3" x14ac:dyDescent="0.3">
      <c r="A41" t="s">
        <v>51</v>
      </c>
      <c r="B41" t="s">
        <v>6</v>
      </c>
      <c r="C41" t="s">
        <v>19</v>
      </c>
    </row>
    <row r="42" spans="1:3" x14ac:dyDescent="0.3">
      <c r="A42" t="s">
        <v>52</v>
      </c>
      <c r="B42" t="s">
        <v>6</v>
      </c>
      <c r="C42" t="s">
        <v>19</v>
      </c>
    </row>
    <row r="43" spans="1:3" x14ac:dyDescent="0.3">
      <c r="A43" t="s">
        <v>53</v>
      </c>
      <c r="B43" t="s">
        <v>6</v>
      </c>
      <c r="C43" t="s">
        <v>7</v>
      </c>
    </row>
    <row r="44" spans="1:3" x14ac:dyDescent="0.3">
      <c r="A44" t="s">
        <v>54</v>
      </c>
      <c r="B44" t="s">
        <v>6</v>
      </c>
      <c r="C44" t="s">
        <v>16</v>
      </c>
    </row>
    <row r="45" spans="1:3" x14ac:dyDescent="0.3">
      <c r="A45" t="s">
        <v>55</v>
      </c>
      <c r="B45" t="s">
        <v>13</v>
      </c>
      <c r="C45" t="s">
        <v>7</v>
      </c>
    </row>
    <row r="46" spans="1:3" x14ac:dyDescent="0.3">
      <c r="A46" t="s">
        <v>56</v>
      </c>
      <c r="B46" t="s">
        <v>6</v>
      </c>
      <c r="C46" t="s">
        <v>7</v>
      </c>
    </row>
    <row r="47" spans="1:3" x14ac:dyDescent="0.3">
      <c r="A47" t="s">
        <v>57</v>
      </c>
      <c r="B47" t="s">
        <v>13</v>
      </c>
      <c r="C47" t="s">
        <v>7</v>
      </c>
    </row>
    <row r="48" spans="1:3" x14ac:dyDescent="0.3">
      <c r="A48" t="s">
        <v>58</v>
      </c>
      <c r="B48" t="s">
        <v>6</v>
      </c>
      <c r="C48" t="s">
        <v>7</v>
      </c>
    </row>
    <row r="49" spans="1:3" x14ac:dyDescent="0.3">
      <c r="A49" t="s">
        <v>59</v>
      </c>
      <c r="B49" t="s">
        <v>8</v>
      </c>
      <c r="C49" t="s">
        <v>25</v>
      </c>
    </row>
    <row r="50" spans="1:3" x14ac:dyDescent="0.3">
      <c r="A50" t="s">
        <v>60</v>
      </c>
      <c r="B50" t="s">
        <v>6</v>
      </c>
      <c r="C50" t="s">
        <v>7</v>
      </c>
    </row>
    <row r="51" spans="1:3" x14ac:dyDescent="0.3">
      <c r="A51" t="s">
        <v>61</v>
      </c>
      <c r="B51" t="s">
        <v>6</v>
      </c>
      <c r="C51" t="s">
        <v>7</v>
      </c>
    </row>
    <row r="52" spans="1:3" x14ac:dyDescent="0.3">
      <c r="A52" t="s">
        <v>62</v>
      </c>
      <c r="B52" t="s">
        <v>6</v>
      </c>
      <c r="C52" t="s">
        <v>7</v>
      </c>
    </row>
    <row r="53" spans="1:3" x14ac:dyDescent="0.3">
      <c r="A53" t="s">
        <v>63</v>
      </c>
      <c r="B53" t="s">
        <v>13</v>
      </c>
      <c r="C53" t="s">
        <v>7</v>
      </c>
    </row>
    <row r="54" spans="1:3" x14ac:dyDescent="0.3">
      <c r="A54" t="s">
        <v>64</v>
      </c>
      <c r="B54" t="s">
        <v>13</v>
      </c>
      <c r="C54" t="s">
        <v>25</v>
      </c>
    </row>
    <row r="55" spans="1:3" x14ac:dyDescent="0.3">
      <c r="A55" t="s">
        <v>65</v>
      </c>
      <c r="B55" t="s">
        <v>13</v>
      </c>
      <c r="C55" t="s">
        <v>25</v>
      </c>
    </row>
    <row r="56" spans="1:3" x14ac:dyDescent="0.3">
      <c r="A56" t="s">
        <v>66</v>
      </c>
      <c r="B56" t="s">
        <v>6</v>
      </c>
      <c r="C56" t="s">
        <v>7</v>
      </c>
    </row>
    <row r="57" spans="1:3" x14ac:dyDescent="0.3">
      <c r="A57" t="s">
        <v>67</v>
      </c>
      <c r="B57" t="s">
        <v>8</v>
      </c>
      <c r="C57" t="s">
        <v>7</v>
      </c>
    </row>
    <row r="58" spans="1:3" x14ac:dyDescent="0.3">
      <c r="A58" t="s">
        <v>68</v>
      </c>
      <c r="B58" t="s">
        <v>13</v>
      </c>
      <c r="C58" t="s">
        <v>7</v>
      </c>
    </row>
    <row r="59" spans="1:3" x14ac:dyDescent="0.3">
      <c r="A59" t="s">
        <v>69</v>
      </c>
      <c r="B59" t="s">
        <v>6</v>
      </c>
      <c r="C59" t="s">
        <v>16</v>
      </c>
    </row>
    <row r="60" spans="1:3" x14ac:dyDescent="0.3">
      <c r="A60" t="s">
        <v>70</v>
      </c>
      <c r="B60" t="s">
        <v>13</v>
      </c>
      <c r="C60" t="s">
        <v>7</v>
      </c>
    </row>
    <row r="61" spans="1:3" x14ac:dyDescent="0.3">
      <c r="A61" t="s">
        <v>71</v>
      </c>
      <c r="B61" t="s">
        <v>8</v>
      </c>
      <c r="C61" t="s">
        <v>7</v>
      </c>
    </row>
    <row r="62" spans="1:3" x14ac:dyDescent="0.3">
      <c r="A62" t="s">
        <v>72</v>
      </c>
      <c r="B62" t="s">
        <v>8</v>
      </c>
      <c r="C62" t="s">
        <v>25</v>
      </c>
    </row>
    <row r="63" spans="1:3" x14ac:dyDescent="0.3">
      <c r="A63" t="s">
        <v>73</v>
      </c>
      <c r="B63" t="s">
        <v>8</v>
      </c>
      <c r="C63" t="s">
        <v>7</v>
      </c>
    </row>
    <row r="64" spans="1:3" x14ac:dyDescent="0.3">
      <c r="A64" t="s">
        <v>74</v>
      </c>
      <c r="B64" t="s">
        <v>8</v>
      </c>
      <c r="C64" t="s">
        <v>25</v>
      </c>
    </row>
    <row r="65" spans="1:3" x14ac:dyDescent="0.3">
      <c r="A65" t="s">
        <v>75</v>
      </c>
      <c r="B65" t="s">
        <v>6</v>
      </c>
      <c r="C65" t="s">
        <v>19</v>
      </c>
    </row>
    <row r="66" spans="1:3" x14ac:dyDescent="0.3">
      <c r="A66" t="s">
        <v>76</v>
      </c>
      <c r="B66" t="s">
        <v>8</v>
      </c>
      <c r="C66" t="s">
        <v>7</v>
      </c>
    </row>
    <row r="67" spans="1:3" x14ac:dyDescent="0.3">
      <c r="A67" t="s">
        <v>77</v>
      </c>
      <c r="B67" t="s">
        <v>6</v>
      </c>
      <c r="C67" t="s">
        <v>7</v>
      </c>
    </row>
    <row r="68" spans="1:3" x14ac:dyDescent="0.3">
      <c r="A68" t="s">
        <v>78</v>
      </c>
      <c r="B68" t="s">
        <v>6</v>
      </c>
      <c r="C68" t="s">
        <v>16</v>
      </c>
    </row>
    <row r="69" spans="1:3" x14ac:dyDescent="0.3">
      <c r="A69" t="s">
        <v>79</v>
      </c>
      <c r="B69" t="s">
        <v>13</v>
      </c>
      <c r="C69" t="s">
        <v>7</v>
      </c>
    </row>
    <row r="70" spans="1:3" x14ac:dyDescent="0.3">
      <c r="A70" t="s">
        <v>80</v>
      </c>
      <c r="B70" t="s">
        <v>6</v>
      </c>
      <c r="C70" t="s">
        <v>25</v>
      </c>
    </row>
    <row r="71" spans="1:3" x14ac:dyDescent="0.3">
      <c r="A71" t="s">
        <v>81</v>
      </c>
      <c r="B71" t="s">
        <v>6</v>
      </c>
      <c r="C71" t="s">
        <v>7</v>
      </c>
    </row>
    <row r="72" spans="1:3" x14ac:dyDescent="0.3">
      <c r="A72" t="s">
        <v>82</v>
      </c>
      <c r="B72" t="s">
        <v>6</v>
      </c>
      <c r="C72" t="s">
        <v>25</v>
      </c>
    </row>
    <row r="73" spans="1:3" x14ac:dyDescent="0.3">
      <c r="A73" t="s">
        <v>83</v>
      </c>
      <c r="B73" t="s">
        <v>8</v>
      </c>
      <c r="C73" t="s">
        <v>7</v>
      </c>
    </row>
    <row r="74" spans="1:3" x14ac:dyDescent="0.3">
      <c r="A74" t="s">
        <v>84</v>
      </c>
      <c r="B74" t="s">
        <v>6</v>
      </c>
      <c r="C74" t="s">
        <v>19</v>
      </c>
    </row>
    <row r="75" spans="1:3" x14ac:dyDescent="0.3">
      <c r="A75" t="s">
        <v>85</v>
      </c>
      <c r="B75" t="s">
        <v>8</v>
      </c>
      <c r="C75" t="s">
        <v>25</v>
      </c>
    </row>
    <row r="76" spans="1:3" x14ac:dyDescent="0.3">
      <c r="A76" t="s">
        <v>86</v>
      </c>
      <c r="B76" t="s">
        <v>13</v>
      </c>
      <c r="C76" t="s">
        <v>7</v>
      </c>
    </row>
    <row r="77" spans="1:3" x14ac:dyDescent="0.3">
      <c r="A77" t="s">
        <v>87</v>
      </c>
      <c r="B77" t="s">
        <v>6</v>
      </c>
      <c r="C77" t="s">
        <v>19</v>
      </c>
    </row>
    <row r="78" spans="1:3" x14ac:dyDescent="0.3">
      <c r="A78" t="s">
        <v>88</v>
      </c>
      <c r="B78" t="s">
        <v>6</v>
      </c>
      <c r="C78" t="s">
        <v>16</v>
      </c>
    </row>
    <row r="79" spans="1:3" x14ac:dyDescent="0.3">
      <c r="A79" t="s">
        <v>89</v>
      </c>
      <c r="B79" t="s">
        <v>8</v>
      </c>
      <c r="C79" t="s">
        <v>7</v>
      </c>
    </row>
    <row r="80" spans="1:3" x14ac:dyDescent="0.3">
      <c r="A80" t="s">
        <v>90</v>
      </c>
      <c r="B80" t="s">
        <v>8</v>
      </c>
      <c r="C80" t="s">
        <v>7</v>
      </c>
    </row>
    <row r="81" spans="1:3" x14ac:dyDescent="0.3">
      <c r="A81" t="s">
        <v>91</v>
      </c>
      <c r="B81" t="s">
        <v>8</v>
      </c>
      <c r="C81" t="s">
        <v>7</v>
      </c>
    </row>
    <row r="82" spans="1:3" x14ac:dyDescent="0.3">
      <c r="A82" t="s">
        <v>92</v>
      </c>
      <c r="B82" t="s">
        <v>13</v>
      </c>
      <c r="C82" t="s">
        <v>7</v>
      </c>
    </row>
    <row r="83" spans="1:3" x14ac:dyDescent="0.3">
      <c r="A83" t="s">
        <v>93</v>
      </c>
      <c r="B83" t="s">
        <v>8</v>
      </c>
      <c r="C83" t="s">
        <v>7</v>
      </c>
    </row>
    <row r="84" spans="1:3" x14ac:dyDescent="0.3">
      <c r="A84" t="s">
        <v>94</v>
      </c>
      <c r="B84" t="s">
        <v>8</v>
      </c>
      <c r="C84" t="s">
        <v>25</v>
      </c>
    </row>
    <row r="85" spans="1:3" x14ac:dyDescent="0.3">
      <c r="A85" t="s">
        <v>95</v>
      </c>
      <c r="B85" t="s">
        <v>13</v>
      </c>
      <c r="C85" t="s">
        <v>7</v>
      </c>
    </row>
    <row r="86" spans="1:3" x14ac:dyDescent="0.3">
      <c r="A86" t="s">
        <v>96</v>
      </c>
      <c r="B86" t="s">
        <v>8</v>
      </c>
      <c r="C86" t="s">
        <v>7</v>
      </c>
    </row>
    <row r="87" spans="1:3" x14ac:dyDescent="0.3">
      <c r="A87" t="s">
        <v>97</v>
      </c>
      <c r="B87" t="s">
        <v>6</v>
      </c>
      <c r="C87" t="s">
        <v>7</v>
      </c>
    </row>
    <row r="88" spans="1:3" x14ac:dyDescent="0.3">
      <c r="A88" t="s">
        <v>98</v>
      </c>
      <c r="B88" t="s">
        <v>6</v>
      </c>
      <c r="C88" t="s">
        <v>7</v>
      </c>
    </row>
    <row r="89" spans="1:3" x14ac:dyDescent="0.3">
      <c r="A89" t="s">
        <v>99</v>
      </c>
      <c r="B89" t="s">
        <v>8</v>
      </c>
      <c r="C89" t="s">
        <v>7</v>
      </c>
    </row>
    <row r="90" spans="1:3" x14ac:dyDescent="0.3">
      <c r="A90" t="s">
        <v>100</v>
      </c>
      <c r="B90" t="s">
        <v>6</v>
      </c>
      <c r="C90" t="s">
        <v>7</v>
      </c>
    </row>
    <row r="91" spans="1:3" x14ac:dyDescent="0.3">
      <c r="A91" t="s">
        <v>101</v>
      </c>
      <c r="B91" t="s">
        <v>6</v>
      </c>
      <c r="C91" t="s">
        <v>16</v>
      </c>
    </row>
    <row r="92" spans="1:3" x14ac:dyDescent="0.3">
      <c r="A92" t="s">
        <v>102</v>
      </c>
      <c r="B92" t="s">
        <v>13</v>
      </c>
      <c r="C92" t="s">
        <v>7</v>
      </c>
    </row>
    <row r="93" spans="1:3" x14ac:dyDescent="0.3">
      <c r="A93" t="s">
        <v>103</v>
      </c>
      <c r="B93" t="s">
        <v>6</v>
      </c>
      <c r="C93" t="s">
        <v>7</v>
      </c>
    </row>
    <row r="94" spans="1:3" x14ac:dyDescent="0.3">
      <c r="A94" t="s">
        <v>104</v>
      </c>
      <c r="B94" t="s">
        <v>6</v>
      </c>
      <c r="C94" t="s">
        <v>7</v>
      </c>
    </row>
    <row r="95" spans="1:3" x14ac:dyDescent="0.3">
      <c r="A95" t="s">
        <v>105</v>
      </c>
      <c r="B95" t="s">
        <v>6</v>
      </c>
      <c r="C95" t="s">
        <v>7</v>
      </c>
    </row>
    <row r="96" spans="1:3" x14ac:dyDescent="0.3">
      <c r="A96" t="s">
        <v>106</v>
      </c>
      <c r="B96" t="s">
        <v>6</v>
      </c>
      <c r="C96" t="s">
        <v>7</v>
      </c>
    </row>
    <row r="97" spans="1:3" x14ac:dyDescent="0.3">
      <c r="A97" t="s">
        <v>107</v>
      </c>
      <c r="B97" t="s">
        <v>8</v>
      </c>
      <c r="C97" t="s">
        <v>7</v>
      </c>
    </row>
    <row r="98" spans="1:3" x14ac:dyDescent="0.3">
      <c r="A98" t="s">
        <v>108</v>
      </c>
      <c r="B98" t="s">
        <v>13</v>
      </c>
      <c r="C98" t="s">
        <v>7</v>
      </c>
    </row>
    <row r="99" spans="1:3" x14ac:dyDescent="0.3">
      <c r="A99" t="s">
        <v>109</v>
      </c>
      <c r="B99" t="s">
        <v>8</v>
      </c>
      <c r="C99" t="s">
        <v>7</v>
      </c>
    </row>
    <row r="100" spans="1:3" x14ac:dyDescent="0.3">
      <c r="A100" t="s">
        <v>110</v>
      </c>
      <c r="B100" t="s">
        <v>6</v>
      </c>
      <c r="C100" t="s">
        <v>7</v>
      </c>
    </row>
    <row r="101" spans="1:3" x14ac:dyDescent="0.3">
      <c r="A101" t="s">
        <v>111</v>
      </c>
      <c r="B101" t="s">
        <v>6</v>
      </c>
      <c r="C101" t="s">
        <v>19</v>
      </c>
    </row>
    <row r="102" spans="1:3" x14ac:dyDescent="0.3">
      <c r="A102" t="s">
        <v>112</v>
      </c>
      <c r="B102" t="s">
        <v>6</v>
      </c>
      <c r="C102" t="s">
        <v>7</v>
      </c>
    </row>
    <row r="103" spans="1:3" x14ac:dyDescent="0.3">
      <c r="A103" t="s">
        <v>113</v>
      </c>
      <c r="B103" t="s">
        <v>6</v>
      </c>
      <c r="C103" t="s">
        <v>7</v>
      </c>
    </row>
    <row r="104" spans="1:3" x14ac:dyDescent="0.3">
      <c r="A104" t="s">
        <v>114</v>
      </c>
      <c r="B104" t="s">
        <v>6</v>
      </c>
      <c r="C104" t="s">
        <v>7</v>
      </c>
    </row>
    <row r="105" spans="1:3" x14ac:dyDescent="0.3">
      <c r="A105" t="s">
        <v>115</v>
      </c>
      <c r="B105" t="s">
        <v>6</v>
      </c>
      <c r="C105" t="s">
        <v>7</v>
      </c>
    </row>
    <row r="106" spans="1:3" x14ac:dyDescent="0.3">
      <c r="A106" t="s">
        <v>116</v>
      </c>
      <c r="B106" t="s">
        <v>13</v>
      </c>
      <c r="C106" t="s">
        <v>7</v>
      </c>
    </row>
    <row r="107" spans="1:3" x14ac:dyDescent="0.3">
      <c r="A107" t="s">
        <v>117</v>
      </c>
      <c r="B107" t="s">
        <v>6</v>
      </c>
      <c r="C107" t="s">
        <v>16</v>
      </c>
    </row>
    <row r="108" spans="1:3" x14ac:dyDescent="0.3">
      <c r="A108" t="s">
        <v>118</v>
      </c>
      <c r="B108" t="s">
        <v>6</v>
      </c>
      <c r="C108" t="s">
        <v>7</v>
      </c>
    </row>
    <row r="109" spans="1:3" x14ac:dyDescent="0.3">
      <c r="A109" t="s">
        <v>119</v>
      </c>
      <c r="B109" t="s">
        <v>6</v>
      </c>
      <c r="C109" t="s">
        <v>16</v>
      </c>
    </row>
    <row r="110" spans="1:3" x14ac:dyDescent="0.3">
      <c r="A110" t="s">
        <v>120</v>
      </c>
      <c r="B110" t="s">
        <v>6</v>
      </c>
      <c r="C110" t="s">
        <v>25</v>
      </c>
    </row>
    <row r="111" spans="1:3" x14ac:dyDescent="0.3">
      <c r="A111" t="s">
        <v>121</v>
      </c>
      <c r="B111" t="s">
        <v>8</v>
      </c>
      <c r="C111" t="s">
        <v>7</v>
      </c>
    </row>
    <row r="112" spans="1:3" x14ac:dyDescent="0.3">
      <c r="A112" t="s">
        <v>122</v>
      </c>
      <c r="B112" t="s">
        <v>6</v>
      </c>
      <c r="C112" t="s">
        <v>16</v>
      </c>
    </row>
    <row r="113" spans="1:3" x14ac:dyDescent="0.3">
      <c r="A113" t="s">
        <v>123</v>
      </c>
      <c r="B113" t="s">
        <v>8</v>
      </c>
      <c r="C113" t="s">
        <v>7</v>
      </c>
    </row>
    <row r="114" spans="1:3" x14ac:dyDescent="0.3">
      <c r="A114" t="s">
        <v>124</v>
      </c>
      <c r="B114" t="s">
        <v>6</v>
      </c>
      <c r="C114" t="s">
        <v>16</v>
      </c>
    </row>
    <row r="115" spans="1:3" x14ac:dyDescent="0.3">
      <c r="A115" t="s">
        <v>125</v>
      </c>
      <c r="B115" t="s">
        <v>6</v>
      </c>
      <c r="C115" t="s">
        <v>7</v>
      </c>
    </row>
    <row r="116" spans="1:3" x14ac:dyDescent="0.3">
      <c r="A116" t="s">
        <v>126</v>
      </c>
      <c r="B116" t="s">
        <v>13</v>
      </c>
      <c r="C116" t="s">
        <v>7</v>
      </c>
    </row>
    <row r="117" spans="1:3" x14ac:dyDescent="0.3">
      <c r="A117" t="s">
        <v>127</v>
      </c>
      <c r="B117" t="s">
        <v>6</v>
      </c>
      <c r="C117" t="s">
        <v>16</v>
      </c>
    </row>
    <row r="118" spans="1:3" x14ac:dyDescent="0.3">
      <c r="A118" t="s">
        <v>128</v>
      </c>
      <c r="B118" t="s">
        <v>13</v>
      </c>
      <c r="C118" t="s">
        <v>7</v>
      </c>
    </row>
    <row r="119" spans="1:3" x14ac:dyDescent="0.3">
      <c r="A119" t="s">
        <v>129</v>
      </c>
      <c r="B119" t="s">
        <v>6</v>
      </c>
      <c r="C119" t="s">
        <v>25</v>
      </c>
    </row>
    <row r="120" spans="1:3" x14ac:dyDescent="0.3">
      <c r="A120" t="s">
        <v>130</v>
      </c>
      <c r="B120" t="s">
        <v>6</v>
      </c>
      <c r="C120" t="s">
        <v>7</v>
      </c>
    </row>
    <row r="121" spans="1:3" x14ac:dyDescent="0.3">
      <c r="A121" t="s">
        <v>131</v>
      </c>
      <c r="B121" t="s">
        <v>6</v>
      </c>
      <c r="C121" t="s">
        <v>7</v>
      </c>
    </row>
    <row r="122" spans="1:3" x14ac:dyDescent="0.3">
      <c r="A122" t="s">
        <v>132</v>
      </c>
      <c r="B122" t="s">
        <v>6</v>
      </c>
      <c r="C122" t="s">
        <v>16</v>
      </c>
    </row>
    <row r="123" spans="1:3" x14ac:dyDescent="0.3">
      <c r="A123" t="s">
        <v>133</v>
      </c>
      <c r="B123" t="s">
        <v>8</v>
      </c>
      <c r="C123" t="s">
        <v>25</v>
      </c>
    </row>
    <row r="124" spans="1:3" x14ac:dyDescent="0.3">
      <c r="A124" t="s">
        <v>134</v>
      </c>
      <c r="B124" t="s">
        <v>6</v>
      </c>
      <c r="C124" t="s">
        <v>7</v>
      </c>
    </row>
    <row r="125" spans="1:3" x14ac:dyDescent="0.3">
      <c r="A125" t="s">
        <v>135</v>
      </c>
      <c r="B125" t="s">
        <v>8</v>
      </c>
      <c r="C125" t="s">
        <v>7</v>
      </c>
    </row>
    <row r="126" spans="1:3" x14ac:dyDescent="0.3">
      <c r="A126" t="s">
        <v>136</v>
      </c>
      <c r="B126" t="s">
        <v>6</v>
      </c>
      <c r="C126" t="s">
        <v>16</v>
      </c>
    </row>
    <row r="127" spans="1:3" x14ac:dyDescent="0.3">
      <c r="A127" t="s">
        <v>137</v>
      </c>
      <c r="B127" t="s">
        <v>8</v>
      </c>
      <c r="C127" t="s">
        <v>7</v>
      </c>
    </row>
    <row r="128" spans="1:3" x14ac:dyDescent="0.3">
      <c r="A128" t="s">
        <v>138</v>
      </c>
      <c r="B128" t="s">
        <v>8</v>
      </c>
      <c r="C128" t="s">
        <v>7</v>
      </c>
    </row>
    <row r="129" spans="1:3" x14ac:dyDescent="0.3">
      <c r="A129" t="s">
        <v>139</v>
      </c>
      <c r="B129" t="s">
        <v>6</v>
      </c>
      <c r="C129" t="s">
        <v>16</v>
      </c>
    </row>
    <row r="130" spans="1:3" x14ac:dyDescent="0.3">
      <c r="A130" t="s">
        <v>140</v>
      </c>
      <c r="B130" t="s">
        <v>8</v>
      </c>
      <c r="C130" t="s">
        <v>7</v>
      </c>
    </row>
    <row r="131" spans="1:3" x14ac:dyDescent="0.3">
      <c r="A131" t="s">
        <v>141</v>
      </c>
      <c r="B131" t="s">
        <v>6</v>
      </c>
      <c r="C131" t="s">
        <v>7</v>
      </c>
    </row>
    <row r="132" spans="1:3" x14ac:dyDescent="0.3">
      <c r="A132" t="s">
        <v>142</v>
      </c>
      <c r="B132" t="s">
        <v>6</v>
      </c>
      <c r="C132" t="s">
        <v>7</v>
      </c>
    </row>
    <row r="133" spans="1:3" x14ac:dyDescent="0.3">
      <c r="A133" t="s">
        <v>143</v>
      </c>
      <c r="B133" t="s">
        <v>8</v>
      </c>
      <c r="C133" t="s">
        <v>25</v>
      </c>
    </row>
    <row r="134" spans="1:3" x14ac:dyDescent="0.3">
      <c r="A134" t="s">
        <v>144</v>
      </c>
      <c r="B134" t="s">
        <v>8</v>
      </c>
      <c r="C134" t="s">
        <v>25</v>
      </c>
    </row>
    <row r="135" spans="1:3" x14ac:dyDescent="0.3">
      <c r="A135" t="s">
        <v>145</v>
      </c>
      <c r="B135" t="s">
        <v>6</v>
      </c>
      <c r="C135" t="s">
        <v>16</v>
      </c>
    </row>
    <row r="136" spans="1:3" x14ac:dyDescent="0.3">
      <c r="A136" t="s">
        <v>146</v>
      </c>
      <c r="B136" t="s">
        <v>6</v>
      </c>
      <c r="C136" t="s">
        <v>16</v>
      </c>
    </row>
    <row r="137" spans="1:3" x14ac:dyDescent="0.3">
      <c r="A137" t="s">
        <v>147</v>
      </c>
      <c r="B137" t="s">
        <v>8</v>
      </c>
      <c r="C137" t="s">
        <v>7</v>
      </c>
    </row>
    <row r="138" spans="1:3" x14ac:dyDescent="0.3">
      <c r="A138" t="s">
        <v>148</v>
      </c>
      <c r="B138" t="s">
        <v>6</v>
      </c>
      <c r="C138" t="s">
        <v>25</v>
      </c>
    </row>
    <row r="139" spans="1:3" x14ac:dyDescent="0.3">
      <c r="A139" t="s">
        <v>149</v>
      </c>
      <c r="B139" t="s">
        <v>6</v>
      </c>
      <c r="C139" t="s">
        <v>16</v>
      </c>
    </row>
    <row r="140" spans="1:3" x14ac:dyDescent="0.3">
      <c r="A140" t="s">
        <v>150</v>
      </c>
      <c r="B140" t="s">
        <v>6</v>
      </c>
      <c r="C140" t="s">
        <v>19</v>
      </c>
    </row>
    <row r="141" spans="1:3" x14ac:dyDescent="0.3">
      <c r="A141" t="s">
        <v>151</v>
      </c>
      <c r="B141" t="s">
        <v>6</v>
      </c>
      <c r="C141" t="s">
        <v>19</v>
      </c>
    </row>
    <row r="142" spans="1:3" x14ac:dyDescent="0.3">
      <c r="A142" t="s">
        <v>152</v>
      </c>
      <c r="B142" t="s">
        <v>6</v>
      </c>
      <c r="C142" t="s">
        <v>16</v>
      </c>
    </row>
    <row r="143" spans="1:3" x14ac:dyDescent="0.3">
      <c r="A143" t="s">
        <v>153</v>
      </c>
      <c r="B143" t="s">
        <v>13</v>
      </c>
      <c r="C143" t="s">
        <v>7</v>
      </c>
    </row>
    <row r="144" spans="1:3" x14ac:dyDescent="0.3">
      <c r="A144" t="s">
        <v>154</v>
      </c>
      <c r="B144" t="s">
        <v>6</v>
      </c>
      <c r="C144" t="s">
        <v>19</v>
      </c>
    </row>
    <row r="145" spans="1:3" x14ac:dyDescent="0.3">
      <c r="A145" t="s">
        <v>155</v>
      </c>
      <c r="B145" t="s">
        <v>6</v>
      </c>
      <c r="C145" t="s">
        <v>25</v>
      </c>
    </row>
    <row r="146" spans="1:3" x14ac:dyDescent="0.3">
      <c r="A146" t="s">
        <v>156</v>
      </c>
      <c r="B146" t="s">
        <v>13</v>
      </c>
      <c r="C146" t="s">
        <v>7</v>
      </c>
    </row>
    <row r="147" spans="1:3" x14ac:dyDescent="0.3">
      <c r="A147" t="s">
        <v>157</v>
      </c>
      <c r="B147" t="s">
        <v>6</v>
      </c>
      <c r="C147" t="s">
        <v>16</v>
      </c>
    </row>
    <row r="148" spans="1:3" x14ac:dyDescent="0.3">
      <c r="A148" t="s">
        <v>158</v>
      </c>
      <c r="B148" t="s">
        <v>13</v>
      </c>
      <c r="C148" t="s">
        <v>7</v>
      </c>
    </row>
    <row r="149" spans="1:3" x14ac:dyDescent="0.3">
      <c r="A149" t="s">
        <v>159</v>
      </c>
      <c r="B149" t="s">
        <v>6</v>
      </c>
      <c r="C149" t="s">
        <v>7</v>
      </c>
    </row>
    <row r="150" spans="1:3" x14ac:dyDescent="0.3">
      <c r="A150" t="s">
        <v>160</v>
      </c>
      <c r="B150" t="s">
        <v>6</v>
      </c>
      <c r="C150" t="s">
        <v>19</v>
      </c>
    </row>
    <row r="151" spans="1:3" x14ac:dyDescent="0.3">
      <c r="A151" t="s">
        <v>161</v>
      </c>
      <c r="B151" t="s">
        <v>6</v>
      </c>
      <c r="C151" t="s">
        <v>25</v>
      </c>
    </row>
    <row r="152" spans="1:3" x14ac:dyDescent="0.3">
      <c r="A152" t="s">
        <v>162</v>
      </c>
      <c r="B152" t="s">
        <v>13</v>
      </c>
      <c r="C152" t="s">
        <v>7</v>
      </c>
    </row>
    <row r="153" spans="1:3" x14ac:dyDescent="0.3">
      <c r="A153" t="s">
        <v>163</v>
      </c>
      <c r="B153" t="s">
        <v>8</v>
      </c>
      <c r="C153" t="s">
        <v>7</v>
      </c>
    </row>
    <row r="154" spans="1:3" x14ac:dyDescent="0.3">
      <c r="A154" t="s">
        <v>164</v>
      </c>
      <c r="B154" t="s">
        <v>8</v>
      </c>
      <c r="C154" t="s">
        <v>7</v>
      </c>
    </row>
    <row r="155" spans="1:3" x14ac:dyDescent="0.3">
      <c r="A155" t="s">
        <v>165</v>
      </c>
      <c r="B155" t="s">
        <v>6</v>
      </c>
      <c r="C155" t="s">
        <v>19</v>
      </c>
    </row>
    <row r="156" spans="1:3" x14ac:dyDescent="0.3">
      <c r="A156" t="s">
        <v>166</v>
      </c>
      <c r="B156" t="s">
        <v>6</v>
      </c>
      <c r="C156" t="s">
        <v>7</v>
      </c>
    </row>
    <row r="157" spans="1:3" x14ac:dyDescent="0.3">
      <c r="A157" t="s">
        <v>167</v>
      </c>
      <c r="B157" t="s">
        <v>6</v>
      </c>
      <c r="C157" t="s">
        <v>25</v>
      </c>
    </row>
    <row r="158" spans="1:3" x14ac:dyDescent="0.3">
      <c r="A158" t="s">
        <v>168</v>
      </c>
      <c r="B158" t="s">
        <v>8</v>
      </c>
      <c r="C158" t="s">
        <v>7</v>
      </c>
    </row>
    <row r="159" spans="1:3" x14ac:dyDescent="0.3">
      <c r="A159" t="s">
        <v>169</v>
      </c>
      <c r="B159" t="s">
        <v>8</v>
      </c>
      <c r="C159" t="s">
        <v>7</v>
      </c>
    </row>
    <row r="160" spans="1:3" x14ac:dyDescent="0.3">
      <c r="A160" t="s">
        <v>170</v>
      </c>
      <c r="B160" t="s">
        <v>6</v>
      </c>
      <c r="C160" t="s">
        <v>16</v>
      </c>
    </row>
    <row r="161" spans="1:3" x14ac:dyDescent="0.3">
      <c r="A161" t="s">
        <v>171</v>
      </c>
      <c r="B161" t="s">
        <v>8</v>
      </c>
      <c r="C161" t="s">
        <v>7</v>
      </c>
    </row>
    <row r="162" spans="1:3" x14ac:dyDescent="0.3">
      <c r="A162" t="s">
        <v>172</v>
      </c>
      <c r="B162" t="s">
        <v>8</v>
      </c>
      <c r="C162" t="s">
        <v>7</v>
      </c>
    </row>
    <row r="163" spans="1:3" x14ac:dyDescent="0.3">
      <c r="A163" t="s">
        <v>173</v>
      </c>
      <c r="B163" t="s">
        <v>6</v>
      </c>
      <c r="C163" t="s">
        <v>7</v>
      </c>
    </row>
    <row r="164" spans="1:3" x14ac:dyDescent="0.3">
      <c r="A164" t="s">
        <v>174</v>
      </c>
      <c r="B164" t="s">
        <v>6</v>
      </c>
      <c r="C164" t="s">
        <v>25</v>
      </c>
    </row>
    <row r="165" spans="1:3" x14ac:dyDescent="0.3">
      <c r="A165" t="s">
        <v>175</v>
      </c>
      <c r="B165" t="s">
        <v>6</v>
      </c>
      <c r="C165" t="s">
        <v>25</v>
      </c>
    </row>
    <row r="166" spans="1:3" x14ac:dyDescent="0.3">
      <c r="A166" t="s">
        <v>176</v>
      </c>
      <c r="B166" t="s">
        <v>13</v>
      </c>
      <c r="C166" t="s">
        <v>7</v>
      </c>
    </row>
    <row r="167" spans="1:3" x14ac:dyDescent="0.3">
      <c r="A167" t="s">
        <v>177</v>
      </c>
      <c r="B167" t="s">
        <v>13</v>
      </c>
      <c r="C167" t="s">
        <v>7</v>
      </c>
    </row>
    <row r="168" spans="1:3" x14ac:dyDescent="0.3">
      <c r="A168" t="s">
        <v>178</v>
      </c>
      <c r="B168" t="s">
        <v>8</v>
      </c>
      <c r="C168" t="s">
        <v>7</v>
      </c>
    </row>
    <row r="169" spans="1:3" x14ac:dyDescent="0.3">
      <c r="A169" t="s">
        <v>179</v>
      </c>
      <c r="B169" t="s">
        <v>6</v>
      </c>
      <c r="C169" t="s">
        <v>19</v>
      </c>
    </row>
    <row r="170" spans="1:3" x14ac:dyDescent="0.3">
      <c r="A170" t="s">
        <v>180</v>
      </c>
      <c r="B170" t="s">
        <v>6</v>
      </c>
      <c r="C170" t="s">
        <v>7</v>
      </c>
    </row>
    <row r="171" spans="1:3" x14ac:dyDescent="0.3">
      <c r="A171" t="s">
        <v>181</v>
      </c>
      <c r="B171" t="s">
        <v>6</v>
      </c>
      <c r="C171" t="s">
        <v>16</v>
      </c>
    </row>
    <row r="172" spans="1:3" x14ac:dyDescent="0.3">
      <c r="A172" t="s">
        <v>182</v>
      </c>
      <c r="B172" t="s">
        <v>8</v>
      </c>
      <c r="C172" t="s">
        <v>7</v>
      </c>
    </row>
    <row r="173" spans="1:3" x14ac:dyDescent="0.3">
      <c r="A173" t="s">
        <v>183</v>
      </c>
      <c r="B173" t="s">
        <v>6</v>
      </c>
      <c r="C173" t="s">
        <v>7</v>
      </c>
    </row>
    <row r="174" spans="1:3" x14ac:dyDescent="0.3">
      <c r="A174" t="s">
        <v>184</v>
      </c>
      <c r="B174" t="s">
        <v>6</v>
      </c>
      <c r="C174" t="s">
        <v>25</v>
      </c>
    </row>
    <row r="175" spans="1:3" x14ac:dyDescent="0.3">
      <c r="A175" t="s">
        <v>185</v>
      </c>
      <c r="B175" t="s">
        <v>13</v>
      </c>
      <c r="C175" t="s">
        <v>7</v>
      </c>
    </row>
    <row r="176" spans="1:3" x14ac:dyDescent="0.3">
      <c r="A176" t="s">
        <v>186</v>
      </c>
      <c r="B176" t="s">
        <v>8</v>
      </c>
      <c r="C176" t="s">
        <v>7</v>
      </c>
    </row>
    <row r="177" spans="1:3" x14ac:dyDescent="0.3">
      <c r="A177" t="s">
        <v>187</v>
      </c>
      <c r="B177" t="s">
        <v>13</v>
      </c>
      <c r="C177" t="s">
        <v>25</v>
      </c>
    </row>
    <row r="178" spans="1:3" x14ac:dyDescent="0.3">
      <c r="A178" t="s">
        <v>188</v>
      </c>
      <c r="B178" t="s">
        <v>8</v>
      </c>
      <c r="C178" t="s">
        <v>7</v>
      </c>
    </row>
    <row r="179" spans="1:3" x14ac:dyDescent="0.3">
      <c r="A179" t="s">
        <v>189</v>
      </c>
      <c r="B179" t="s">
        <v>13</v>
      </c>
      <c r="C179" t="s">
        <v>25</v>
      </c>
    </row>
    <row r="180" spans="1:3" x14ac:dyDescent="0.3">
      <c r="A180" t="s">
        <v>190</v>
      </c>
      <c r="B180" t="s">
        <v>13</v>
      </c>
      <c r="C180" t="s">
        <v>25</v>
      </c>
    </row>
    <row r="181" spans="1:3" x14ac:dyDescent="0.3">
      <c r="A181" t="s">
        <v>191</v>
      </c>
      <c r="B181" t="s">
        <v>6</v>
      </c>
      <c r="C181" t="s">
        <v>19</v>
      </c>
    </row>
    <row r="182" spans="1:3" x14ac:dyDescent="0.3">
      <c r="A182" t="s">
        <v>192</v>
      </c>
      <c r="B182" t="s">
        <v>8</v>
      </c>
      <c r="C182" t="s">
        <v>7</v>
      </c>
    </row>
    <row r="183" spans="1:3" x14ac:dyDescent="0.3">
      <c r="A183" t="s">
        <v>193</v>
      </c>
      <c r="B183" t="s">
        <v>8</v>
      </c>
      <c r="C183" t="s">
        <v>7</v>
      </c>
    </row>
    <row r="184" spans="1:3" x14ac:dyDescent="0.3">
      <c r="A184" t="s">
        <v>194</v>
      </c>
      <c r="B184" t="s">
        <v>8</v>
      </c>
      <c r="C184" t="s">
        <v>25</v>
      </c>
    </row>
    <row r="185" spans="1:3" x14ac:dyDescent="0.3">
      <c r="A185" t="s">
        <v>195</v>
      </c>
      <c r="B185" t="s">
        <v>6</v>
      </c>
      <c r="C185" t="s">
        <v>7</v>
      </c>
    </row>
    <row r="186" spans="1:3" x14ac:dyDescent="0.3">
      <c r="A186" t="s">
        <v>196</v>
      </c>
      <c r="B186" t="s">
        <v>6</v>
      </c>
      <c r="C186" t="s">
        <v>25</v>
      </c>
    </row>
    <row r="187" spans="1:3" x14ac:dyDescent="0.3">
      <c r="A187" t="s">
        <v>197</v>
      </c>
      <c r="B187" t="s">
        <v>6</v>
      </c>
      <c r="C187" t="s">
        <v>7</v>
      </c>
    </row>
    <row r="188" spans="1:3" x14ac:dyDescent="0.3">
      <c r="A188" t="s">
        <v>198</v>
      </c>
      <c r="B188" t="s">
        <v>6</v>
      </c>
      <c r="C188" t="s">
        <v>7</v>
      </c>
    </row>
    <row r="189" spans="1:3" x14ac:dyDescent="0.3">
      <c r="A189" t="s">
        <v>199</v>
      </c>
      <c r="B189" t="s">
        <v>6</v>
      </c>
      <c r="C189" t="s">
        <v>19</v>
      </c>
    </row>
    <row r="190" spans="1:3" x14ac:dyDescent="0.3">
      <c r="A190" t="s">
        <v>200</v>
      </c>
      <c r="B190" t="s">
        <v>6</v>
      </c>
      <c r="C190" t="s">
        <v>7</v>
      </c>
    </row>
    <row r="191" spans="1:3" x14ac:dyDescent="0.3">
      <c r="A191" t="s">
        <v>201</v>
      </c>
      <c r="B191" t="s">
        <v>6</v>
      </c>
      <c r="C191" t="s">
        <v>7</v>
      </c>
    </row>
    <row r="192" spans="1:3" x14ac:dyDescent="0.3">
      <c r="A192" t="s">
        <v>202</v>
      </c>
      <c r="B192" t="s">
        <v>6</v>
      </c>
      <c r="C192" t="s">
        <v>25</v>
      </c>
    </row>
    <row r="193" spans="1:3" x14ac:dyDescent="0.3">
      <c r="A193" t="s">
        <v>203</v>
      </c>
      <c r="B193" t="s">
        <v>6</v>
      </c>
      <c r="C193" t="s">
        <v>25</v>
      </c>
    </row>
    <row r="194" spans="1:3" x14ac:dyDescent="0.3">
      <c r="A194" t="s">
        <v>204</v>
      </c>
      <c r="B194" t="s">
        <v>6</v>
      </c>
      <c r="C194" t="s">
        <v>25</v>
      </c>
    </row>
    <row r="195" spans="1:3" x14ac:dyDescent="0.3">
      <c r="A195" t="s">
        <v>205</v>
      </c>
      <c r="B195" t="s">
        <v>6</v>
      </c>
      <c r="C195" t="s">
        <v>7</v>
      </c>
    </row>
    <row r="196" spans="1:3" x14ac:dyDescent="0.3">
      <c r="A196" t="s">
        <v>206</v>
      </c>
      <c r="B196" t="s">
        <v>6</v>
      </c>
      <c r="C196" t="s">
        <v>25</v>
      </c>
    </row>
    <row r="197" spans="1:3" x14ac:dyDescent="0.3">
      <c r="A197" t="s">
        <v>207</v>
      </c>
      <c r="B197" t="s">
        <v>6</v>
      </c>
      <c r="C197" t="s">
        <v>16</v>
      </c>
    </row>
    <row r="198" spans="1:3" x14ac:dyDescent="0.3">
      <c r="A198" t="s">
        <v>208</v>
      </c>
      <c r="B198" t="s">
        <v>13</v>
      </c>
      <c r="C198" t="s">
        <v>25</v>
      </c>
    </row>
    <row r="199" spans="1:3" x14ac:dyDescent="0.3">
      <c r="A199" t="s">
        <v>209</v>
      </c>
      <c r="B199" t="s">
        <v>6</v>
      </c>
      <c r="C199" t="s">
        <v>7</v>
      </c>
    </row>
    <row r="200" spans="1:3" x14ac:dyDescent="0.3">
      <c r="A200" t="s">
        <v>210</v>
      </c>
      <c r="B200" t="s">
        <v>6</v>
      </c>
      <c r="C200" t="s">
        <v>7</v>
      </c>
    </row>
    <row r="201" spans="1:3" x14ac:dyDescent="0.3">
      <c r="A201" t="s">
        <v>211</v>
      </c>
      <c r="B201" t="s">
        <v>8</v>
      </c>
      <c r="C201" t="s">
        <v>7</v>
      </c>
    </row>
    <row r="202" spans="1:3" x14ac:dyDescent="0.3">
      <c r="A202" t="s">
        <v>212</v>
      </c>
      <c r="B202" t="s">
        <v>6</v>
      </c>
      <c r="C202" t="s">
        <v>16</v>
      </c>
    </row>
    <row r="203" spans="1:3" x14ac:dyDescent="0.3">
      <c r="A203" t="s">
        <v>213</v>
      </c>
      <c r="B203" t="s">
        <v>8</v>
      </c>
      <c r="C203" t="s">
        <v>7</v>
      </c>
    </row>
    <row r="204" spans="1:3" x14ac:dyDescent="0.3">
      <c r="A204" t="s">
        <v>214</v>
      </c>
      <c r="B204" t="s">
        <v>6</v>
      </c>
      <c r="C204" t="s">
        <v>19</v>
      </c>
    </row>
    <row r="205" spans="1:3" x14ac:dyDescent="0.3">
      <c r="A205" t="s">
        <v>215</v>
      </c>
      <c r="B205" t="s">
        <v>6</v>
      </c>
      <c r="C205" t="s">
        <v>7</v>
      </c>
    </row>
    <row r="206" spans="1:3" x14ac:dyDescent="0.3">
      <c r="A206" t="s">
        <v>216</v>
      </c>
      <c r="B206" t="s">
        <v>6</v>
      </c>
      <c r="C206" t="s">
        <v>7</v>
      </c>
    </row>
    <row r="207" spans="1:3" x14ac:dyDescent="0.3">
      <c r="A207" t="s">
        <v>217</v>
      </c>
      <c r="B207" t="s">
        <v>8</v>
      </c>
      <c r="C207" t="s">
        <v>7</v>
      </c>
    </row>
    <row r="208" spans="1:3" x14ac:dyDescent="0.3">
      <c r="A208" t="s">
        <v>218</v>
      </c>
      <c r="B208" t="s">
        <v>6</v>
      </c>
      <c r="C208" t="s">
        <v>19</v>
      </c>
    </row>
    <row r="209" spans="1:3" x14ac:dyDescent="0.3">
      <c r="A209" t="s">
        <v>219</v>
      </c>
      <c r="B209" t="s">
        <v>6</v>
      </c>
      <c r="C209" t="s">
        <v>7</v>
      </c>
    </row>
    <row r="210" spans="1:3" x14ac:dyDescent="0.3">
      <c r="A210" t="s">
        <v>220</v>
      </c>
      <c r="B210" t="s">
        <v>6</v>
      </c>
      <c r="C210" t="s">
        <v>7</v>
      </c>
    </row>
    <row r="211" spans="1:3" x14ac:dyDescent="0.3">
      <c r="A211" t="s">
        <v>221</v>
      </c>
      <c r="B211" t="s">
        <v>8</v>
      </c>
      <c r="C211" t="s">
        <v>7</v>
      </c>
    </row>
    <row r="212" spans="1:3" x14ac:dyDescent="0.3">
      <c r="A212" t="s">
        <v>222</v>
      </c>
      <c r="B212" t="s">
        <v>6</v>
      </c>
      <c r="C212" t="s">
        <v>7</v>
      </c>
    </row>
    <row r="213" spans="1:3" x14ac:dyDescent="0.3">
      <c r="A213" t="s">
        <v>223</v>
      </c>
      <c r="B213" t="s">
        <v>8</v>
      </c>
      <c r="C213" t="s">
        <v>25</v>
      </c>
    </row>
    <row r="214" spans="1:3" x14ac:dyDescent="0.3">
      <c r="A214" t="s">
        <v>224</v>
      </c>
      <c r="B214" t="s">
        <v>8</v>
      </c>
      <c r="C214" t="s">
        <v>7</v>
      </c>
    </row>
    <row r="215" spans="1:3" x14ac:dyDescent="0.3">
      <c r="A215" t="s">
        <v>225</v>
      </c>
      <c r="B215" t="s">
        <v>6</v>
      </c>
      <c r="C215" t="s">
        <v>19</v>
      </c>
    </row>
    <row r="216" spans="1:3" x14ac:dyDescent="0.3">
      <c r="A216" t="s">
        <v>226</v>
      </c>
      <c r="B216" t="s">
        <v>6</v>
      </c>
      <c r="C216" t="s">
        <v>19</v>
      </c>
    </row>
    <row r="217" spans="1:3" x14ac:dyDescent="0.3">
      <c r="A217" t="s">
        <v>227</v>
      </c>
      <c r="B217" t="s">
        <v>13</v>
      </c>
      <c r="C217" t="s">
        <v>7</v>
      </c>
    </row>
    <row r="218" spans="1:3" x14ac:dyDescent="0.3">
      <c r="A218" t="s">
        <v>228</v>
      </c>
      <c r="B218" t="s">
        <v>8</v>
      </c>
      <c r="C218" t="s">
        <v>7</v>
      </c>
    </row>
    <row r="219" spans="1:3" x14ac:dyDescent="0.3">
      <c r="A219" t="s">
        <v>229</v>
      </c>
      <c r="B219" t="s">
        <v>6</v>
      </c>
      <c r="C219" t="s">
        <v>19</v>
      </c>
    </row>
    <row r="220" spans="1:3" x14ac:dyDescent="0.3">
      <c r="A220" t="s">
        <v>230</v>
      </c>
      <c r="B220" t="s">
        <v>8</v>
      </c>
      <c r="C220" t="s">
        <v>7</v>
      </c>
    </row>
    <row r="221" spans="1:3" x14ac:dyDescent="0.3">
      <c r="A221" t="s">
        <v>231</v>
      </c>
      <c r="B221" t="s">
        <v>8</v>
      </c>
      <c r="C221" t="s">
        <v>7</v>
      </c>
    </row>
    <row r="222" spans="1:3" x14ac:dyDescent="0.3">
      <c r="A222" t="s">
        <v>232</v>
      </c>
      <c r="B222" t="s">
        <v>6</v>
      </c>
      <c r="C222" t="s">
        <v>19</v>
      </c>
    </row>
    <row r="223" spans="1:3" x14ac:dyDescent="0.3">
      <c r="A223" t="s">
        <v>233</v>
      </c>
      <c r="B223" t="s">
        <v>8</v>
      </c>
      <c r="C223" t="s">
        <v>25</v>
      </c>
    </row>
    <row r="224" spans="1:3" x14ac:dyDescent="0.3">
      <c r="A224" t="s">
        <v>234</v>
      </c>
      <c r="B224" t="s">
        <v>6</v>
      </c>
      <c r="C224" t="s">
        <v>25</v>
      </c>
    </row>
    <row r="225" spans="1:3" x14ac:dyDescent="0.3">
      <c r="A225" t="s">
        <v>235</v>
      </c>
      <c r="B225" t="s">
        <v>6</v>
      </c>
      <c r="C225" t="s">
        <v>19</v>
      </c>
    </row>
    <row r="226" spans="1:3" x14ac:dyDescent="0.3">
      <c r="A226" t="s">
        <v>236</v>
      </c>
      <c r="B226" t="s">
        <v>8</v>
      </c>
      <c r="C226" t="s">
        <v>7</v>
      </c>
    </row>
    <row r="227" spans="1:3" x14ac:dyDescent="0.3">
      <c r="A227" t="s">
        <v>237</v>
      </c>
      <c r="B227" t="s">
        <v>8</v>
      </c>
      <c r="C227" t="s">
        <v>7</v>
      </c>
    </row>
    <row r="228" spans="1:3" x14ac:dyDescent="0.3">
      <c r="A228" t="s">
        <v>238</v>
      </c>
      <c r="B228" t="s">
        <v>13</v>
      </c>
      <c r="C228" t="s">
        <v>7</v>
      </c>
    </row>
    <row r="229" spans="1:3" x14ac:dyDescent="0.3">
      <c r="A229" t="s">
        <v>239</v>
      </c>
      <c r="B229" t="s">
        <v>6</v>
      </c>
      <c r="C229" t="s">
        <v>25</v>
      </c>
    </row>
    <row r="230" spans="1:3" x14ac:dyDescent="0.3">
      <c r="A230" t="s">
        <v>240</v>
      </c>
      <c r="B230" t="s">
        <v>8</v>
      </c>
      <c r="C230" t="s">
        <v>7</v>
      </c>
    </row>
    <row r="231" spans="1:3" x14ac:dyDescent="0.3">
      <c r="A231" t="s">
        <v>241</v>
      </c>
      <c r="B231" t="s">
        <v>8</v>
      </c>
      <c r="C231" t="s">
        <v>7</v>
      </c>
    </row>
    <row r="232" spans="1:3" x14ac:dyDescent="0.3">
      <c r="A232" t="s">
        <v>242</v>
      </c>
      <c r="B232" t="s">
        <v>8</v>
      </c>
      <c r="C232" t="s">
        <v>7</v>
      </c>
    </row>
    <row r="233" spans="1:3" x14ac:dyDescent="0.3">
      <c r="A233" t="s">
        <v>243</v>
      </c>
      <c r="B233" t="s">
        <v>8</v>
      </c>
      <c r="C233" t="s">
        <v>7</v>
      </c>
    </row>
    <row r="234" spans="1:3" x14ac:dyDescent="0.3">
      <c r="A234" t="s">
        <v>244</v>
      </c>
      <c r="B234" t="s">
        <v>8</v>
      </c>
      <c r="C234" t="s">
        <v>7</v>
      </c>
    </row>
    <row r="235" spans="1:3" x14ac:dyDescent="0.3">
      <c r="A235" t="s">
        <v>245</v>
      </c>
      <c r="B235" t="s">
        <v>8</v>
      </c>
      <c r="C235" t="s">
        <v>7</v>
      </c>
    </row>
    <row r="236" spans="1:3" x14ac:dyDescent="0.3">
      <c r="A236" t="s">
        <v>246</v>
      </c>
      <c r="B236" t="s">
        <v>6</v>
      </c>
      <c r="C236" t="s">
        <v>7</v>
      </c>
    </row>
    <row r="237" spans="1:3" x14ac:dyDescent="0.3">
      <c r="A237" t="s">
        <v>247</v>
      </c>
      <c r="B237" t="s">
        <v>8</v>
      </c>
      <c r="C237" t="s">
        <v>7</v>
      </c>
    </row>
    <row r="238" spans="1:3" x14ac:dyDescent="0.3">
      <c r="A238" t="s">
        <v>248</v>
      </c>
      <c r="B238" t="s">
        <v>13</v>
      </c>
      <c r="C238" t="s">
        <v>7</v>
      </c>
    </row>
    <row r="239" spans="1:3" x14ac:dyDescent="0.3">
      <c r="A239" t="s">
        <v>249</v>
      </c>
      <c r="B239" t="s">
        <v>6</v>
      </c>
      <c r="C239" t="s">
        <v>19</v>
      </c>
    </row>
    <row r="240" spans="1:3" x14ac:dyDescent="0.3">
      <c r="A240" t="s">
        <v>250</v>
      </c>
      <c r="B240" t="s">
        <v>6</v>
      </c>
      <c r="C240" t="s">
        <v>25</v>
      </c>
    </row>
    <row r="241" spans="1:3" x14ac:dyDescent="0.3">
      <c r="A241" t="s">
        <v>251</v>
      </c>
      <c r="B241" t="s">
        <v>6</v>
      </c>
      <c r="C241" t="s">
        <v>25</v>
      </c>
    </row>
    <row r="242" spans="1:3" x14ac:dyDescent="0.3">
      <c r="A242" t="s">
        <v>252</v>
      </c>
      <c r="B242" t="s">
        <v>6</v>
      </c>
      <c r="C242" t="s">
        <v>16</v>
      </c>
    </row>
    <row r="243" spans="1:3" x14ac:dyDescent="0.3">
      <c r="A243" t="s">
        <v>253</v>
      </c>
      <c r="B243" t="s">
        <v>6</v>
      </c>
      <c r="C243" t="s">
        <v>7</v>
      </c>
    </row>
    <row r="244" spans="1:3" x14ac:dyDescent="0.3">
      <c r="A244" t="s">
        <v>254</v>
      </c>
      <c r="B244" t="s">
        <v>6</v>
      </c>
      <c r="C244" t="s">
        <v>7</v>
      </c>
    </row>
    <row r="245" spans="1:3" x14ac:dyDescent="0.3">
      <c r="A245" t="s">
        <v>255</v>
      </c>
      <c r="B245" t="s">
        <v>6</v>
      </c>
      <c r="C245" t="s">
        <v>19</v>
      </c>
    </row>
    <row r="246" spans="1:3" x14ac:dyDescent="0.3">
      <c r="A246" t="s">
        <v>256</v>
      </c>
      <c r="B246" t="s">
        <v>13</v>
      </c>
      <c r="C246" t="s">
        <v>7</v>
      </c>
    </row>
    <row r="247" spans="1:3" x14ac:dyDescent="0.3">
      <c r="A247" t="s">
        <v>257</v>
      </c>
      <c r="B247" t="s">
        <v>8</v>
      </c>
      <c r="C247" t="s">
        <v>7</v>
      </c>
    </row>
    <row r="248" spans="1:3" x14ac:dyDescent="0.3">
      <c r="A248" t="s">
        <v>258</v>
      </c>
      <c r="B248" t="s">
        <v>6</v>
      </c>
      <c r="C248" t="s">
        <v>7</v>
      </c>
    </row>
    <row r="249" spans="1:3" x14ac:dyDescent="0.3">
      <c r="A249" t="s">
        <v>259</v>
      </c>
      <c r="B249" t="s">
        <v>6</v>
      </c>
      <c r="C249" t="s">
        <v>19</v>
      </c>
    </row>
    <row r="250" spans="1:3" x14ac:dyDescent="0.3">
      <c r="A250" t="s">
        <v>260</v>
      </c>
      <c r="B250" t="s">
        <v>6</v>
      </c>
      <c r="C250" t="s">
        <v>25</v>
      </c>
    </row>
    <row r="251" spans="1:3" x14ac:dyDescent="0.3">
      <c r="A251" t="s">
        <v>261</v>
      </c>
      <c r="B251" t="s">
        <v>6</v>
      </c>
      <c r="C251" t="s">
        <v>25</v>
      </c>
    </row>
    <row r="252" spans="1:3" x14ac:dyDescent="0.3">
      <c r="A252" t="s">
        <v>262</v>
      </c>
      <c r="B252" t="s">
        <v>8</v>
      </c>
      <c r="C252" t="s">
        <v>7</v>
      </c>
    </row>
    <row r="253" spans="1:3" x14ac:dyDescent="0.3">
      <c r="A253" t="s">
        <v>263</v>
      </c>
      <c r="B253" t="s">
        <v>13</v>
      </c>
      <c r="C253" t="s">
        <v>7</v>
      </c>
    </row>
    <row r="254" spans="1:3" x14ac:dyDescent="0.3">
      <c r="A254" t="s">
        <v>264</v>
      </c>
      <c r="B254" t="s">
        <v>6</v>
      </c>
      <c r="C254" t="s">
        <v>19</v>
      </c>
    </row>
    <row r="255" spans="1:3" x14ac:dyDescent="0.3">
      <c r="A255" t="s">
        <v>265</v>
      </c>
      <c r="B255" t="s">
        <v>6</v>
      </c>
      <c r="C255" t="s">
        <v>7</v>
      </c>
    </row>
    <row r="256" spans="1:3" x14ac:dyDescent="0.3">
      <c r="A256" t="s">
        <v>266</v>
      </c>
      <c r="B256" t="s">
        <v>6</v>
      </c>
      <c r="C256" t="s">
        <v>16</v>
      </c>
    </row>
    <row r="257" spans="1:3" x14ac:dyDescent="0.3">
      <c r="A257" t="s">
        <v>267</v>
      </c>
      <c r="B257" t="s">
        <v>8</v>
      </c>
      <c r="C257" t="s">
        <v>7</v>
      </c>
    </row>
    <row r="258" spans="1:3" x14ac:dyDescent="0.3">
      <c r="A258" t="s">
        <v>268</v>
      </c>
      <c r="B258" t="s">
        <v>6</v>
      </c>
      <c r="C258" t="s">
        <v>25</v>
      </c>
    </row>
    <row r="259" spans="1:3" x14ac:dyDescent="0.3">
      <c r="A259" t="s">
        <v>269</v>
      </c>
      <c r="B259" t="s">
        <v>6</v>
      </c>
      <c r="C259" t="s">
        <v>19</v>
      </c>
    </row>
    <row r="260" spans="1:3" x14ac:dyDescent="0.3">
      <c r="A260" t="s">
        <v>270</v>
      </c>
      <c r="B260" t="s">
        <v>6</v>
      </c>
      <c r="C260" t="s">
        <v>7</v>
      </c>
    </row>
    <row r="261" spans="1:3" x14ac:dyDescent="0.3">
      <c r="A261" t="s">
        <v>271</v>
      </c>
      <c r="B261" t="s">
        <v>13</v>
      </c>
      <c r="C261" t="s">
        <v>7</v>
      </c>
    </row>
    <row r="262" spans="1:3" x14ac:dyDescent="0.3">
      <c r="A262" t="s">
        <v>272</v>
      </c>
      <c r="B262" t="s">
        <v>8</v>
      </c>
      <c r="C262" t="s">
        <v>7</v>
      </c>
    </row>
    <row r="263" spans="1:3" x14ac:dyDescent="0.3">
      <c r="A263" t="s">
        <v>273</v>
      </c>
      <c r="B263" t="s">
        <v>6</v>
      </c>
      <c r="C263" t="s">
        <v>25</v>
      </c>
    </row>
    <row r="264" spans="1:3" x14ac:dyDescent="0.3">
      <c r="A264" t="s">
        <v>274</v>
      </c>
      <c r="B264" t="s">
        <v>8</v>
      </c>
      <c r="C264" t="s">
        <v>7</v>
      </c>
    </row>
    <row r="265" spans="1:3" x14ac:dyDescent="0.3">
      <c r="A265" t="s">
        <v>275</v>
      </c>
      <c r="B265" t="s">
        <v>13</v>
      </c>
      <c r="C265" t="s">
        <v>7</v>
      </c>
    </row>
    <row r="266" spans="1:3" x14ac:dyDescent="0.3">
      <c r="A266" t="s">
        <v>276</v>
      </c>
      <c r="B266" t="s">
        <v>8</v>
      </c>
      <c r="C266" t="s">
        <v>7</v>
      </c>
    </row>
    <row r="267" spans="1:3" x14ac:dyDescent="0.3">
      <c r="A267" t="s">
        <v>277</v>
      </c>
      <c r="B267" t="s">
        <v>6</v>
      </c>
      <c r="C267" t="s">
        <v>7</v>
      </c>
    </row>
    <row r="268" spans="1:3" x14ac:dyDescent="0.3">
      <c r="A268" t="s">
        <v>278</v>
      </c>
      <c r="B268" t="s">
        <v>6</v>
      </c>
      <c r="C268" t="s">
        <v>7</v>
      </c>
    </row>
    <row r="269" spans="1:3" x14ac:dyDescent="0.3">
      <c r="A269" t="s">
        <v>279</v>
      </c>
      <c r="B269" t="s">
        <v>6</v>
      </c>
      <c r="C269" t="s">
        <v>25</v>
      </c>
    </row>
    <row r="270" spans="1:3" x14ac:dyDescent="0.3">
      <c r="A270" t="s">
        <v>280</v>
      </c>
      <c r="B270" t="s">
        <v>13</v>
      </c>
      <c r="C270" t="s">
        <v>7</v>
      </c>
    </row>
    <row r="271" spans="1:3" x14ac:dyDescent="0.3">
      <c r="A271" t="s">
        <v>281</v>
      </c>
      <c r="B271" t="s">
        <v>6</v>
      </c>
      <c r="C271" t="s">
        <v>25</v>
      </c>
    </row>
    <row r="272" spans="1:3" x14ac:dyDescent="0.3">
      <c r="A272" t="s">
        <v>282</v>
      </c>
      <c r="B272" t="s">
        <v>8</v>
      </c>
      <c r="C272" t="s">
        <v>7</v>
      </c>
    </row>
    <row r="273" spans="1:3" x14ac:dyDescent="0.3">
      <c r="A273" t="s">
        <v>283</v>
      </c>
      <c r="B273" t="s">
        <v>6</v>
      </c>
      <c r="C273" t="s">
        <v>16</v>
      </c>
    </row>
    <row r="274" spans="1:3" x14ac:dyDescent="0.3">
      <c r="A274" t="s">
        <v>284</v>
      </c>
      <c r="B274" t="s">
        <v>6</v>
      </c>
      <c r="C274" t="s">
        <v>19</v>
      </c>
    </row>
    <row r="275" spans="1:3" x14ac:dyDescent="0.3">
      <c r="A275" t="s">
        <v>285</v>
      </c>
      <c r="B275" t="s">
        <v>13</v>
      </c>
      <c r="C275" t="s">
        <v>7</v>
      </c>
    </row>
    <row r="276" spans="1:3" x14ac:dyDescent="0.3">
      <c r="A276" t="s">
        <v>286</v>
      </c>
      <c r="B276" t="s">
        <v>8</v>
      </c>
      <c r="C276" t="s">
        <v>7</v>
      </c>
    </row>
    <row r="277" spans="1:3" x14ac:dyDescent="0.3">
      <c r="A277" t="s">
        <v>287</v>
      </c>
      <c r="B277" t="s">
        <v>8</v>
      </c>
      <c r="C277" t="s">
        <v>7</v>
      </c>
    </row>
    <row r="278" spans="1:3" x14ac:dyDescent="0.3">
      <c r="A278" t="s">
        <v>288</v>
      </c>
      <c r="B278" t="s">
        <v>6</v>
      </c>
      <c r="C278" t="s">
        <v>19</v>
      </c>
    </row>
    <row r="279" spans="1:3" x14ac:dyDescent="0.3">
      <c r="A279" t="s">
        <v>289</v>
      </c>
      <c r="B279" t="s">
        <v>6</v>
      </c>
      <c r="C279" t="s">
        <v>19</v>
      </c>
    </row>
    <row r="280" spans="1:3" x14ac:dyDescent="0.3">
      <c r="A280" t="s">
        <v>290</v>
      </c>
      <c r="B280" t="s">
        <v>6</v>
      </c>
      <c r="C280" t="s">
        <v>16</v>
      </c>
    </row>
    <row r="281" spans="1:3" x14ac:dyDescent="0.3">
      <c r="A281" t="s">
        <v>291</v>
      </c>
      <c r="B281" t="s">
        <v>6</v>
      </c>
      <c r="C281" t="s">
        <v>16</v>
      </c>
    </row>
    <row r="282" spans="1:3" x14ac:dyDescent="0.3">
      <c r="A282" t="s">
        <v>292</v>
      </c>
      <c r="B282" t="s">
        <v>6</v>
      </c>
      <c r="C282" t="s">
        <v>25</v>
      </c>
    </row>
    <row r="283" spans="1:3" x14ac:dyDescent="0.3">
      <c r="A283" t="s">
        <v>293</v>
      </c>
      <c r="B283" t="s">
        <v>6</v>
      </c>
      <c r="C283" t="s">
        <v>7</v>
      </c>
    </row>
    <row r="284" spans="1:3" x14ac:dyDescent="0.3">
      <c r="A284" t="s">
        <v>294</v>
      </c>
      <c r="B284" t="s">
        <v>6</v>
      </c>
      <c r="C284" t="s">
        <v>7</v>
      </c>
    </row>
    <row r="285" spans="1:3" x14ac:dyDescent="0.3">
      <c r="A285" t="s">
        <v>295</v>
      </c>
      <c r="B285" t="s">
        <v>8</v>
      </c>
      <c r="C285" t="s">
        <v>7</v>
      </c>
    </row>
    <row r="286" spans="1:3" x14ac:dyDescent="0.3">
      <c r="A286" t="s">
        <v>296</v>
      </c>
      <c r="B286" t="s">
        <v>8</v>
      </c>
      <c r="C286" t="s">
        <v>7</v>
      </c>
    </row>
    <row r="287" spans="1:3" x14ac:dyDescent="0.3">
      <c r="A287" t="s">
        <v>297</v>
      </c>
      <c r="B287" t="s">
        <v>6</v>
      </c>
      <c r="C287" t="s">
        <v>7</v>
      </c>
    </row>
    <row r="288" spans="1:3" x14ac:dyDescent="0.3">
      <c r="A288" t="s">
        <v>298</v>
      </c>
      <c r="B288" t="s">
        <v>13</v>
      </c>
      <c r="C288" t="s">
        <v>25</v>
      </c>
    </row>
    <row r="289" spans="1:3" x14ac:dyDescent="0.3">
      <c r="A289" t="s">
        <v>299</v>
      </c>
      <c r="B289" t="s">
        <v>8</v>
      </c>
      <c r="C289" t="s">
        <v>7</v>
      </c>
    </row>
    <row r="290" spans="1:3" x14ac:dyDescent="0.3">
      <c r="A290" t="s">
        <v>300</v>
      </c>
      <c r="B290" t="s">
        <v>13</v>
      </c>
      <c r="C290" t="s">
        <v>7</v>
      </c>
    </row>
    <row r="291" spans="1:3" x14ac:dyDescent="0.3">
      <c r="A291" t="s">
        <v>301</v>
      </c>
      <c r="B291" t="s">
        <v>8</v>
      </c>
      <c r="C291" t="s">
        <v>7</v>
      </c>
    </row>
    <row r="292" spans="1:3" x14ac:dyDescent="0.3">
      <c r="A292" t="s">
        <v>302</v>
      </c>
      <c r="B292" t="s">
        <v>13</v>
      </c>
      <c r="C292" t="s">
        <v>25</v>
      </c>
    </row>
    <row r="293" spans="1:3" x14ac:dyDescent="0.3">
      <c r="A293" t="s">
        <v>303</v>
      </c>
      <c r="B293" t="s">
        <v>8</v>
      </c>
      <c r="C293" t="s">
        <v>7</v>
      </c>
    </row>
    <row r="294" spans="1:3" x14ac:dyDescent="0.3">
      <c r="A294" t="s">
        <v>304</v>
      </c>
      <c r="B294" t="s">
        <v>8</v>
      </c>
      <c r="C294" t="s">
        <v>7</v>
      </c>
    </row>
    <row r="295" spans="1:3" x14ac:dyDescent="0.3">
      <c r="A295" t="s">
        <v>305</v>
      </c>
      <c r="B295" t="s">
        <v>6</v>
      </c>
      <c r="C295" t="s">
        <v>16</v>
      </c>
    </row>
    <row r="296" spans="1:3" x14ac:dyDescent="0.3">
      <c r="A296" t="s">
        <v>306</v>
      </c>
      <c r="B296" t="s">
        <v>6</v>
      </c>
      <c r="C296" t="s">
        <v>19</v>
      </c>
    </row>
    <row r="297" spans="1:3" x14ac:dyDescent="0.3">
      <c r="A297" t="s">
        <v>307</v>
      </c>
      <c r="B297" t="s">
        <v>8</v>
      </c>
      <c r="C297" t="s">
        <v>25</v>
      </c>
    </row>
    <row r="298" spans="1:3" x14ac:dyDescent="0.3">
      <c r="A298" t="s">
        <v>308</v>
      </c>
      <c r="B298" t="s">
        <v>8</v>
      </c>
      <c r="C298" t="s">
        <v>7</v>
      </c>
    </row>
    <row r="299" spans="1:3" x14ac:dyDescent="0.3">
      <c r="A299" t="s">
        <v>309</v>
      </c>
      <c r="B299" t="s">
        <v>6</v>
      </c>
      <c r="C299" t="s">
        <v>25</v>
      </c>
    </row>
    <row r="300" spans="1:3" x14ac:dyDescent="0.3">
      <c r="A300" t="s">
        <v>310</v>
      </c>
      <c r="B300" t="s">
        <v>6</v>
      </c>
      <c r="C300" t="s">
        <v>19</v>
      </c>
    </row>
    <row r="301" spans="1:3" x14ac:dyDescent="0.3">
      <c r="A301" t="s">
        <v>311</v>
      </c>
      <c r="B301" t="s">
        <v>6</v>
      </c>
      <c r="C301" t="s">
        <v>7</v>
      </c>
    </row>
    <row r="302" spans="1:3" x14ac:dyDescent="0.3">
      <c r="A302" t="s">
        <v>312</v>
      </c>
      <c r="B302" t="s">
        <v>6</v>
      </c>
      <c r="C302" t="s">
        <v>25</v>
      </c>
    </row>
    <row r="303" spans="1:3" x14ac:dyDescent="0.3">
      <c r="A303" t="s">
        <v>313</v>
      </c>
      <c r="B303" t="s">
        <v>6</v>
      </c>
      <c r="C303" t="s">
        <v>19</v>
      </c>
    </row>
    <row r="304" spans="1:3" x14ac:dyDescent="0.3">
      <c r="A304" t="s">
        <v>314</v>
      </c>
      <c r="B304" t="s">
        <v>6</v>
      </c>
      <c r="C304" t="s">
        <v>7</v>
      </c>
    </row>
    <row r="305" spans="1:3" x14ac:dyDescent="0.3">
      <c r="A305" t="s">
        <v>315</v>
      </c>
      <c r="B305" t="s">
        <v>6</v>
      </c>
      <c r="C305" t="s">
        <v>7</v>
      </c>
    </row>
    <row r="306" spans="1:3" x14ac:dyDescent="0.3">
      <c r="A306" t="s">
        <v>316</v>
      </c>
      <c r="B306" t="s">
        <v>8</v>
      </c>
      <c r="C306" t="s">
        <v>7</v>
      </c>
    </row>
    <row r="307" spans="1:3" x14ac:dyDescent="0.3">
      <c r="A307" t="s">
        <v>317</v>
      </c>
      <c r="B307" t="s">
        <v>8</v>
      </c>
      <c r="C307" t="s">
        <v>7</v>
      </c>
    </row>
    <row r="308" spans="1:3" x14ac:dyDescent="0.3">
      <c r="A308" t="s">
        <v>318</v>
      </c>
      <c r="B308" t="s">
        <v>13</v>
      </c>
      <c r="C308" t="s">
        <v>7</v>
      </c>
    </row>
    <row r="309" spans="1:3" x14ac:dyDescent="0.3">
      <c r="A309" t="s">
        <v>319</v>
      </c>
      <c r="B309" t="s">
        <v>6</v>
      </c>
      <c r="C309" t="s">
        <v>25</v>
      </c>
    </row>
    <row r="314" spans="1:3" x14ac:dyDescent="0.3">
      <c r="A314" t="s">
        <v>320</v>
      </c>
      <c r="B314" t="s">
        <v>8</v>
      </c>
      <c r="C314" t="s">
        <v>321</v>
      </c>
    </row>
    <row r="315" spans="1:3" x14ac:dyDescent="0.3">
      <c r="A315" t="s">
        <v>322</v>
      </c>
      <c r="B315" t="s">
        <v>8</v>
      </c>
      <c r="C315" t="s">
        <v>321</v>
      </c>
    </row>
    <row r="316" spans="1:3" x14ac:dyDescent="0.3">
      <c r="A316" t="s">
        <v>323</v>
      </c>
      <c r="B316" t="s">
        <v>13</v>
      </c>
      <c r="C316" t="s">
        <v>321</v>
      </c>
    </row>
    <row r="317" spans="1:3" x14ac:dyDescent="0.3">
      <c r="A317" t="s">
        <v>324</v>
      </c>
      <c r="B317" t="s">
        <v>8</v>
      </c>
      <c r="C317" t="s">
        <v>321</v>
      </c>
    </row>
    <row r="318" spans="1:3" x14ac:dyDescent="0.3">
      <c r="A318" t="s">
        <v>325</v>
      </c>
      <c r="B318" t="s">
        <v>13</v>
      </c>
      <c r="C318" t="s">
        <v>321</v>
      </c>
    </row>
    <row r="319" spans="1:3" x14ac:dyDescent="0.3">
      <c r="A319" t="s">
        <v>326</v>
      </c>
      <c r="B319" t="s">
        <v>13</v>
      </c>
      <c r="C319" t="s">
        <v>321</v>
      </c>
    </row>
    <row r="320" spans="1:3" x14ac:dyDescent="0.3">
      <c r="A320" t="s">
        <v>327</v>
      </c>
      <c r="B320" t="s">
        <v>13</v>
      </c>
      <c r="C320" t="s">
        <v>321</v>
      </c>
    </row>
    <row r="321" spans="1:3" x14ac:dyDescent="0.3">
      <c r="A321" t="s">
        <v>328</v>
      </c>
      <c r="B321" t="s">
        <v>13</v>
      </c>
      <c r="C321" t="s">
        <v>321</v>
      </c>
    </row>
    <row r="322" spans="1:3" x14ac:dyDescent="0.3">
      <c r="A322" t="s">
        <v>329</v>
      </c>
      <c r="B322" t="s">
        <v>6</v>
      </c>
      <c r="C322" t="s">
        <v>321</v>
      </c>
    </row>
    <row r="323" spans="1:3" x14ac:dyDescent="0.3">
      <c r="A323" t="s">
        <v>330</v>
      </c>
      <c r="B323" t="s">
        <v>13</v>
      </c>
      <c r="C323" t="s">
        <v>321</v>
      </c>
    </row>
    <row r="324" spans="1:3" x14ac:dyDescent="0.3">
      <c r="A324" t="s">
        <v>331</v>
      </c>
      <c r="B324" t="s">
        <v>6</v>
      </c>
      <c r="C324" t="s">
        <v>321</v>
      </c>
    </row>
    <row r="325" spans="1:3" x14ac:dyDescent="0.3">
      <c r="A325" t="s">
        <v>332</v>
      </c>
      <c r="B325" t="s">
        <v>13</v>
      </c>
      <c r="C325" t="s">
        <v>321</v>
      </c>
    </row>
    <row r="326" spans="1:3" x14ac:dyDescent="0.3">
      <c r="A326" t="s">
        <v>333</v>
      </c>
      <c r="B326" t="s">
        <v>8</v>
      </c>
      <c r="C326" t="s">
        <v>321</v>
      </c>
    </row>
    <row r="327" spans="1:3" x14ac:dyDescent="0.3">
      <c r="A327" t="s">
        <v>334</v>
      </c>
      <c r="B327" t="s">
        <v>8</v>
      </c>
      <c r="C327" t="s">
        <v>321</v>
      </c>
    </row>
    <row r="328" spans="1:3" x14ac:dyDescent="0.3">
      <c r="A328" t="s">
        <v>335</v>
      </c>
      <c r="B328" t="s">
        <v>13</v>
      </c>
      <c r="C328" t="s">
        <v>321</v>
      </c>
    </row>
    <row r="329" spans="1:3" x14ac:dyDescent="0.3">
      <c r="A329" t="s">
        <v>336</v>
      </c>
      <c r="B329" t="s">
        <v>8</v>
      </c>
      <c r="C329" t="s">
        <v>321</v>
      </c>
    </row>
    <row r="330" spans="1:3" x14ac:dyDescent="0.3">
      <c r="A330" t="s">
        <v>337</v>
      </c>
      <c r="B330" t="s">
        <v>13</v>
      </c>
      <c r="C330" t="s">
        <v>321</v>
      </c>
    </row>
    <row r="331" spans="1:3" x14ac:dyDescent="0.3">
      <c r="A331" t="s">
        <v>338</v>
      </c>
      <c r="B331" t="s">
        <v>8</v>
      </c>
      <c r="C331" t="s">
        <v>321</v>
      </c>
    </row>
    <row r="332" spans="1:3" x14ac:dyDescent="0.3">
      <c r="A332" t="s">
        <v>339</v>
      </c>
      <c r="B332" t="s">
        <v>8</v>
      </c>
      <c r="C332" t="s">
        <v>321</v>
      </c>
    </row>
    <row r="333" spans="1:3" x14ac:dyDescent="0.3">
      <c r="A333" t="s">
        <v>340</v>
      </c>
      <c r="B333" t="s">
        <v>13</v>
      </c>
      <c r="C333" t="s">
        <v>321</v>
      </c>
    </row>
    <row r="334" spans="1:3" x14ac:dyDescent="0.3">
      <c r="A334" t="s">
        <v>341</v>
      </c>
      <c r="B334" t="s">
        <v>8</v>
      </c>
      <c r="C334" t="s">
        <v>321</v>
      </c>
    </row>
    <row r="335" spans="1:3" x14ac:dyDescent="0.3">
      <c r="A335" t="s">
        <v>342</v>
      </c>
      <c r="B335" t="s">
        <v>6</v>
      </c>
      <c r="C335" t="s">
        <v>321</v>
      </c>
    </row>
    <row r="336" spans="1:3" x14ac:dyDescent="0.3">
      <c r="A336" t="s">
        <v>343</v>
      </c>
      <c r="B336" t="s">
        <v>13</v>
      </c>
      <c r="C336" t="s">
        <v>321</v>
      </c>
    </row>
    <row r="337" spans="1:3" x14ac:dyDescent="0.3">
      <c r="A337" t="s">
        <v>344</v>
      </c>
      <c r="B337" t="s">
        <v>6</v>
      </c>
      <c r="C337" t="s">
        <v>321</v>
      </c>
    </row>
    <row r="338" spans="1:3" x14ac:dyDescent="0.3">
      <c r="A338" t="s">
        <v>345</v>
      </c>
      <c r="B338" t="s">
        <v>13</v>
      </c>
      <c r="C338" t="s">
        <v>321</v>
      </c>
    </row>
    <row r="344" spans="1:3" x14ac:dyDescent="0.3">
      <c r="A344" t="s">
        <v>346</v>
      </c>
      <c r="B344" t="s">
        <v>8</v>
      </c>
      <c r="C344" t="s">
        <v>7</v>
      </c>
    </row>
    <row r="345" spans="1:3" x14ac:dyDescent="0.3">
      <c r="A345" t="s">
        <v>347</v>
      </c>
      <c r="B345" t="s">
        <v>6</v>
      </c>
      <c r="C345" t="s">
        <v>25</v>
      </c>
    </row>
    <row r="346" spans="1:3" x14ac:dyDescent="0.3">
      <c r="A346" t="s">
        <v>348</v>
      </c>
      <c r="B346" t="s">
        <v>13</v>
      </c>
      <c r="C346" t="s">
        <v>7</v>
      </c>
    </row>
    <row r="347" spans="1:3" x14ac:dyDescent="0.3">
      <c r="A347" t="s">
        <v>349</v>
      </c>
      <c r="B347" t="s">
        <v>6</v>
      </c>
      <c r="C347" t="s">
        <v>7</v>
      </c>
    </row>
    <row r="348" spans="1:3" x14ac:dyDescent="0.3">
      <c r="A348" t="s">
        <v>350</v>
      </c>
      <c r="B348" t="s">
        <v>6</v>
      </c>
      <c r="C348" t="s">
        <v>7</v>
      </c>
    </row>
    <row r="349" spans="1:3" x14ac:dyDescent="0.3">
      <c r="A349" t="s">
        <v>351</v>
      </c>
      <c r="B349" t="s">
        <v>8</v>
      </c>
      <c r="C349" t="s">
        <v>7</v>
      </c>
    </row>
    <row r="350" spans="1:3" x14ac:dyDescent="0.3">
      <c r="A350" t="s">
        <v>352</v>
      </c>
      <c r="B350" t="s">
        <v>13</v>
      </c>
      <c r="C350" t="s">
        <v>7</v>
      </c>
    </row>
    <row r="351" spans="1:3" x14ac:dyDescent="0.3">
      <c r="A351" t="s">
        <v>353</v>
      </c>
      <c r="B351" t="s">
        <v>8</v>
      </c>
      <c r="C351" t="s">
        <v>7</v>
      </c>
    </row>
    <row r="352" spans="1:3" x14ac:dyDescent="0.3">
      <c r="A352" t="s">
        <v>354</v>
      </c>
      <c r="B352" t="s">
        <v>8</v>
      </c>
      <c r="C352" t="s">
        <v>7</v>
      </c>
    </row>
    <row r="353" spans="1:3" x14ac:dyDescent="0.3">
      <c r="A353" t="s">
        <v>355</v>
      </c>
      <c r="B353" t="s">
        <v>6</v>
      </c>
      <c r="C353" t="s">
        <v>7</v>
      </c>
    </row>
    <row r="354" spans="1:3" x14ac:dyDescent="0.3">
      <c r="A354" t="s">
        <v>356</v>
      </c>
      <c r="B354" t="s">
        <v>8</v>
      </c>
      <c r="C354" t="s">
        <v>7</v>
      </c>
    </row>
    <row r="355" spans="1:3" x14ac:dyDescent="0.3">
      <c r="A355" t="s">
        <v>357</v>
      </c>
      <c r="B355" t="s">
        <v>6</v>
      </c>
      <c r="C355" t="s">
        <v>7</v>
      </c>
    </row>
    <row r="356" spans="1:3" x14ac:dyDescent="0.3">
      <c r="A356" t="s">
        <v>358</v>
      </c>
      <c r="B356" t="s">
        <v>6</v>
      </c>
      <c r="C356" t="s">
        <v>25</v>
      </c>
    </row>
    <row r="357" spans="1:3" x14ac:dyDescent="0.3">
      <c r="A357" t="s">
        <v>359</v>
      </c>
      <c r="B357" t="s">
        <v>8</v>
      </c>
      <c r="C357" t="s">
        <v>7</v>
      </c>
    </row>
    <row r="358" spans="1:3" x14ac:dyDescent="0.3">
      <c r="A358" t="s">
        <v>360</v>
      </c>
      <c r="B358" t="s">
        <v>13</v>
      </c>
      <c r="C358" t="s">
        <v>7</v>
      </c>
    </row>
    <row r="359" spans="1:3" x14ac:dyDescent="0.3">
      <c r="A359" t="s">
        <v>361</v>
      </c>
      <c r="B359" t="s">
        <v>8</v>
      </c>
      <c r="C359" t="s">
        <v>7</v>
      </c>
    </row>
    <row r="360" spans="1:3" x14ac:dyDescent="0.3">
      <c r="A360" t="s">
        <v>362</v>
      </c>
      <c r="B360" t="s">
        <v>8</v>
      </c>
      <c r="C360" t="s">
        <v>7</v>
      </c>
    </row>
    <row r="361" spans="1:3" x14ac:dyDescent="0.3">
      <c r="A361" t="s">
        <v>363</v>
      </c>
      <c r="B361" t="s">
        <v>8</v>
      </c>
      <c r="C361" t="s">
        <v>7</v>
      </c>
    </row>
    <row r="362" spans="1:3" x14ac:dyDescent="0.3">
      <c r="A362" t="s">
        <v>364</v>
      </c>
      <c r="B362" t="s">
        <v>13</v>
      </c>
      <c r="C362" t="s">
        <v>7</v>
      </c>
    </row>
    <row r="363" spans="1:3" x14ac:dyDescent="0.3">
      <c r="A363" t="s">
        <v>365</v>
      </c>
      <c r="B363" t="s">
        <v>13</v>
      </c>
      <c r="C363" t="s">
        <v>7</v>
      </c>
    </row>
    <row r="364" spans="1:3" x14ac:dyDescent="0.3">
      <c r="A364" t="s">
        <v>366</v>
      </c>
      <c r="B364" t="s">
        <v>13</v>
      </c>
      <c r="C364" t="s">
        <v>7</v>
      </c>
    </row>
    <row r="365" spans="1:3" x14ac:dyDescent="0.3">
      <c r="A365" t="s">
        <v>367</v>
      </c>
      <c r="B365" t="s">
        <v>8</v>
      </c>
      <c r="C365" t="s">
        <v>7</v>
      </c>
    </row>
    <row r="366" spans="1:3" x14ac:dyDescent="0.3">
      <c r="A366" t="s">
        <v>368</v>
      </c>
      <c r="B366" t="s">
        <v>8</v>
      </c>
      <c r="C366" t="s">
        <v>7</v>
      </c>
    </row>
    <row r="367" spans="1:3" x14ac:dyDescent="0.3">
      <c r="A367" t="s">
        <v>369</v>
      </c>
      <c r="B367" t="s">
        <v>6</v>
      </c>
      <c r="C367" t="s">
        <v>7</v>
      </c>
    </row>
    <row r="368" spans="1:3" x14ac:dyDescent="0.3">
      <c r="A368" t="s">
        <v>370</v>
      </c>
      <c r="B368" t="s">
        <v>13</v>
      </c>
      <c r="C368" t="s">
        <v>7</v>
      </c>
    </row>
    <row r="369" spans="1:3" x14ac:dyDescent="0.3">
      <c r="A369" t="s">
        <v>371</v>
      </c>
      <c r="B369" t="s">
        <v>8</v>
      </c>
      <c r="C369" t="s">
        <v>321</v>
      </c>
    </row>
    <row r="370" spans="1:3" x14ac:dyDescent="0.3">
      <c r="A370" t="s">
        <v>335</v>
      </c>
      <c r="B370" t="s">
        <v>13</v>
      </c>
      <c r="C370" t="s">
        <v>321</v>
      </c>
    </row>
    <row r="371" spans="1:3" x14ac:dyDescent="0.3">
      <c r="A371" t="s">
        <v>372</v>
      </c>
      <c r="B371" t="s">
        <v>13</v>
      </c>
      <c r="C371" t="s">
        <v>321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296"/>
  <sheetViews>
    <sheetView topLeftCell="A64" workbookViewId="0">
      <selection activeCell="A74" activeCellId="9" sqref="A14 A16 A25 A31 A34 A41 A48 A50 A71 A74"/>
    </sheetView>
  </sheetViews>
  <sheetFormatPr defaultRowHeight="14.4" x14ac:dyDescent="0.3"/>
  <sheetData>
    <row r="1" spans="1:16" x14ac:dyDescent="0.3">
      <c r="A1" t="s">
        <v>1</v>
      </c>
      <c r="M1" t="s">
        <v>320</v>
      </c>
      <c r="N1" t="e">
        <f t="shared" ref="N1:N30" si="0">VLOOKUP(M1,members,1,FALSE)</f>
        <v>#N/A</v>
      </c>
      <c r="P1" s="27" t="s">
        <v>322</v>
      </c>
    </row>
    <row r="2" spans="1:16" x14ac:dyDescent="0.3">
      <c r="A2" t="s">
        <v>12</v>
      </c>
      <c r="M2" t="s">
        <v>332</v>
      </c>
      <c r="N2" t="e">
        <f t="shared" si="0"/>
        <v>#N/A</v>
      </c>
      <c r="P2" s="27" t="s">
        <v>324</v>
      </c>
    </row>
    <row r="3" spans="1:16" x14ac:dyDescent="0.3">
      <c r="A3" t="s">
        <v>14</v>
      </c>
      <c r="M3" t="s">
        <v>333</v>
      </c>
      <c r="N3" t="e">
        <f t="shared" si="0"/>
        <v>#N/A</v>
      </c>
      <c r="P3" s="27" t="s">
        <v>328</v>
      </c>
    </row>
    <row r="4" spans="1:16" x14ac:dyDescent="0.3">
      <c r="A4" t="s">
        <v>34</v>
      </c>
      <c r="M4" t="s">
        <v>322</v>
      </c>
      <c r="N4" t="e">
        <f t="shared" si="0"/>
        <v>#N/A</v>
      </c>
      <c r="P4" s="27" t="s">
        <v>331</v>
      </c>
    </row>
    <row r="5" spans="1:16" x14ac:dyDescent="0.3">
      <c r="A5" t="s">
        <v>38</v>
      </c>
      <c r="M5" t="s">
        <v>334</v>
      </c>
      <c r="N5" t="e">
        <f t="shared" si="0"/>
        <v>#N/A</v>
      </c>
      <c r="P5" s="27" t="s">
        <v>333</v>
      </c>
    </row>
    <row r="6" spans="1:16" x14ac:dyDescent="0.3">
      <c r="A6" t="s">
        <v>39</v>
      </c>
      <c r="M6" t="s">
        <v>323</v>
      </c>
      <c r="N6" t="e">
        <f t="shared" si="0"/>
        <v>#N/A</v>
      </c>
      <c r="P6" s="27" t="s">
        <v>334</v>
      </c>
    </row>
    <row r="7" spans="1:16" x14ac:dyDescent="0.3">
      <c r="A7" t="s">
        <v>64</v>
      </c>
      <c r="M7" t="s">
        <v>328</v>
      </c>
      <c r="N7" t="e">
        <f t="shared" si="0"/>
        <v>#N/A</v>
      </c>
      <c r="P7" s="27" t="s">
        <v>336</v>
      </c>
    </row>
    <row r="8" spans="1:16" x14ac:dyDescent="0.3">
      <c r="A8" t="s">
        <v>67</v>
      </c>
      <c r="M8" t="s">
        <v>336</v>
      </c>
      <c r="N8" t="e">
        <f t="shared" si="0"/>
        <v>#N/A</v>
      </c>
      <c r="P8" s="27" t="s">
        <v>337</v>
      </c>
    </row>
    <row r="9" spans="1:16" x14ac:dyDescent="0.3">
      <c r="A9" t="s">
        <v>71</v>
      </c>
      <c r="M9" t="s">
        <v>324</v>
      </c>
      <c r="N9" t="e">
        <f t="shared" si="0"/>
        <v>#N/A</v>
      </c>
      <c r="P9" s="27" t="s">
        <v>340</v>
      </c>
    </row>
    <row r="10" spans="1:16" x14ac:dyDescent="0.3">
      <c r="A10" t="s">
        <v>72</v>
      </c>
      <c r="M10" t="s">
        <v>329</v>
      </c>
      <c r="N10" t="e">
        <f t="shared" si="0"/>
        <v>#N/A</v>
      </c>
      <c r="P10" s="27" t="s">
        <v>341</v>
      </c>
    </row>
    <row r="11" spans="1:16" x14ac:dyDescent="0.3">
      <c r="A11" t="s">
        <v>73</v>
      </c>
      <c r="M11" t="s">
        <v>337</v>
      </c>
      <c r="N11" t="e">
        <f t="shared" si="0"/>
        <v>#N/A</v>
      </c>
    </row>
    <row r="12" spans="1:16" x14ac:dyDescent="0.3">
      <c r="A12" t="s">
        <v>74</v>
      </c>
      <c r="M12" t="s">
        <v>325</v>
      </c>
      <c r="N12" t="e">
        <f t="shared" si="0"/>
        <v>#N/A</v>
      </c>
    </row>
    <row r="13" spans="1:16" x14ac:dyDescent="0.3">
      <c r="A13" t="s">
        <v>76</v>
      </c>
      <c r="M13" t="s">
        <v>330</v>
      </c>
      <c r="N13" t="e">
        <f t="shared" si="0"/>
        <v>#N/A</v>
      </c>
    </row>
    <row r="14" spans="1:16" x14ac:dyDescent="0.3">
      <c r="A14" t="s">
        <v>83</v>
      </c>
      <c r="M14" t="s">
        <v>331</v>
      </c>
      <c r="N14" t="e">
        <f t="shared" si="0"/>
        <v>#N/A</v>
      </c>
    </row>
    <row r="15" spans="1:16" x14ac:dyDescent="0.3">
      <c r="A15" t="s">
        <v>89</v>
      </c>
      <c r="M15" t="s">
        <v>338</v>
      </c>
      <c r="N15" t="e">
        <f t="shared" si="0"/>
        <v>#N/A</v>
      </c>
    </row>
    <row r="16" spans="1:16" x14ac:dyDescent="0.3">
      <c r="A16" t="s">
        <v>90</v>
      </c>
      <c r="M16" t="s">
        <v>326</v>
      </c>
      <c r="N16" t="e">
        <f t="shared" si="0"/>
        <v>#N/A</v>
      </c>
    </row>
    <row r="17" spans="1:14" x14ac:dyDescent="0.3">
      <c r="A17" t="s">
        <v>93</v>
      </c>
      <c r="M17" t="s">
        <v>339</v>
      </c>
      <c r="N17" t="e">
        <f t="shared" si="0"/>
        <v>#N/A</v>
      </c>
    </row>
    <row r="18" spans="1:14" x14ac:dyDescent="0.3">
      <c r="A18" t="s">
        <v>94</v>
      </c>
      <c r="M18" t="s">
        <v>340</v>
      </c>
      <c r="N18" t="e">
        <f t="shared" si="0"/>
        <v>#N/A</v>
      </c>
    </row>
    <row r="19" spans="1:14" x14ac:dyDescent="0.3">
      <c r="A19" t="s">
        <v>96</v>
      </c>
      <c r="M19" t="s">
        <v>327</v>
      </c>
      <c r="N19" t="e">
        <f t="shared" si="0"/>
        <v>#N/A</v>
      </c>
    </row>
    <row r="20" spans="1:14" x14ac:dyDescent="0.3">
      <c r="A20" t="s">
        <v>99</v>
      </c>
      <c r="M20" t="s">
        <v>341</v>
      </c>
      <c r="N20" t="e">
        <f t="shared" si="0"/>
        <v>#N/A</v>
      </c>
    </row>
    <row r="21" spans="1:14" x14ac:dyDescent="0.3">
      <c r="A21" t="s">
        <v>109</v>
      </c>
      <c r="M21" t="s">
        <v>342</v>
      </c>
      <c r="N21" t="e">
        <f t="shared" si="0"/>
        <v>#N/A</v>
      </c>
    </row>
    <row r="22" spans="1:14" x14ac:dyDescent="0.3">
      <c r="A22" t="s">
        <v>121</v>
      </c>
      <c r="M22" t="s">
        <v>343</v>
      </c>
      <c r="N22" t="e">
        <f t="shared" si="0"/>
        <v>#N/A</v>
      </c>
    </row>
    <row r="23" spans="1:14" x14ac:dyDescent="0.3">
      <c r="A23" t="s">
        <v>123</v>
      </c>
      <c r="M23" t="s">
        <v>344</v>
      </c>
      <c r="N23" t="e">
        <f t="shared" si="0"/>
        <v>#N/A</v>
      </c>
    </row>
    <row r="24" spans="1:14" x14ac:dyDescent="0.3">
      <c r="A24" t="s">
        <v>126</v>
      </c>
      <c r="M24" t="s">
        <v>345</v>
      </c>
      <c r="N24" t="e">
        <f t="shared" si="0"/>
        <v>#N/A</v>
      </c>
    </row>
    <row r="25" spans="1:14" x14ac:dyDescent="0.3">
      <c r="A25" t="s">
        <v>133</v>
      </c>
      <c r="M25" t="s">
        <v>373</v>
      </c>
      <c r="N25" t="e">
        <f t="shared" si="0"/>
        <v>#N/A</v>
      </c>
    </row>
    <row r="26" spans="1:14" x14ac:dyDescent="0.3">
      <c r="A26" t="s">
        <v>143</v>
      </c>
      <c r="M26" t="s">
        <v>374</v>
      </c>
      <c r="N26" t="e">
        <f t="shared" si="0"/>
        <v>#N/A</v>
      </c>
    </row>
    <row r="27" spans="1:14" x14ac:dyDescent="0.3">
      <c r="A27" t="s">
        <v>147</v>
      </c>
      <c r="M27" t="s">
        <v>375</v>
      </c>
      <c r="N27" t="e">
        <f t="shared" si="0"/>
        <v>#N/A</v>
      </c>
    </row>
    <row r="28" spans="1:14" x14ac:dyDescent="0.3">
      <c r="A28" t="s">
        <v>156</v>
      </c>
      <c r="M28" t="s">
        <v>376</v>
      </c>
      <c r="N28" t="e">
        <f t="shared" si="0"/>
        <v>#N/A</v>
      </c>
    </row>
    <row r="29" spans="1:14" x14ac:dyDescent="0.3">
      <c r="A29" t="s">
        <v>158</v>
      </c>
      <c r="M29" t="s">
        <v>377</v>
      </c>
      <c r="N29" t="e">
        <f t="shared" si="0"/>
        <v>#N/A</v>
      </c>
    </row>
    <row r="30" spans="1:14" x14ac:dyDescent="0.3">
      <c r="A30" t="s">
        <v>164</v>
      </c>
      <c r="M30" t="s">
        <v>378</v>
      </c>
      <c r="N30" t="e">
        <f t="shared" si="0"/>
        <v>#N/A</v>
      </c>
    </row>
    <row r="31" spans="1:14" x14ac:dyDescent="0.3">
      <c r="A31" t="s">
        <v>168</v>
      </c>
    </row>
    <row r="32" spans="1:14" x14ac:dyDescent="0.3">
      <c r="A32" t="s">
        <v>169</v>
      </c>
    </row>
    <row r="33" spans="1:1" x14ac:dyDescent="0.3">
      <c r="A33" t="s">
        <v>171</v>
      </c>
    </row>
    <row r="34" spans="1:1" x14ac:dyDescent="0.3">
      <c r="A34" t="s">
        <v>172</v>
      </c>
    </row>
    <row r="35" spans="1:1" x14ac:dyDescent="0.3">
      <c r="A35" t="s">
        <v>177</v>
      </c>
    </row>
    <row r="36" spans="1:1" x14ac:dyDescent="0.3">
      <c r="A36" t="s">
        <v>182</v>
      </c>
    </row>
    <row r="37" spans="1:1" x14ac:dyDescent="0.3">
      <c r="A37" t="s">
        <v>186</v>
      </c>
    </row>
    <row r="38" spans="1:1" x14ac:dyDescent="0.3">
      <c r="A38" t="s">
        <v>187</v>
      </c>
    </row>
    <row r="39" spans="1:1" x14ac:dyDescent="0.3">
      <c r="A39" t="s">
        <v>188</v>
      </c>
    </row>
    <row r="40" spans="1:1" x14ac:dyDescent="0.3">
      <c r="A40" t="s">
        <v>190</v>
      </c>
    </row>
    <row r="41" spans="1:1" x14ac:dyDescent="0.3">
      <c r="A41" t="s">
        <v>193</v>
      </c>
    </row>
    <row r="42" spans="1:1" x14ac:dyDescent="0.3">
      <c r="A42" t="s">
        <v>194</v>
      </c>
    </row>
    <row r="43" spans="1:1" x14ac:dyDescent="0.3">
      <c r="A43" t="s">
        <v>211</v>
      </c>
    </row>
    <row r="44" spans="1:1" x14ac:dyDescent="0.3">
      <c r="A44" t="s">
        <v>213</v>
      </c>
    </row>
    <row r="45" spans="1:1" x14ac:dyDescent="0.3">
      <c r="A45" t="s">
        <v>217</v>
      </c>
    </row>
    <row r="46" spans="1:1" x14ac:dyDescent="0.3">
      <c r="A46" t="s">
        <v>219</v>
      </c>
    </row>
    <row r="47" spans="1:1" x14ac:dyDescent="0.3">
      <c r="A47" t="s">
        <v>223</v>
      </c>
    </row>
    <row r="48" spans="1:1" x14ac:dyDescent="0.3">
      <c r="A48" t="s">
        <v>224</v>
      </c>
    </row>
    <row r="49" spans="1:1" x14ac:dyDescent="0.3">
      <c r="A49" t="s">
        <v>227</v>
      </c>
    </row>
    <row r="50" spans="1:1" x14ac:dyDescent="0.3">
      <c r="A50" t="s">
        <v>228</v>
      </c>
    </row>
    <row r="51" spans="1:1" x14ac:dyDescent="0.3">
      <c r="A51" t="s">
        <v>230</v>
      </c>
    </row>
    <row r="52" spans="1:1" x14ac:dyDescent="0.3">
      <c r="A52" t="s">
        <v>233</v>
      </c>
    </row>
    <row r="53" spans="1:1" x14ac:dyDescent="0.3">
      <c r="A53" t="s">
        <v>236</v>
      </c>
    </row>
    <row r="54" spans="1:1" x14ac:dyDescent="0.3">
      <c r="A54" t="s">
        <v>237</v>
      </c>
    </row>
    <row r="55" spans="1:1" x14ac:dyDescent="0.3">
      <c r="A55" t="s">
        <v>240</v>
      </c>
    </row>
    <row r="56" spans="1:1" x14ac:dyDescent="0.3">
      <c r="A56" t="s">
        <v>241</v>
      </c>
    </row>
    <row r="57" spans="1:1" x14ac:dyDescent="0.3">
      <c r="A57" t="s">
        <v>242</v>
      </c>
    </row>
    <row r="58" spans="1:1" x14ac:dyDescent="0.3">
      <c r="A58" t="s">
        <v>243</v>
      </c>
    </row>
    <row r="59" spans="1:1" x14ac:dyDescent="0.3">
      <c r="A59" t="s">
        <v>244</v>
      </c>
    </row>
    <row r="60" spans="1:1" x14ac:dyDescent="0.3">
      <c r="A60" t="s">
        <v>245</v>
      </c>
    </row>
    <row r="61" spans="1:1" x14ac:dyDescent="0.3">
      <c r="A61" t="s">
        <v>247</v>
      </c>
    </row>
    <row r="62" spans="1:1" x14ac:dyDescent="0.3">
      <c r="A62" t="s">
        <v>256</v>
      </c>
    </row>
    <row r="63" spans="1:1" x14ac:dyDescent="0.3">
      <c r="A63" t="s">
        <v>262</v>
      </c>
    </row>
    <row r="64" spans="1:1" x14ac:dyDescent="0.3">
      <c r="A64" t="s">
        <v>263</v>
      </c>
    </row>
    <row r="65" spans="1:1" x14ac:dyDescent="0.3">
      <c r="A65" t="s">
        <v>272</v>
      </c>
    </row>
    <row r="66" spans="1:1" x14ac:dyDescent="0.3">
      <c r="A66" t="s">
        <v>276</v>
      </c>
    </row>
    <row r="67" spans="1:1" x14ac:dyDescent="0.3">
      <c r="A67" t="s">
        <v>282</v>
      </c>
    </row>
    <row r="68" spans="1:1" x14ac:dyDescent="0.3">
      <c r="A68" t="s">
        <v>286</v>
      </c>
    </row>
    <row r="69" spans="1:1" x14ac:dyDescent="0.3">
      <c r="A69" t="s">
        <v>287</v>
      </c>
    </row>
    <row r="70" spans="1:1" x14ac:dyDescent="0.3">
      <c r="A70" t="s">
        <v>296</v>
      </c>
    </row>
    <row r="71" spans="1:1" x14ac:dyDescent="0.3">
      <c r="A71" t="s">
        <v>299</v>
      </c>
    </row>
    <row r="72" spans="1:1" x14ac:dyDescent="0.3">
      <c r="A72" t="s">
        <v>301</v>
      </c>
    </row>
    <row r="73" spans="1:1" x14ac:dyDescent="0.3">
      <c r="A73" t="s">
        <v>302</v>
      </c>
    </row>
    <row r="74" spans="1:1" x14ac:dyDescent="0.3">
      <c r="A74" t="s">
        <v>303</v>
      </c>
    </row>
    <row r="75" spans="1:1" x14ac:dyDescent="0.3">
      <c r="A75" t="s">
        <v>304</v>
      </c>
    </row>
    <row r="76" spans="1:1" x14ac:dyDescent="0.3">
      <c r="A76" t="s">
        <v>316</v>
      </c>
    </row>
    <row r="77" spans="1:1" x14ac:dyDescent="0.3">
      <c r="A77" t="s">
        <v>379</v>
      </c>
    </row>
    <row r="78" spans="1:1" x14ac:dyDescent="0.3">
      <c r="A78" t="s">
        <v>379</v>
      </c>
    </row>
    <row r="79" spans="1:1" x14ac:dyDescent="0.3">
      <c r="A79" t="s">
        <v>379</v>
      </c>
    </row>
    <row r="80" spans="1:1" x14ac:dyDescent="0.3">
      <c r="A80" t="s">
        <v>379</v>
      </c>
    </row>
    <row r="81" spans="1:1" x14ac:dyDescent="0.3">
      <c r="A81" t="s">
        <v>379</v>
      </c>
    </row>
    <row r="82" spans="1:1" x14ac:dyDescent="0.3">
      <c r="A82" t="s">
        <v>379</v>
      </c>
    </row>
    <row r="83" spans="1:1" x14ac:dyDescent="0.3">
      <c r="A83" t="s">
        <v>379</v>
      </c>
    </row>
    <row r="84" spans="1:1" x14ac:dyDescent="0.3">
      <c r="A84" t="s">
        <v>379</v>
      </c>
    </row>
    <row r="85" spans="1:1" x14ac:dyDescent="0.3">
      <c r="A85" t="s">
        <v>379</v>
      </c>
    </row>
    <row r="86" spans="1:1" x14ac:dyDescent="0.3">
      <c r="A86" t="s">
        <v>379</v>
      </c>
    </row>
    <row r="87" spans="1:1" x14ac:dyDescent="0.3">
      <c r="A87" t="s">
        <v>379</v>
      </c>
    </row>
    <row r="88" spans="1:1" x14ac:dyDescent="0.3">
      <c r="A88" t="s">
        <v>379</v>
      </c>
    </row>
    <row r="89" spans="1:1" x14ac:dyDescent="0.3">
      <c r="A89" t="s">
        <v>379</v>
      </c>
    </row>
    <row r="90" spans="1:1" x14ac:dyDescent="0.3">
      <c r="A90" t="s">
        <v>379</v>
      </c>
    </row>
    <row r="91" spans="1:1" x14ac:dyDescent="0.3">
      <c r="A91" t="s">
        <v>379</v>
      </c>
    </row>
    <row r="92" spans="1:1" x14ac:dyDescent="0.3">
      <c r="A92" t="s">
        <v>379</v>
      </c>
    </row>
    <row r="93" spans="1:1" x14ac:dyDescent="0.3">
      <c r="A93" t="s">
        <v>379</v>
      </c>
    </row>
    <row r="94" spans="1:1" x14ac:dyDescent="0.3">
      <c r="A94" t="s">
        <v>379</v>
      </c>
    </row>
    <row r="95" spans="1:1" x14ac:dyDescent="0.3">
      <c r="A95" t="s">
        <v>379</v>
      </c>
    </row>
    <row r="96" spans="1:1" x14ac:dyDescent="0.3">
      <c r="A96" t="s">
        <v>379</v>
      </c>
    </row>
    <row r="97" spans="1:1" x14ac:dyDescent="0.3">
      <c r="A97" t="s">
        <v>379</v>
      </c>
    </row>
    <row r="98" spans="1:1" x14ac:dyDescent="0.3">
      <c r="A98" t="s">
        <v>379</v>
      </c>
    </row>
    <row r="99" spans="1:1" x14ac:dyDescent="0.3">
      <c r="A99" t="s">
        <v>379</v>
      </c>
    </row>
    <row r="100" spans="1:1" x14ac:dyDescent="0.3">
      <c r="A100" t="s">
        <v>379</v>
      </c>
    </row>
    <row r="101" spans="1:1" x14ac:dyDescent="0.3">
      <c r="A101" t="s">
        <v>379</v>
      </c>
    </row>
    <row r="102" spans="1:1" x14ac:dyDescent="0.3">
      <c r="A102" t="s">
        <v>379</v>
      </c>
    </row>
    <row r="103" spans="1:1" x14ac:dyDescent="0.3">
      <c r="A103" t="s">
        <v>379</v>
      </c>
    </row>
    <row r="104" spans="1:1" x14ac:dyDescent="0.3">
      <c r="A104" t="s">
        <v>379</v>
      </c>
    </row>
    <row r="105" spans="1:1" x14ac:dyDescent="0.3">
      <c r="A105" t="s">
        <v>379</v>
      </c>
    </row>
    <row r="106" spans="1:1" x14ac:dyDescent="0.3">
      <c r="A106" t="s">
        <v>379</v>
      </c>
    </row>
    <row r="107" spans="1:1" x14ac:dyDescent="0.3">
      <c r="A107" t="s">
        <v>379</v>
      </c>
    </row>
    <row r="108" spans="1:1" x14ac:dyDescent="0.3">
      <c r="A108" t="s">
        <v>379</v>
      </c>
    </row>
    <row r="109" spans="1:1" x14ac:dyDescent="0.3">
      <c r="A109" t="s">
        <v>379</v>
      </c>
    </row>
    <row r="110" spans="1:1" x14ac:dyDescent="0.3">
      <c r="A110" t="s">
        <v>379</v>
      </c>
    </row>
    <row r="111" spans="1:1" x14ac:dyDescent="0.3">
      <c r="A111" t="s">
        <v>379</v>
      </c>
    </row>
    <row r="112" spans="1:1" x14ac:dyDescent="0.3">
      <c r="A112" t="s">
        <v>379</v>
      </c>
    </row>
    <row r="113" spans="1:1" x14ac:dyDescent="0.3">
      <c r="A113" t="s">
        <v>379</v>
      </c>
    </row>
    <row r="114" spans="1:1" x14ac:dyDescent="0.3">
      <c r="A114" t="s">
        <v>379</v>
      </c>
    </row>
    <row r="115" spans="1:1" x14ac:dyDescent="0.3">
      <c r="A115" t="s">
        <v>379</v>
      </c>
    </row>
    <row r="116" spans="1:1" x14ac:dyDescent="0.3">
      <c r="A116" t="s">
        <v>379</v>
      </c>
    </row>
    <row r="117" spans="1:1" x14ac:dyDescent="0.3">
      <c r="A117" t="s">
        <v>379</v>
      </c>
    </row>
    <row r="118" spans="1:1" x14ac:dyDescent="0.3">
      <c r="A118" t="s">
        <v>379</v>
      </c>
    </row>
    <row r="119" spans="1:1" x14ac:dyDescent="0.3">
      <c r="A119" t="s">
        <v>379</v>
      </c>
    </row>
    <row r="120" spans="1:1" x14ac:dyDescent="0.3">
      <c r="A120" t="s">
        <v>379</v>
      </c>
    </row>
    <row r="121" spans="1:1" x14ac:dyDescent="0.3">
      <c r="A121" t="s">
        <v>379</v>
      </c>
    </row>
    <row r="122" spans="1:1" x14ac:dyDescent="0.3">
      <c r="A122" t="s">
        <v>379</v>
      </c>
    </row>
    <row r="123" spans="1:1" x14ac:dyDescent="0.3">
      <c r="A123" t="s">
        <v>379</v>
      </c>
    </row>
    <row r="124" spans="1:1" x14ac:dyDescent="0.3">
      <c r="A124" t="s">
        <v>379</v>
      </c>
    </row>
    <row r="125" spans="1:1" x14ac:dyDescent="0.3">
      <c r="A125" t="s">
        <v>379</v>
      </c>
    </row>
    <row r="126" spans="1:1" x14ac:dyDescent="0.3">
      <c r="A126" t="s">
        <v>379</v>
      </c>
    </row>
    <row r="127" spans="1:1" x14ac:dyDescent="0.3">
      <c r="A127" t="s">
        <v>379</v>
      </c>
    </row>
    <row r="128" spans="1:1" x14ac:dyDescent="0.3">
      <c r="A128" t="s">
        <v>379</v>
      </c>
    </row>
    <row r="129" spans="1:1" x14ac:dyDescent="0.3">
      <c r="A129" t="s">
        <v>379</v>
      </c>
    </row>
    <row r="130" spans="1:1" x14ac:dyDescent="0.3">
      <c r="A130" t="s">
        <v>379</v>
      </c>
    </row>
    <row r="131" spans="1:1" x14ac:dyDescent="0.3">
      <c r="A131" t="s">
        <v>379</v>
      </c>
    </row>
    <row r="132" spans="1:1" x14ac:dyDescent="0.3">
      <c r="A132" t="s">
        <v>379</v>
      </c>
    </row>
    <row r="133" spans="1:1" x14ac:dyDescent="0.3">
      <c r="A133" t="s">
        <v>379</v>
      </c>
    </row>
    <row r="134" spans="1:1" x14ac:dyDescent="0.3">
      <c r="A134" t="s">
        <v>379</v>
      </c>
    </row>
    <row r="135" spans="1:1" x14ac:dyDescent="0.3">
      <c r="A135" t="s">
        <v>379</v>
      </c>
    </row>
    <row r="136" spans="1:1" x14ac:dyDescent="0.3">
      <c r="A136" t="s">
        <v>379</v>
      </c>
    </row>
    <row r="137" spans="1:1" x14ac:dyDescent="0.3">
      <c r="A137" t="s">
        <v>379</v>
      </c>
    </row>
    <row r="138" spans="1:1" x14ac:dyDescent="0.3">
      <c r="A138" t="s">
        <v>379</v>
      </c>
    </row>
    <row r="139" spans="1:1" x14ac:dyDescent="0.3">
      <c r="A139" t="s">
        <v>379</v>
      </c>
    </row>
    <row r="140" spans="1:1" x14ac:dyDescent="0.3">
      <c r="A140" t="s">
        <v>379</v>
      </c>
    </row>
    <row r="141" spans="1:1" x14ac:dyDescent="0.3">
      <c r="A141" t="s">
        <v>379</v>
      </c>
    </row>
    <row r="142" spans="1:1" x14ac:dyDescent="0.3">
      <c r="A142" t="s">
        <v>379</v>
      </c>
    </row>
    <row r="143" spans="1:1" x14ac:dyDescent="0.3">
      <c r="A143" t="s">
        <v>379</v>
      </c>
    </row>
    <row r="144" spans="1:1" x14ac:dyDescent="0.3">
      <c r="A144" t="s">
        <v>379</v>
      </c>
    </row>
    <row r="145" spans="1:1" x14ac:dyDescent="0.3">
      <c r="A145" t="s">
        <v>379</v>
      </c>
    </row>
    <row r="146" spans="1:1" x14ac:dyDescent="0.3">
      <c r="A146" t="s">
        <v>379</v>
      </c>
    </row>
    <row r="147" spans="1:1" x14ac:dyDescent="0.3">
      <c r="A147" t="s">
        <v>379</v>
      </c>
    </row>
    <row r="148" spans="1:1" x14ac:dyDescent="0.3">
      <c r="A148" t="s">
        <v>379</v>
      </c>
    </row>
    <row r="149" spans="1:1" x14ac:dyDescent="0.3">
      <c r="A149" t="s">
        <v>379</v>
      </c>
    </row>
    <row r="150" spans="1:1" x14ac:dyDescent="0.3">
      <c r="A150" t="s">
        <v>379</v>
      </c>
    </row>
    <row r="151" spans="1:1" x14ac:dyDescent="0.3">
      <c r="A151" t="s">
        <v>379</v>
      </c>
    </row>
    <row r="152" spans="1:1" x14ac:dyDescent="0.3">
      <c r="A152" t="s">
        <v>379</v>
      </c>
    </row>
    <row r="153" spans="1:1" x14ac:dyDescent="0.3">
      <c r="A153" t="s">
        <v>379</v>
      </c>
    </row>
    <row r="154" spans="1:1" x14ac:dyDescent="0.3">
      <c r="A154" t="s">
        <v>379</v>
      </c>
    </row>
    <row r="155" spans="1:1" x14ac:dyDescent="0.3">
      <c r="A155" t="s">
        <v>379</v>
      </c>
    </row>
    <row r="156" spans="1:1" x14ac:dyDescent="0.3">
      <c r="A156" t="s">
        <v>379</v>
      </c>
    </row>
    <row r="157" spans="1:1" x14ac:dyDescent="0.3">
      <c r="A157" t="s">
        <v>379</v>
      </c>
    </row>
    <row r="158" spans="1:1" x14ac:dyDescent="0.3">
      <c r="A158" t="s">
        <v>379</v>
      </c>
    </row>
    <row r="159" spans="1:1" x14ac:dyDescent="0.3">
      <c r="A159" t="s">
        <v>379</v>
      </c>
    </row>
    <row r="160" spans="1:1" x14ac:dyDescent="0.3">
      <c r="A160" t="s">
        <v>379</v>
      </c>
    </row>
    <row r="161" spans="1:1" x14ac:dyDescent="0.3">
      <c r="A161" t="s">
        <v>379</v>
      </c>
    </row>
    <row r="162" spans="1:1" x14ac:dyDescent="0.3">
      <c r="A162" t="s">
        <v>379</v>
      </c>
    </row>
    <row r="163" spans="1:1" x14ac:dyDescent="0.3">
      <c r="A163" t="s">
        <v>379</v>
      </c>
    </row>
    <row r="164" spans="1:1" x14ac:dyDescent="0.3">
      <c r="A164" t="s">
        <v>379</v>
      </c>
    </row>
    <row r="165" spans="1:1" x14ac:dyDescent="0.3">
      <c r="A165" t="s">
        <v>379</v>
      </c>
    </row>
    <row r="166" spans="1:1" x14ac:dyDescent="0.3">
      <c r="A166" t="s">
        <v>379</v>
      </c>
    </row>
    <row r="167" spans="1:1" x14ac:dyDescent="0.3">
      <c r="A167" t="s">
        <v>379</v>
      </c>
    </row>
    <row r="168" spans="1:1" x14ac:dyDescent="0.3">
      <c r="A168" t="s">
        <v>379</v>
      </c>
    </row>
    <row r="169" spans="1:1" x14ac:dyDescent="0.3">
      <c r="A169" t="s">
        <v>379</v>
      </c>
    </row>
    <row r="170" spans="1:1" x14ac:dyDescent="0.3">
      <c r="A170" t="s">
        <v>379</v>
      </c>
    </row>
    <row r="171" spans="1:1" x14ac:dyDescent="0.3">
      <c r="A171" t="s">
        <v>379</v>
      </c>
    </row>
    <row r="172" spans="1:1" x14ac:dyDescent="0.3">
      <c r="A172" t="s">
        <v>379</v>
      </c>
    </row>
    <row r="173" spans="1:1" x14ac:dyDescent="0.3">
      <c r="A173" t="s">
        <v>379</v>
      </c>
    </row>
    <row r="174" spans="1:1" x14ac:dyDescent="0.3">
      <c r="A174" t="s">
        <v>379</v>
      </c>
    </row>
    <row r="175" spans="1:1" x14ac:dyDescent="0.3">
      <c r="A175" t="s">
        <v>379</v>
      </c>
    </row>
    <row r="176" spans="1:1" x14ac:dyDescent="0.3">
      <c r="A176" t="s">
        <v>379</v>
      </c>
    </row>
    <row r="177" spans="1:1" x14ac:dyDescent="0.3">
      <c r="A177" t="s">
        <v>379</v>
      </c>
    </row>
    <row r="178" spans="1:1" x14ac:dyDescent="0.3">
      <c r="A178" t="s">
        <v>379</v>
      </c>
    </row>
    <row r="179" spans="1:1" x14ac:dyDescent="0.3">
      <c r="A179" t="s">
        <v>379</v>
      </c>
    </row>
    <row r="180" spans="1:1" x14ac:dyDescent="0.3">
      <c r="A180" t="s">
        <v>379</v>
      </c>
    </row>
    <row r="181" spans="1:1" x14ac:dyDescent="0.3">
      <c r="A181" t="s">
        <v>379</v>
      </c>
    </row>
    <row r="182" spans="1:1" x14ac:dyDescent="0.3">
      <c r="A182" t="s">
        <v>379</v>
      </c>
    </row>
    <row r="183" spans="1:1" x14ac:dyDescent="0.3">
      <c r="A183" t="s">
        <v>379</v>
      </c>
    </row>
    <row r="184" spans="1:1" x14ac:dyDescent="0.3">
      <c r="A184" t="s">
        <v>379</v>
      </c>
    </row>
    <row r="185" spans="1:1" x14ac:dyDescent="0.3">
      <c r="A185" t="s">
        <v>379</v>
      </c>
    </row>
    <row r="186" spans="1:1" x14ac:dyDescent="0.3">
      <c r="A186" t="s">
        <v>379</v>
      </c>
    </row>
    <row r="187" spans="1:1" x14ac:dyDescent="0.3">
      <c r="A187" t="s">
        <v>379</v>
      </c>
    </row>
    <row r="188" spans="1:1" x14ac:dyDescent="0.3">
      <c r="A188" t="s">
        <v>379</v>
      </c>
    </row>
    <row r="189" spans="1:1" x14ac:dyDescent="0.3">
      <c r="A189" t="s">
        <v>379</v>
      </c>
    </row>
    <row r="190" spans="1:1" x14ac:dyDescent="0.3">
      <c r="A190" t="s">
        <v>379</v>
      </c>
    </row>
    <row r="191" spans="1:1" x14ac:dyDescent="0.3">
      <c r="A191" t="s">
        <v>379</v>
      </c>
    </row>
    <row r="192" spans="1:1" x14ac:dyDescent="0.3">
      <c r="A192" t="s">
        <v>379</v>
      </c>
    </row>
    <row r="193" spans="1:1" x14ac:dyDescent="0.3">
      <c r="A193" t="s">
        <v>379</v>
      </c>
    </row>
    <row r="194" spans="1:1" x14ac:dyDescent="0.3">
      <c r="A194" t="s">
        <v>379</v>
      </c>
    </row>
    <row r="195" spans="1:1" x14ac:dyDescent="0.3">
      <c r="A195" t="s">
        <v>379</v>
      </c>
    </row>
    <row r="196" spans="1:1" x14ac:dyDescent="0.3">
      <c r="A196" t="s">
        <v>379</v>
      </c>
    </row>
    <row r="197" spans="1:1" x14ac:dyDescent="0.3">
      <c r="A197" t="s">
        <v>379</v>
      </c>
    </row>
    <row r="198" spans="1:1" x14ac:dyDescent="0.3">
      <c r="A198" t="s">
        <v>379</v>
      </c>
    </row>
    <row r="199" spans="1:1" x14ac:dyDescent="0.3">
      <c r="A199" t="s">
        <v>379</v>
      </c>
    </row>
    <row r="200" spans="1:1" x14ac:dyDescent="0.3">
      <c r="A200" t="s">
        <v>379</v>
      </c>
    </row>
    <row r="201" spans="1:1" x14ac:dyDescent="0.3">
      <c r="A201" t="s">
        <v>379</v>
      </c>
    </row>
    <row r="202" spans="1:1" x14ac:dyDescent="0.3">
      <c r="A202" t="s">
        <v>379</v>
      </c>
    </row>
    <row r="203" spans="1:1" x14ac:dyDescent="0.3">
      <c r="A203" t="s">
        <v>379</v>
      </c>
    </row>
    <row r="204" spans="1:1" x14ac:dyDescent="0.3">
      <c r="A204" t="s">
        <v>379</v>
      </c>
    </row>
    <row r="205" spans="1:1" x14ac:dyDescent="0.3">
      <c r="A205" t="s">
        <v>379</v>
      </c>
    </row>
    <row r="206" spans="1:1" x14ac:dyDescent="0.3">
      <c r="A206" t="s">
        <v>379</v>
      </c>
    </row>
    <row r="207" spans="1:1" x14ac:dyDescent="0.3">
      <c r="A207" t="s">
        <v>379</v>
      </c>
    </row>
    <row r="208" spans="1:1" x14ac:dyDescent="0.3">
      <c r="A208" t="s">
        <v>379</v>
      </c>
    </row>
    <row r="209" spans="1:1" x14ac:dyDescent="0.3">
      <c r="A209" t="s">
        <v>379</v>
      </c>
    </row>
    <row r="210" spans="1:1" x14ac:dyDescent="0.3">
      <c r="A210" t="s">
        <v>379</v>
      </c>
    </row>
    <row r="211" spans="1:1" x14ac:dyDescent="0.3">
      <c r="A211" t="s">
        <v>379</v>
      </c>
    </row>
    <row r="212" spans="1:1" x14ac:dyDescent="0.3">
      <c r="A212" t="s">
        <v>379</v>
      </c>
    </row>
    <row r="213" spans="1:1" x14ac:dyDescent="0.3">
      <c r="A213" t="s">
        <v>379</v>
      </c>
    </row>
    <row r="214" spans="1:1" x14ac:dyDescent="0.3">
      <c r="A214" t="s">
        <v>379</v>
      </c>
    </row>
    <row r="215" spans="1:1" x14ac:dyDescent="0.3">
      <c r="A215" t="s">
        <v>379</v>
      </c>
    </row>
    <row r="216" spans="1:1" x14ac:dyDescent="0.3">
      <c r="A216" t="s">
        <v>379</v>
      </c>
    </row>
    <row r="217" spans="1:1" x14ac:dyDescent="0.3">
      <c r="A217" t="s">
        <v>379</v>
      </c>
    </row>
    <row r="218" spans="1:1" x14ac:dyDescent="0.3">
      <c r="A218" t="s">
        <v>379</v>
      </c>
    </row>
    <row r="219" spans="1:1" x14ac:dyDescent="0.3">
      <c r="A219" t="s">
        <v>379</v>
      </c>
    </row>
    <row r="220" spans="1:1" x14ac:dyDescent="0.3">
      <c r="A220" t="s">
        <v>379</v>
      </c>
    </row>
    <row r="221" spans="1:1" x14ac:dyDescent="0.3">
      <c r="A221" t="s">
        <v>379</v>
      </c>
    </row>
    <row r="222" spans="1:1" x14ac:dyDescent="0.3">
      <c r="A222" t="s">
        <v>379</v>
      </c>
    </row>
    <row r="223" spans="1:1" x14ac:dyDescent="0.3">
      <c r="A223" t="s">
        <v>379</v>
      </c>
    </row>
    <row r="224" spans="1:1" x14ac:dyDescent="0.3">
      <c r="A224" t="s">
        <v>379</v>
      </c>
    </row>
    <row r="225" spans="1:1" x14ac:dyDescent="0.3">
      <c r="A225" t="s">
        <v>379</v>
      </c>
    </row>
    <row r="226" spans="1:1" x14ac:dyDescent="0.3">
      <c r="A226" t="s">
        <v>379</v>
      </c>
    </row>
    <row r="227" spans="1:1" x14ac:dyDescent="0.3">
      <c r="A227" t="s">
        <v>379</v>
      </c>
    </row>
    <row r="228" spans="1:1" x14ac:dyDescent="0.3">
      <c r="A228" t="s">
        <v>379</v>
      </c>
    </row>
    <row r="229" spans="1:1" x14ac:dyDescent="0.3">
      <c r="A229" t="s">
        <v>379</v>
      </c>
    </row>
    <row r="230" spans="1:1" x14ac:dyDescent="0.3">
      <c r="A230" t="s">
        <v>379</v>
      </c>
    </row>
    <row r="231" spans="1:1" x14ac:dyDescent="0.3">
      <c r="A231" t="s">
        <v>379</v>
      </c>
    </row>
    <row r="232" spans="1:1" x14ac:dyDescent="0.3">
      <c r="A232" t="s">
        <v>379</v>
      </c>
    </row>
    <row r="233" spans="1:1" x14ac:dyDescent="0.3">
      <c r="A233" t="s">
        <v>379</v>
      </c>
    </row>
    <row r="234" spans="1:1" x14ac:dyDescent="0.3">
      <c r="A234" t="s">
        <v>379</v>
      </c>
    </row>
    <row r="235" spans="1:1" x14ac:dyDescent="0.3">
      <c r="A235" t="s">
        <v>379</v>
      </c>
    </row>
    <row r="236" spans="1:1" x14ac:dyDescent="0.3">
      <c r="A236" t="s">
        <v>379</v>
      </c>
    </row>
    <row r="237" spans="1:1" x14ac:dyDescent="0.3">
      <c r="A237" t="s">
        <v>379</v>
      </c>
    </row>
    <row r="238" spans="1:1" x14ac:dyDescent="0.3">
      <c r="A238" t="s">
        <v>379</v>
      </c>
    </row>
    <row r="239" spans="1:1" x14ac:dyDescent="0.3">
      <c r="A239" t="s">
        <v>379</v>
      </c>
    </row>
    <row r="240" spans="1:1" x14ac:dyDescent="0.3">
      <c r="A240" t="s">
        <v>379</v>
      </c>
    </row>
    <row r="241" spans="1:1" x14ac:dyDescent="0.3">
      <c r="A241" t="s">
        <v>379</v>
      </c>
    </row>
    <row r="242" spans="1:1" x14ac:dyDescent="0.3">
      <c r="A242" t="s">
        <v>379</v>
      </c>
    </row>
    <row r="243" spans="1:1" x14ac:dyDescent="0.3">
      <c r="A243" t="s">
        <v>379</v>
      </c>
    </row>
    <row r="244" spans="1:1" x14ac:dyDescent="0.3">
      <c r="A244" t="s">
        <v>379</v>
      </c>
    </row>
    <row r="245" spans="1:1" x14ac:dyDescent="0.3">
      <c r="A245" t="s">
        <v>379</v>
      </c>
    </row>
    <row r="246" spans="1:1" x14ac:dyDescent="0.3">
      <c r="A246" t="s">
        <v>379</v>
      </c>
    </row>
    <row r="247" spans="1:1" x14ac:dyDescent="0.3">
      <c r="A247" t="s">
        <v>379</v>
      </c>
    </row>
    <row r="248" spans="1:1" x14ac:dyDescent="0.3">
      <c r="A248" t="s">
        <v>379</v>
      </c>
    </row>
    <row r="249" spans="1:1" x14ac:dyDescent="0.3">
      <c r="A249" t="s">
        <v>379</v>
      </c>
    </row>
    <row r="250" spans="1:1" x14ac:dyDescent="0.3">
      <c r="A250" t="s">
        <v>379</v>
      </c>
    </row>
    <row r="251" spans="1:1" x14ac:dyDescent="0.3">
      <c r="A251" t="s">
        <v>379</v>
      </c>
    </row>
    <row r="252" spans="1:1" x14ac:dyDescent="0.3">
      <c r="A252" t="s">
        <v>379</v>
      </c>
    </row>
    <row r="253" spans="1:1" x14ac:dyDescent="0.3">
      <c r="A253" t="s">
        <v>379</v>
      </c>
    </row>
    <row r="254" spans="1:1" x14ac:dyDescent="0.3">
      <c r="A254" t="s">
        <v>379</v>
      </c>
    </row>
    <row r="255" spans="1:1" x14ac:dyDescent="0.3">
      <c r="A255" t="s">
        <v>379</v>
      </c>
    </row>
    <row r="256" spans="1:1" x14ac:dyDescent="0.3">
      <c r="A256" t="s">
        <v>379</v>
      </c>
    </row>
    <row r="257" spans="1:1" x14ac:dyDescent="0.3">
      <c r="A257" t="s">
        <v>379</v>
      </c>
    </row>
    <row r="258" spans="1:1" x14ac:dyDescent="0.3">
      <c r="A258" t="s">
        <v>379</v>
      </c>
    </row>
    <row r="259" spans="1:1" x14ac:dyDescent="0.3">
      <c r="A259" t="s">
        <v>379</v>
      </c>
    </row>
    <row r="260" spans="1:1" x14ac:dyDescent="0.3">
      <c r="A260" t="s">
        <v>379</v>
      </c>
    </row>
    <row r="261" spans="1:1" x14ac:dyDescent="0.3">
      <c r="A261" t="s">
        <v>379</v>
      </c>
    </row>
    <row r="262" spans="1:1" x14ac:dyDescent="0.3">
      <c r="A262" t="s">
        <v>379</v>
      </c>
    </row>
    <row r="263" spans="1:1" x14ac:dyDescent="0.3">
      <c r="A263" t="s">
        <v>379</v>
      </c>
    </row>
    <row r="264" spans="1:1" x14ac:dyDescent="0.3">
      <c r="A264" t="s">
        <v>379</v>
      </c>
    </row>
    <row r="265" spans="1:1" x14ac:dyDescent="0.3">
      <c r="A265" t="s">
        <v>379</v>
      </c>
    </row>
    <row r="266" spans="1:1" x14ac:dyDescent="0.3">
      <c r="A266" t="s">
        <v>379</v>
      </c>
    </row>
    <row r="267" spans="1:1" x14ac:dyDescent="0.3">
      <c r="A267" t="s">
        <v>379</v>
      </c>
    </row>
    <row r="268" spans="1:1" x14ac:dyDescent="0.3">
      <c r="A268" t="s">
        <v>379</v>
      </c>
    </row>
    <row r="269" spans="1:1" x14ac:dyDescent="0.3">
      <c r="A269" t="s">
        <v>379</v>
      </c>
    </row>
    <row r="270" spans="1:1" x14ac:dyDescent="0.3">
      <c r="A270" t="s">
        <v>379</v>
      </c>
    </row>
    <row r="271" spans="1:1" x14ac:dyDescent="0.3">
      <c r="A271" t="s">
        <v>379</v>
      </c>
    </row>
    <row r="272" spans="1:1" x14ac:dyDescent="0.3">
      <c r="A272" t="s">
        <v>379</v>
      </c>
    </row>
    <row r="273" spans="1:1" x14ac:dyDescent="0.3">
      <c r="A273" t="s">
        <v>379</v>
      </c>
    </row>
    <row r="274" spans="1:1" x14ac:dyDescent="0.3">
      <c r="A274" t="s">
        <v>379</v>
      </c>
    </row>
    <row r="275" spans="1:1" x14ac:dyDescent="0.3">
      <c r="A275" t="s">
        <v>379</v>
      </c>
    </row>
    <row r="276" spans="1:1" x14ac:dyDescent="0.3">
      <c r="A276" t="s">
        <v>379</v>
      </c>
    </row>
    <row r="277" spans="1:1" x14ac:dyDescent="0.3">
      <c r="A277" t="s">
        <v>379</v>
      </c>
    </row>
    <row r="278" spans="1:1" x14ac:dyDescent="0.3">
      <c r="A278" t="s">
        <v>379</v>
      </c>
    </row>
    <row r="279" spans="1:1" x14ac:dyDescent="0.3">
      <c r="A279" t="s">
        <v>379</v>
      </c>
    </row>
    <row r="280" spans="1:1" x14ac:dyDescent="0.3">
      <c r="A280" t="s">
        <v>379</v>
      </c>
    </row>
    <row r="281" spans="1:1" x14ac:dyDescent="0.3">
      <c r="A281" t="s">
        <v>379</v>
      </c>
    </row>
    <row r="282" spans="1:1" x14ac:dyDescent="0.3">
      <c r="A282" t="s">
        <v>379</v>
      </c>
    </row>
    <row r="283" spans="1:1" x14ac:dyDescent="0.3">
      <c r="A283" t="s">
        <v>379</v>
      </c>
    </row>
    <row r="284" spans="1:1" x14ac:dyDescent="0.3">
      <c r="A284" t="s">
        <v>379</v>
      </c>
    </row>
    <row r="285" spans="1:1" x14ac:dyDescent="0.3">
      <c r="A285" t="s">
        <v>379</v>
      </c>
    </row>
    <row r="286" spans="1:1" x14ac:dyDescent="0.3">
      <c r="A286" t="s">
        <v>379</v>
      </c>
    </row>
    <row r="287" spans="1:1" x14ac:dyDescent="0.3">
      <c r="A287" t="s">
        <v>379</v>
      </c>
    </row>
    <row r="288" spans="1:1" x14ac:dyDescent="0.3">
      <c r="A288" t="s">
        <v>379</v>
      </c>
    </row>
    <row r="289" spans="1:1" x14ac:dyDescent="0.3">
      <c r="A289" t="s">
        <v>379</v>
      </c>
    </row>
    <row r="290" spans="1:1" x14ac:dyDescent="0.3">
      <c r="A290" t="s">
        <v>379</v>
      </c>
    </row>
    <row r="291" spans="1:1" x14ac:dyDescent="0.3">
      <c r="A291" t="s">
        <v>379</v>
      </c>
    </row>
    <row r="292" spans="1:1" x14ac:dyDescent="0.3">
      <c r="A292" t="s">
        <v>379</v>
      </c>
    </row>
    <row r="293" spans="1:1" x14ac:dyDescent="0.3">
      <c r="A293" t="s">
        <v>379</v>
      </c>
    </row>
    <row r="294" spans="1:1" x14ac:dyDescent="0.3">
      <c r="A294" t="s">
        <v>379</v>
      </c>
    </row>
    <row r="295" spans="1:1" x14ac:dyDescent="0.3">
      <c r="A295" t="s">
        <v>379</v>
      </c>
    </row>
    <row r="296" spans="1:1" x14ac:dyDescent="0.3">
      <c r="A296" t="s">
        <v>379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380</v>
      </c>
      <c r="B1" t="s">
        <v>381</v>
      </c>
      <c r="C1" t="s">
        <v>382</v>
      </c>
      <c r="D1" t="s">
        <v>383</v>
      </c>
      <c r="E1" t="s">
        <v>384</v>
      </c>
      <c r="F1" t="s">
        <v>385</v>
      </c>
      <c r="G1" t="s">
        <v>386</v>
      </c>
      <c r="H1" t="s">
        <v>387</v>
      </c>
      <c r="I1" t="s">
        <v>388</v>
      </c>
      <c r="J1" t="s">
        <v>389</v>
      </c>
      <c r="Q1" t="s">
        <v>390</v>
      </c>
      <c r="R1" t="s">
        <v>380</v>
      </c>
      <c r="S1" t="s">
        <v>381</v>
      </c>
      <c r="T1" t="s">
        <v>391</v>
      </c>
      <c r="U1" t="s">
        <v>392</v>
      </c>
      <c r="V1" t="s">
        <v>381</v>
      </c>
    </row>
    <row r="2" spans="1:24" x14ac:dyDescent="0.3">
      <c r="A2" t="s">
        <v>393</v>
      </c>
      <c r="B2" t="s">
        <v>161</v>
      </c>
      <c r="C2" t="s">
        <v>393</v>
      </c>
      <c r="D2" t="s">
        <v>161</v>
      </c>
      <c r="E2" t="s">
        <v>394</v>
      </c>
      <c r="F2" t="s">
        <v>161</v>
      </c>
      <c r="G2" t="s">
        <v>395</v>
      </c>
      <c r="H2" t="s">
        <v>396</v>
      </c>
      <c r="I2" t="s">
        <v>397</v>
      </c>
      <c r="J2" t="s">
        <v>398</v>
      </c>
      <c r="Q2">
        <v>1</v>
      </c>
      <c r="R2" t="s">
        <v>399</v>
      </c>
      <c r="S2" t="s">
        <v>53</v>
      </c>
      <c r="T2" t="s">
        <v>400</v>
      </c>
      <c r="U2" t="s">
        <v>320</v>
      </c>
      <c r="V2" t="s">
        <v>53</v>
      </c>
    </row>
    <row r="3" spans="1:24" x14ac:dyDescent="0.3">
      <c r="A3" t="s">
        <v>401</v>
      </c>
      <c r="B3" t="s">
        <v>47</v>
      </c>
      <c r="C3" t="s">
        <v>401</v>
      </c>
      <c r="D3" t="s">
        <v>47</v>
      </c>
      <c r="E3" t="s">
        <v>402</v>
      </c>
      <c r="F3" t="s">
        <v>403</v>
      </c>
      <c r="G3" t="s">
        <v>395</v>
      </c>
      <c r="H3" t="s">
        <v>396</v>
      </c>
      <c r="I3" t="s">
        <v>397</v>
      </c>
      <c r="J3" t="s">
        <v>398</v>
      </c>
      <c r="Q3">
        <v>2</v>
      </c>
      <c r="R3" t="s">
        <v>404</v>
      </c>
      <c r="S3" t="s">
        <v>89</v>
      </c>
      <c r="T3" t="s">
        <v>400</v>
      </c>
      <c r="U3" t="s">
        <v>320</v>
      </c>
      <c r="V3" t="s">
        <v>89</v>
      </c>
    </row>
    <row r="4" spans="1:24" x14ac:dyDescent="0.3">
      <c r="A4" t="s">
        <v>405</v>
      </c>
      <c r="B4" t="s">
        <v>79</v>
      </c>
      <c r="C4" t="s">
        <v>405</v>
      </c>
      <c r="D4" t="s">
        <v>79</v>
      </c>
      <c r="E4" t="s">
        <v>402</v>
      </c>
      <c r="F4" t="s">
        <v>403</v>
      </c>
      <c r="G4" t="s">
        <v>395</v>
      </c>
      <c r="H4" t="s">
        <v>396</v>
      </c>
      <c r="I4" t="s">
        <v>397</v>
      </c>
      <c r="J4" t="s">
        <v>398</v>
      </c>
      <c r="Q4">
        <v>4</v>
      </c>
      <c r="R4" t="s">
        <v>406</v>
      </c>
      <c r="S4" t="s">
        <v>107</v>
      </c>
      <c r="T4" t="s">
        <v>400</v>
      </c>
      <c r="U4" t="s">
        <v>320</v>
      </c>
      <c r="V4" t="s">
        <v>107</v>
      </c>
    </row>
    <row r="5" spans="1:24" x14ac:dyDescent="0.3">
      <c r="A5" t="s">
        <v>407</v>
      </c>
      <c r="B5" t="s">
        <v>134</v>
      </c>
      <c r="C5" t="s">
        <v>407</v>
      </c>
      <c r="D5" t="s">
        <v>134</v>
      </c>
      <c r="E5" t="s">
        <v>402</v>
      </c>
      <c r="F5" t="s">
        <v>403</v>
      </c>
      <c r="G5" t="s">
        <v>395</v>
      </c>
      <c r="H5" t="s">
        <v>396</v>
      </c>
      <c r="I5" t="s">
        <v>397</v>
      </c>
      <c r="J5" t="s">
        <v>398</v>
      </c>
      <c r="Q5">
        <v>6</v>
      </c>
      <c r="R5" t="s">
        <v>408</v>
      </c>
      <c r="S5" t="s">
        <v>140</v>
      </c>
      <c r="T5" t="s">
        <v>400</v>
      </c>
      <c r="U5" t="s">
        <v>320</v>
      </c>
      <c r="V5" t="s">
        <v>140</v>
      </c>
    </row>
    <row r="6" spans="1:24" x14ac:dyDescent="0.3">
      <c r="A6" t="s">
        <v>409</v>
      </c>
      <c r="B6" t="s">
        <v>185</v>
      </c>
      <c r="C6" t="s">
        <v>409</v>
      </c>
      <c r="D6" t="s">
        <v>185</v>
      </c>
      <c r="E6" t="s">
        <v>402</v>
      </c>
      <c r="F6" t="s">
        <v>403</v>
      </c>
      <c r="G6" t="s">
        <v>395</v>
      </c>
      <c r="H6" t="s">
        <v>396</v>
      </c>
      <c r="I6" t="s">
        <v>397</v>
      </c>
      <c r="J6" t="s">
        <v>398</v>
      </c>
      <c r="Q6">
        <v>7</v>
      </c>
      <c r="R6" t="s">
        <v>410</v>
      </c>
      <c r="S6" t="s">
        <v>237</v>
      </c>
      <c r="T6" t="s">
        <v>400</v>
      </c>
      <c r="U6" t="s">
        <v>320</v>
      </c>
      <c r="V6" t="s">
        <v>237</v>
      </c>
    </row>
    <row r="7" spans="1:24" x14ac:dyDescent="0.3">
      <c r="A7" t="s">
        <v>411</v>
      </c>
      <c r="B7" t="s">
        <v>278</v>
      </c>
      <c r="C7" t="s">
        <v>411</v>
      </c>
      <c r="D7" t="s">
        <v>278</v>
      </c>
      <c r="E7" t="s">
        <v>402</v>
      </c>
      <c r="F7" t="s">
        <v>403</v>
      </c>
      <c r="G7" t="s">
        <v>395</v>
      </c>
      <c r="H7" t="s">
        <v>396</v>
      </c>
      <c r="I7" t="s">
        <v>397</v>
      </c>
      <c r="J7" t="s">
        <v>398</v>
      </c>
      <c r="Q7">
        <v>10</v>
      </c>
      <c r="R7" t="s">
        <v>412</v>
      </c>
      <c r="S7" t="s">
        <v>1</v>
      </c>
      <c r="T7" t="s">
        <v>413</v>
      </c>
      <c r="U7" t="s">
        <v>322</v>
      </c>
      <c r="V7" t="s">
        <v>1</v>
      </c>
      <c r="W7" t="s">
        <v>1</v>
      </c>
    </row>
    <row r="8" spans="1:24" x14ac:dyDescent="0.3">
      <c r="A8" t="s">
        <v>414</v>
      </c>
      <c r="B8" t="s">
        <v>294</v>
      </c>
      <c r="C8" t="s">
        <v>414</v>
      </c>
      <c r="D8" t="s">
        <v>294</v>
      </c>
      <c r="E8" t="s">
        <v>402</v>
      </c>
      <c r="F8" t="s">
        <v>403</v>
      </c>
      <c r="G8" t="s">
        <v>395</v>
      </c>
      <c r="H8" t="s">
        <v>396</v>
      </c>
      <c r="I8" t="s">
        <v>397</v>
      </c>
      <c r="J8" t="s">
        <v>398</v>
      </c>
      <c r="Q8">
        <v>11</v>
      </c>
      <c r="R8" t="s">
        <v>415</v>
      </c>
      <c r="S8" t="s">
        <v>20</v>
      </c>
      <c r="T8" t="s">
        <v>413</v>
      </c>
      <c r="U8" t="s">
        <v>322</v>
      </c>
      <c r="V8" t="s">
        <v>20</v>
      </c>
      <c r="W8" t="s">
        <v>20</v>
      </c>
    </row>
    <row r="9" spans="1:24" x14ac:dyDescent="0.3">
      <c r="A9" t="s">
        <v>416</v>
      </c>
      <c r="B9" t="s">
        <v>254</v>
      </c>
      <c r="C9" t="s">
        <v>416</v>
      </c>
      <c r="D9" t="s">
        <v>254</v>
      </c>
      <c r="E9" t="s">
        <v>402</v>
      </c>
      <c r="F9" t="s">
        <v>403</v>
      </c>
      <c r="G9" t="s">
        <v>395</v>
      </c>
      <c r="H9" t="s">
        <v>396</v>
      </c>
      <c r="I9" t="s">
        <v>397</v>
      </c>
      <c r="J9" t="s">
        <v>398</v>
      </c>
      <c r="Q9">
        <v>14</v>
      </c>
      <c r="R9" t="s">
        <v>417</v>
      </c>
      <c r="S9" t="s">
        <v>57</v>
      </c>
      <c r="T9" t="s">
        <v>413</v>
      </c>
      <c r="U9" t="s">
        <v>322</v>
      </c>
      <c r="V9" t="s">
        <v>57</v>
      </c>
      <c r="W9" t="s">
        <v>71</v>
      </c>
    </row>
    <row r="10" spans="1:24" x14ac:dyDescent="0.3">
      <c r="A10" t="s">
        <v>418</v>
      </c>
      <c r="B10" t="s">
        <v>297</v>
      </c>
      <c r="C10" t="s">
        <v>418</v>
      </c>
      <c r="D10" t="s">
        <v>297</v>
      </c>
      <c r="E10" t="s">
        <v>402</v>
      </c>
      <c r="F10" t="s">
        <v>403</v>
      </c>
      <c r="G10" t="s">
        <v>395</v>
      </c>
      <c r="H10" t="s">
        <v>396</v>
      </c>
      <c r="I10" t="s">
        <v>397</v>
      </c>
      <c r="J10" t="s">
        <v>398</v>
      </c>
      <c r="Q10">
        <v>15</v>
      </c>
      <c r="R10" t="s">
        <v>419</v>
      </c>
      <c r="S10" t="s">
        <v>71</v>
      </c>
      <c r="T10" t="s">
        <v>413</v>
      </c>
      <c r="U10" t="s">
        <v>322</v>
      </c>
      <c r="V10" t="s">
        <v>71</v>
      </c>
      <c r="W10" t="s">
        <v>57</v>
      </c>
    </row>
    <row r="11" spans="1:24" x14ac:dyDescent="0.3">
      <c r="A11" t="s">
        <v>420</v>
      </c>
      <c r="B11" t="s">
        <v>92</v>
      </c>
      <c r="C11" t="s">
        <v>420</v>
      </c>
      <c r="D11" t="s">
        <v>92</v>
      </c>
      <c r="E11" t="s">
        <v>402</v>
      </c>
      <c r="F11" t="s">
        <v>403</v>
      </c>
      <c r="G11" t="s">
        <v>395</v>
      </c>
      <c r="H11" t="s">
        <v>396</v>
      </c>
      <c r="I11" t="s">
        <v>397</v>
      </c>
      <c r="J11" t="s">
        <v>398</v>
      </c>
      <c r="Q11">
        <v>18</v>
      </c>
      <c r="R11" t="s">
        <v>421</v>
      </c>
      <c r="S11" t="s">
        <v>99</v>
      </c>
      <c r="T11" t="s">
        <v>413</v>
      </c>
      <c r="U11" t="s">
        <v>322</v>
      </c>
      <c r="V11" t="s">
        <v>99</v>
      </c>
      <c r="W11" t="s">
        <v>99</v>
      </c>
    </row>
    <row r="12" spans="1:24" x14ac:dyDescent="0.3">
      <c r="A12" t="s">
        <v>422</v>
      </c>
      <c r="B12" t="s">
        <v>258</v>
      </c>
      <c r="C12" t="s">
        <v>422</v>
      </c>
      <c r="D12" t="s">
        <v>258</v>
      </c>
      <c r="E12" t="s">
        <v>402</v>
      </c>
      <c r="F12" t="s">
        <v>403</v>
      </c>
      <c r="G12" t="s">
        <v>395</v>
      </c>
      <c r="H12" t="s">
        <v>396</v>
      </c>
      <c r="I12" t="s">
        <v>397</v>
      </c>
      <c r="J12" t="s">
        <v>398</v>
      </c>
      <c r="Q12">
        <v>19</v>
      </c>
      <c r="R12" t="s">
        <v>423</v>
      </c>
      <c r="S12" t="s">
        <v>243</v>
      </c>
      <c r="T12" t="s">
        <v>413</v>
      </c>
      <c r="U12" t="s">
        <v>322</v>
      </c>
      <c r="V12" t="s">
        <v>243</v>
      </c>
      <c r="W12" t="s">
        <v>243</v>
      </c>
    </row>
    <row r="13" spans="1:24" x14ac:dyDescent="0.3">
      <c r="A13" t="s">
        <v>424</v>
      </c>
      <c r="B13" t="s">
        <v>26</v>
      </c>
      <c r="C13" t="s">
        <v>424</v>
      </c>
      <c r="D13" t="s">
        <v>26</v>
      </c>
      <c r="E13" t="s">
        <v>425</v>
      </c>
      <c r="F13" t="s">
        <v>26</v>
      </c>
      <c r="G13" t="s">
        <v>395</v>
      </c>
      <c r="H13" t="s">
        <v>396</v>
      </c>
      <c r="I13" t="s">
        <v>397</v>
      </c>
      <c r="J13" t="s">
        <v>398</v>
      </c>
      <c r="Q13">
        <v>22</v>
      </c>
      <c r="R13" t="s">
        <v>426</v>
      </c>
      <c r="S13" t="s">
        <v>9</v>
      </c>
      <c r="T13" t="s">
        <v>427</v>
      </c>
      <c r="U13" t="s">
        <v>323</v>
      </c>
      <c r="V13" t="s">
        <v>9</v>
      </c>
      <c r="X13" t="s">
        <v>9</v>
      </c>
    </row>
    <row r="14" spans="1:24" x14ac:dyDescent="0.3">
      <c r="A14" t="s">
        <v>428</v>
      </c>
      <c r="B14" t="s">
        <v>59</v>
      </c>
      <c r="C14" t="s">
        <v>428</v>
      </c>
      <c r="D14" t="s">
        <v>59</v>
      </c>
      <c r="E14" t="s">
        <v>429</v>
      </c>
      <c r="F14" t="s">
        <v>59</v>
      </c>
      <c r="G14" t="s">
        <v>395</v>
      </c>
      <c r="H14" t="s">
        <v>396</v>
      </c>
      <c r="I14" t="s">
        <v>397</v>
      </c>
      <c r="J14" t="s">
        <v>398</v>
      </c>
      <c r="Q14">
        <v>23</v>
      </c>
      <c r="R14" t="s">
        <v>430</v>
      </c>
      <c r="S14" t="s">
        <v>32</v>
      </c>
      <c r="T14" t="s">
        <v>427</v>
      </c>
      <c r="U14" t="s">
        <v>323</v>
      </c>
      <c r="V14" t="s">
        <v>32</v>
      </c>
      <c r="X14" t="s">
        <v>32</v>
      </c>
    </row>
    <row r="15" spans="1:24" x14ac:dyDescent="0.3">
      <c r="A15" t="s">
        <v>431</v>
      </c>
      <c r="B15" t="s">
        <v>36</v>
      </c>
      <c r="C15" t="s">
        <v>431</v>
      </c>
      <c r="D15" t="s">
        <v>36</v>
      </c>
      <c r="E15" t="s">
        <v>432</v>
      </c>
      <c r="F15" t="s">
        <v>433</v>
      </c>
      <c r="G15" t="s">
        <v>434</v>
      </c>
      <c r="H15" t="s">
        <v>435</v>
      </c>
      <c r="I15" t="s">
        <v>436</v>
      </c>
      <c r="J15" t="s">
        <v>437</v>
      </c>
      <c r="Q15">
        <v>27</v>
      </c>
      <c r="R15" t="s">
        <v>438</v>
      </c>
      <c r="S15" t="s">
        <v>66</v>
      </c>
      <c r="T15" t="s">
        <v>427</v>
      </c>
      <c r="U15" t="s">
        <v>323</v>
      </c>
      <c r="V15" t="s">
        <v>66</v>
      </c>
      <c r="X15" t="s">
        <v>66</v>
      </c>
    </row>
    <row r="16" spans="1:24" x14ac:dyDescent="0.3">
      <c r="A16" t="s">
        <v>439</v>
      </c>
      <c r="B16" t="s">
        <v>298</v>
      </c>
      <c r="C16" t="s">
        <v>439</v>
      </c>
      <c r="D16" t="s">
        <v>298</v>
      </c>
      <c r="E16" t="s">
        <v>432</v>
      </c>
      <c r="F16" t="s">
        <v>433</v>
      </c>
      <c r="G16" t="s">
        <v>434</v>
      </c>
      <c r="H16" t="s">
        <v>435</v>
      </c>
      <c r="I16" t="s">
        <v>436</v>
      </c>
      <c r="J16" t="s">
        <v>437</v>
      </c>
      <c r="Q16">
        <v>30</v>
      </c>
      <c r="R16" t="s">
        <v>440</v>
      </c>
      <c r="S16" t="s">
        <v>83</v>
      </c>
      <c r="T16" t="s">
        <v>427</v>
      </c>
      <c r="U16" t="s">
        <v>323</v>
      </c>
      <c r="V16" t="s">
        <v>83</v>
      </c>
      <c r="X16" t="s">
        <v>83</v>
      </c>
    </row>
    <row r="17" spans="1:24" x14ac:dyDescent="0.3">
      <c r="A17" t="s">
        <v>441</v>
      </c>
      <c r="B17" t="s">
        <v>206</v>
      </c>
      <c r="C17" t="s">
        <v>441</v>
      </c>
      <c r="D17" t="s">
        <v>206</v>
      </c>
      <c r="E17" t="s">
        <v>432</v>
      </c>
      <c r="F17" t="s">
        <v>433</v>
      </c>
      <c r="G17" t="s">
        <v>434</v>
      </c>
      <c r="H17" t="s">
        <v>435</v>
      </c>
      <c r="I17" t="s">
        <v>436</v>
      </c>
      <c r="J17" t="s">
        <v>437</v>
      </c>
      <c r="Q17">
        <v>33</v>
      </c>
      <c r="R17" t="s">
        <v>442</v>
      </c>
      <c r="S17" t="s">
        <v>104</v>
      </c>
      <c r="T17" t="s">
        <v>427</v>
      </c>
      <c r="U17" t="s">
        <v>323</v>
      </c>
      <c r="V17" t="s">
        <v>104</v>
      </c>
      <c r="X17" t="s">
        <v>104</v>
      </c>
    </row>
    <row r="18" spans="1:24" x14ac:dyDescent="0.3">
      <c r="A18" t="s">
        <v>443</v>
      </c>
      <c r="B18" t="s">
        <v>234</v>
      </c>
      <c r="C18" t="s">
        <v>443</v>
      </c>
      <c r="D18" t="s">
        <v>234</v>
      </c>
      <c r="E18" t="s">
        <v>432</v>
      </c>
      <c r="F18" t="s">
        <v>433</v>
      </c>
      <c r="G18" t="s">
        <v>434</v>
      </c>
      <c r="H18" t="s">
        <v>435</v>
      </c>
      <c r="I18" t="s">
        <v>436</v>
      </c>
      <c r="J18" t="s">
        <v>437</v>
      </c>
      <c r="Q18">
        <v>36</v>
      </c>
      <c r="R18" t="s">
        <v>444</v>
      </c>
      <c r="S18" t="s">
        <v>135</v>
      </c>
      <c r="T18" t="s">
        <v>427</v>
      </c>
      <c r="U18" t="s">
        <v>323</v>
      </c>
      <c r="V18" t="s">
        <v>135</v>
      </c>
      <c r="X18" t="s">
        <v>135</v>
      </c>
    </row>
    <row r="19" spans="1:24" x14ac:dyDescent="0.3">
      <c r="A19" t="s">
        <v>445</v>
      </c>
      <c r="B19" t="s">
        <v>309</v>
      </c>
      <c r="C19" t="s">
        <v>445</v>
      </c>
      <c r="D19" t="s">
        <v>309</v>
      </c>
      <c r="E19" t="s">
        <v>432</v>
      </c>
      <c r="F19" t="s">
        <v>433</v>
      </c>
      <c r="G19" t="s">
        <v>434</v>
      </c>
      <c r="H19" t="s">
        <v>435</v>
      </c>
      <c r="I19" t="s">
        <v>436</v>
      </c>
      <c r="J19" t="s">
        <v>437</v>
      </c>
      <c r="Q19">
        <v>39</v>
      </c>
      <c r="R19" t="s">
        <v>446</v>
      </c>
      <c r="S19" t="s">
        <v>183</v>
      </c>
      <c r="T19" t="s">
        <v>427</v>
      </c>
      <c r="U19" t="s">
        <v>323</v>
      </c>
      <c r="V19" t="s">
        <v>183</v>
      </c>
      <c r="X19" t="s">
        <v>183</v>
      </c>
    </row>
    <row r="20" spans="1:24" x14ac:dyDescent="0.3">
      <c r="A20" t="s">
        <v>447</v>
      </c>
      <c r="B20" t="s">
        <v>312</v>
      </c>
      <c r="C20" t="s">
        <v>447</v>
      </c>
      <c r="D20" t="s">
        <v>312</v>
      </c>
      <c r="E20" t="s">
        <v>432</v>
      </c>
      <c r="F20" t="s">
        <v>433</v>
      </c>
      <c r="G20" t="s">
        <v>434</v>
      </c>
      <c r="H20" t="s">
        <v>435</v>
      </c>
      <c r="I20" t="s">
        <v>436</v>
      </c>
      <c r="J20" t="s">
        <v>437</v>
      </c>
      <c r="Q20">
        <v>42</v>
      </c>
      <c r="R20" t="s">
        <v>448</v>
      </c>
      <c r="S20" t="s">
        <v>238</v>
      </c>
      <c r="T20" t="s">
        <v>427</v>
      </c>
      <c r="U20" t="s">
        <v>323</v>
      </c>
      <c r="V20" t="s">
        <v>238</v>
      </c>
      <c r="X20" t="s">
        <v>238</v>
      </c>
    </row>
    <row r="21" spans="1:24" x14ac:dyDescent="0.3">
      <c r="A21" t="s">
        <v>449</v>
      </c>
      <c r="B21" t="s">
        <v>175</v>
      </c>
      <c r="C21" t="s">
        <v>449</v>
      </c>
      <c r="D21" t="s">
        <v>175</v>
      </c>
      <c r="E21" t="s">
        <v>450</v>
      </c>
      <c r="F21" t="s">
        <v>175</v>
      </c>
      <c r="G21" t="s">
        <v>434</v>
      </c>
      <c r="H21" t="s">
        <v>435</v>
      </c>
      <c r="I21" t="s">
        <v>436</v>
      </c>
      <c r="J21" t="s">
        <v>437</v>
      </c>
      <c r="Q21">
        <v>45</v>
      </c>
      <c r="R21" t="s">
        <v>451</v>
      </c>
      <c r="S21" t="s">
        <v>90</v>
      </c>
      <c r="T21" t="s">
        <v>452</v>
      </c>
      <c r="U21" t="s">
        <v>324</v>
      </c>
      <c r="V21" t="s">
        <v>90</v>
      </c>
      <c r="W21" t="s">
        <v>90</v>
      </c>
    </row>
    <row r="22" spans="1:24" x14ac:dyDescent="0.3">
      <c r="A22" t="s">
        <v>453</v>
      </c>
      <c r="B22" t="s">
        <v>372</v>
      </c>
      <c r="C22" t="s">
        <v>453</v>
      </c>
      <c r="D22" t="s">
        <v>372</v>
      </c>
      <c r="E22" t="s">
        <v>454</v>
      </c>
      <c r="F22" t="s">
        <v>372</v>
      </c>
      <c r="G22" t="s">
        <v>434</v>
      </c>
      <c r="H22" t="s">
        <v>435</v>
      </c>
      <c r="I22" t="s">
        <v>436</v>
      </c>
      <c r="J22" t="s">
        <v>437</v>
      </c>
      <c r="Q22">
        <v>48</v>
      </c>
      <c r="R22" t="s">
        <v>455</v>
      </c>
      <c r="S22" t="s">
        <v>105</v>
      </c>
      <c r="T22" t="s">
        <v>452</v>
      </c>
      <c r="U22" t="s">
        <v>324</v>
      </c>
      <c r="V22" t="s">
        <v>105</v>
      </c>
      <c r="W22" t="s">
        <v>105</v>
      </c>
    </row>
    <row r="23" spans="1:24" x14ac:dyDescent="0.3">
      <c r="A23" t="s">
        <v>456</v>
      </c>
      <c r="B23" t="s">
        <v>63</v>
      </c>
      <c r="C23" t="s">
        <v>456</v>
      </c>
      <c r="D23" t="s">
        <v>63</v>
      </c>
      <c r="E23" t="s">
        <v>457</v>
      </c>
      <c r="F23" t="s">
        <v>458</v>
      </c>
      <c r="G23" t="s">
        <v>434</v>
      </c>
      <c r="H23" t="s">
        <v>435</v>
      </c>
      <c r="I23" t="s">
        <v>436</v>
      </c>
      <c r="J23" t="s">
        <v>437</v>
      </c>
      <c r="Q23">
        <v>51</v>
      </c>
      <c r="R23" t="s">
        <v>459</v>
      </c>
      <c r="S23" t="s">
        <v>171</v>
      </c>
      <c r="T23" t="s">
        <v>452</v>
      </c>
      <c r="U23" t="s">
        <v>324</v>
      </c>
      <c r="V23" t="s">
        <v>171</v>
      </c>
      <c r="W23" t="s">
        <v>171</v>
      </c>
    </row>
    <row r="24" spans="1:24" x14ac:dyDescent="0.3">
      <c r="A24" t="s">
        <v>460</v>
      </c>
      <c r="B24" t="s">
        <v>200</v>
      </c>
      <c r="C24" t="s">
        <v>460</v>
      </c>
      <c r="D24" t="s">
        <v>200</v>
      </c>
      <c r="E24" t="s">
        <v>457</v>
      </c>
      <c r="F24" t="s">
        <v>458</v>
      </c>
      <c r="G24" t="s">
        <v>434</v>
      </c>
      <c r="H24" t="s">
        <v>435</v>
      </c>
      <c r="I24" t="s">
        <v>436</v>
      </c>
      <c r="J24" t="s">
        <v>437</v>
      </c>
      <c r="Q24">
        <v>54</v>
      </c>
      <c r="R24" t="s">
        <v>461</v>
      </c>
      <c r="S24" t="s">
        <v>182</v>
      </c>
      <c r="T24" t="s">
        <v>452</v>
      </c>
      <c r="U24" t="s">
        <v>324</v>
      </c>
      <c r="V24" t="s">
        <v>182</v>
      </c>
      <c r="W24" t="s">
        <v>182</v>
      </c>
    </row>
    <row r="25" spans="1:24" x14ac:dyDescent="0.3">
      <c r="A25" t="s">
        <v>462</v>
      </c>
      <c r="B25" t="s">
        <v>245</v>
      </c>
      <c r="C25" t="s">
        <v>462</v>
      </c>
      <c r="D25" t="s">
        <v>245</v>
      </c>
      <c r="E25" t="s">
        <v>457</v>
      </c>
      <c r="F25" t="s">
        <v>458</v>
      </c>
      <c r="G25" t="s">
        <v>434</v>
      </c>
      <c r="H25" t="s">
        <v>435</v>
      </c>
      <c r="I25" t="s">
        <v>436</v>
      </c>
      <c r="J25" t="s">
        <v>437</v>
      </c>
      <c r="Q25">
        <v>57</v>
      </c>
      <c r="R25" t="s">
        <v>463</v>
      </c>
      <c r="S25" t="s">
        <v>240</v>
      </c>
      <c r="T25" t="s">
        <v>452</v>
      </c>
      <c r="U25" t="s">
        <v>324</v>
      </c>
      <c r="V25" t="s">
        <v>240</v>
      </c>
      <c r="W25" t="s">
        <v>240</v>
      </c>
    </row>
    <row r="26" spans="1:24" x14ac:dyDescent="0.3">
      <c r="A26" t="s">
        <v>464</v>
      </c>
      <c r="B26" t="s">
        <v>287</v>
      </c>
      <c r="C26" t="s">
        <v>464</v>
      </c>
      <c r="D26" t="s">
        <v>287</v>
      </c>
      <c r="E26" t="s">
        <v>457</v>
      </c>
      <c r="F26" t="s">
        <v>458</v>
      </c>
      <c r="G26" t="s">
        <v>434</v>
      </c>
      <c r="H26" t="s">
        <v>435</v>
      </c>
      <c r="I26" t="s">
        <v>436</v>
      </c>
      <c r="J26" t="s">
        <v>437</v>
      </c>
      <c r="Q26">
        <v>60</v>
      </c>
      <c r="R26" t="s">
        <v>465</v>
      </c>
      <c r="S26" t="s">
        <v>272</v>
      </c>
      <c r="T26" t="s">
        <v>452</v>
      </c>
      <c r="U26" t="s">
        <v>324</v>
      </c>
      <c r="V26" t="s">
        <v>272</v>
      </c>
      <c r="W26" t="s">
        <v>272</v>
      </c>
    </row>
    <row r="27" spans="1:24" x14ac:dyDescent="0.3">
      <c r="A27" t="s">
        <v>466</v>
      </c>
      <c r="B27" t="s">
        <v>303</v>
      </c>
      <c r="C27" t="s">
        <v>466</v>
      </c>
      <c r="D27" t="s">
        <v>303</v>
      </c>
      <c r="E27" t="s">
        <v>457</v>
      </c>
      <c r="F27" t="s">
        <v>458</v>
      </c>
      <c r="G27" t="s">
        <v>434</v>
      </c>
      <c r="H27" t="s">
        <v>435</v>
      </c>
      <c r="I27" t="s">
        <v>436</v>
      </c>
      <c r="J27" t="s">
        <v>437</v>
      </c>
      <c r="Q27">
        <v>63</v>
      </c>
      <c r="R27" t="s">
        <v>467</v>
      </c>
      <c r="S27" t="s">
        <v>282</v>
      </c>
      <c r="T27" t="s">
        <v>452</v>
      </c>
      <c r="U27" t="s">
        <v>324</v>
      </c>
      <c r="V27" t="s">
        <v>282</v>
      </c>
      <c r="W27" t="s">
        <v>282</v>
      </c>
    </row>
    <row r="28" spans="1:24" x14ac:dyDescent="0.3">
      <c r="A28" t="s">
        <v>468</v>
      </c>
      <c r="B28" t="s">
        <v>292</v>
      </c>
      <c r="C28" t="s">
        <v>468</v>
      </c>
      <c r="D28" t="s">
        <v>292</v>
      </c>
      <c r="E28" t="s">
        <v>469</v>
      </c>
      <c r="F28" t="s">
        <v>292</v>
      </c>
      <c r="G28" t="s">
        <v>470</v>
      </c>
      <c r="H28" t="s">
        <v>471</v>
      </c>
      <c r="I28" t="s">
        <v>472</v>
      </c>
      <c r="J28" t="s">
        <v>473</v>
      </c>
      <c r="Q28">
        <v>66</v>
      </c>
      <c r="R28" t="s">
        <v>474</v>
      </c>
      <c r="S28" t="s">
        <v>299</v>
      </c>
      <c r="T28" t="s">
        <v>452</v>
      </c>
      <c r="U28" t="s">
        <v>324</v>
      </c>
      <c r="V28" t="s">
        <v>299</v>
      </c>
      <c r="W28" t="s">
        <v>299</v>
      </c>
    </row>
    <row r="29" spans="1:24" x14ac:dyDescent="0.3">
      <c r="A29" t="s">
        <v>475</v>
      </c>
      <c r="B29" t="s">
        <v>64</v>
      </c>
      <c r="C29" t="s">
        <v>475</v>
      </c>
      <c r="D29" t="s">
        <v>64</v>
      </c>
      <c r="E29" t="s">
        <v>476</v>
      </c>
      <c r="F29" t="s">
        <v>64</v>
      </c>
      <c r="G29" t="s">
        <v>470</v>
      </c>
      <c r="H29" t="s">
        <v>471</v>
      </c>
      <c r="I29" t="s">
        <v>472</v>
      </c>
      <c r="J29" t="s">
        <v>473</v>
      </c>
      <c r="Q29">
        <v>69</v>
      </c>
      <c r="R29" t="s">
        <v>477</v>
      </c>
      <c r="S29" t="s">
        <v>97</v>
      </c>
      <c r="T29" t="s">
        <v>478</v>
      </c>
      <c r="U29" t="s">
        <v>325</v>
      </c>
      <c r="V29" t="s">
        <v>97</v>
      </c>
    </row>
    <row r="30" spans="1:24" x14ac:dyDescent="0.3">
      <c r="A30" t="s">
        <v>479</v>
      </c>
      <c r="B30" t="s">
        <v>65</v>
      </c>
      <c r="C30" t="s">
        <v>479</v>
      </c>
      <c r="D30" t="s">
        <v>65</v>
      </c>
      <c r="E30" t="s">
        <v>480</v>
      </c>
      <c r="F30" t="s">
        <v>65</v>
      </c>
      <c r="G30" t="s">
        <v>470</v>
      </c>
      <c r="H30" t="s">
        <v>471</v>
      </c>
      <c r="I30" t="s">
        <v>472</v>
      </c>
      <c r="J30" t="s">
        <v>473</v>
      </c>
      <c r="Q30">
        <v>72</v>
      </c>
      <c r="R30" t="s">
        <v>481</v>
      </c>
      <c r="S30" t="s">
        <v>130</v>
      </c>
      <c r="T30" t="s">
        <v>478</v>
      </c>
      <c r="U30" t="s">
        <v>325</v>
      </c>
      <c r="V30" t="s">
        <v>130</v>
      </c>
    </row>
    <row r="31" spans="1:24" x14ac:dyDescent="0.3">
      <c r="A31" t="s">
        <v>482</v>
      </c>
      <c r="B31" t="s">
        <v>72</v>
      </c>
      <c r="C31" t="s">
        <v>482</v>
      </c>
      <c r="D31" t="s">
        <v>72</v>
      </c>
      <c r="E31" t="s">
        <v>483</v>
      </c>
      <c r="F31" t="s">
        <v>484</v>
      </c>
      <c r="G31" t="s">
        <v>485</v>
      </c>
      <c r="H31" t="s">
        <v>484</v>
      </c>
      <c r="I31" t="s">
        <v>486</v>
      </c>
      <c r="J31" t="s">
        <v>487</v>
      </c>
      <c r="Q31">
        <v>108</v>
      </c>
      <c r="R31" t="s">
        <v>488</v>
      </c>
      <c r="S31" t="s">
        <v>156</v>
      </c>
      <c r="T31" t="s">
        <v>478</v>
      </c>
      <c r="U31" t="s">
        <v>325</v>
      </c>
      <c r="V31" t="s">
        <v>156</v>
      </c>
    </row>
    <row r="32" spans="1:24" x14ac:dyDescent="0.3">
      <c r="A32" t="s">
        <v>489</v>
      </c>
      <c r="B32" t="s">
        <v>144</v>
      </c>
      <c r="C32" t="s">
        <v>489</v>
      </c>
      <c r="D32" t="s">
        <v>144</v>
      </c>
      <c r="E32" t="s">
        <v>483</v>
      </c>
      <c r="F32" t="s">
        <v>484</v>
      </c>
      <c r="G32" t="s">
        <v>485</v>
      </c>
      <c r="H32" t="s">
        <v>484</v>
      </c>
      <c r="I32" t="s">
        <v>486</v>
      </c>
      <c r="J32" t="s">
        <v>487</v>
      </c>
      <c r="Q32">
        <v>110</v>
      </c>
      <c r="R32" t="s">
        <v>490</v>
      </c>
      <c r="S32" t="s">
        <v>217</v>
      </c>
      <c r="T32" t="s">
        <v>478</v>
      </c>
      <c r="U32" t="s">
        <v>325</v>
      </c>
      <c r="V32" t="s">
        <v>217</v>
      </c>
    </row>
    <row r="33" spans="1:22" x14ac:dyDescent="0.3">
      <c r="A33" t="s">
        <v>412</v>
      </c>
      <c r="B33" t="s">
        <v>1</v>
      </c>
      <c r="C33" t="s">
        <v>412</v>
      </c>
      <c r="D33" t="s">
        <v>1</v>
      </c>
      <c r="E33" t="s">
        <v>491</v>
      </c>
      <c r="F33" t="s">
        <v>492</v>
      </c>
      <c r="G33" t="s">
        <v>493</v>
      </c>
      <c r="H33" t="s">
        <v>322</v>
      </c>
      <c r="I33" t="s">
        <v>472</v>
      </c>
      <c r="J33" t="s">
        <v>473</v>
      </c>
      <c r="Q33">
        <v>112</v>
      </c>
      <c r="R33" t="s">
        <v>494</v>
      </c>
      <c r="S33" t="s">
        <v>296</v>
      </c>
      <c r="T33" t="s">
        <v>478</v>
      </c>
      <c r="U33" t="s">
        <v>325</v>
      </c>
      <c r="V33" t="s">
        <v>296</v>
      </c>
    </row>
    <row r="34" spans="1:22" x14ac:dyDescent="0.3">
      <c r="A34" t="s">
        <v>415</v>
      </c>
      <c r="B34" t="s">
        <v>20</v>
      </c>
      <c r="C34" t="s">
        <v>415</v>
      </c>
      <c r="D34" t="s">
        <v>20</v>
      </c>
      <c r="E34" t="s">
        <v>491</v>
      </c>
      <c r="F34" t="s">
        <v>492</v>
      </c>
      <c r="G34" t="s">
        <v>493</v>
      </c>
      <c r="H34" t="s">
        <v>322</v>
      </c>
      <c r="I34" t="s">
        <v>472</v>
      </c>
      <c r="J34" t="s">
        <v>473</v>
      </c>
      <c r="Q34">
        <v>114</v>
      </c>
      <c r="R34" t="s">
        <v>495</v>
      </c>
      <c r="S34" t="s">
        <v>21</v>
      </c>
      <c r="T34" t="s">
        <v>496</v>
      </c>
      <c r="U34" t="s">
        <v>326</v>
      </c>
      <c r="V34" t="s">
        <v>21</v>
      </c>
    </row>
    <row r="35" spans="1:22" x14ac:dyDescent="0.3">
      <c r="A35" t="s">
        <v>419</v>
      </c>
      <c r="B35" t="s">
        <v>71</v>
      </c>
      <c r="C35" t="s">
        <v>419</v>
      </c>
      <c r="D35" t="s">
        <v>71</v>
      </c>
      <c r="E35" t="s">
        <v>491</v>
      </c>
      <c r="F35" t="s">
        <v>492</v>
      </c>
      <c r="G35" t="s">
        <v>493</v>
      </c>
      <c r="H35" t="s">
        <v>322</v>
      </c>
      <c r="I35" t="s">
        <v>472</v>
      </c>
      <c r="J35" t="s">
        <v>473</v>
      </c>
      <c r="Q35">
        <v>116</v>
      </c>
      <c r="R35" t="s">
        <v>497</v>
      </c>
      <c r="S35" t="s">
        <v>38</v>
      </c>
      <c r="T35" t="s">
        <v>496</v>
      </c>
      <c r="U35" t="s">
        <v>326</v>
      </c>
      <c r="V35" t="s">
        <v>38</v>
      </c>
    </row>
    <row r="36" spans="1:22" x14ac:dyDescent="0.3">
      <c r="A36" t="s">
        <v>417</v>
      </c>
      <c r="B36" t="s">
        <v>57</v>
      </c>
      <c r="C36" t="s">
        <v>417</v>
      </c>
      <c r="D36" t="s">
        <v>57</v>
      </c>
      <c r="E36" t="s">
        <v>498</v>
      </c>
      <c r="F36" t="s">
        <v>499</v>
      </c>
      <c r="G36" t="s">
        <v>493</v>
      </c>
      <c r="H36" t="s">
        <v>322</v>
      </c>
      <c r="I36" t="s">
        <v>472</v>
      </c>
      <c r="J36" t="s">
        <v>473</v>
      </c>
      <c r="Q36">
        <v>118</v>
      </c>
      <c r="R36" t="s">
        <v>500</v>
      </c>
      <c r="S36" t="s">
        <v>41</v>
      </c>
      <c r="T36" t="s">
        <v>496</v>
      </c>
      <c r="U36" t="s">
        <v>326</v>
      </c>
      <c r="V36" t="s">
        <v>41</v>
      </c>
    </row>
    <row r="37" spans="1:22" x14ac:dyDescent="0.3">
      <c r="A37" t="s">
        <v>421</v>
      </c>
      <c r="B37" t="s">
        <v>99</v>
      </c>
      <c r="C37" t="s">
        <v>421</v>
      </c>
      <c r="D37" t="s">
        <v>99</v>
      </c>
      <c r="E37" t="s">
        <v>498</v>
      </c>
      <c r="F37" t="s">
        <v>499</v>
      </c>
      <c r="G37" t="s">
        <v>493</v>
      </c>
      <c r="H37" t="s">
        <v>322</v>
      </c>
      <c r="I37" t="s">
        <v>472</v>
      </c>
      <c r="J37" t="s">
        <v>473</v>
      </c>
      <c r="Q37">
        <v>120</v>
      </c>
      <c r="R37" t="s">
        <v>501</v>
      </c>
      <c r="S37" t="s">
        <v>58</v>
      </c>
      <c r="T37" t="s">
        <v>496</v>
      </c>
      <c r="U37" t="s">
        <v>326</v>
      </c>
      <c r="V37" t="s">
        <v>58</v>
      </c>
    </row>
    <row r="38" spans="1:22" x14ac:dyDescent="0.3">
      <c r="A38" t="s">
        <v>423</v>
      </c>
      <c r="B38" t="s">
        <v>243</v>
      </c>
      <c r="C38" t="s">
        <v>423</v>
      </c>
      <c r="D38" t="s">
        <v>243</v>
      </c>
      <c r="E38" t="s">
        <v>498</v>
      </c>
      <c r="F38" t="s">
        <v>499</v>
      </c>
      <c r="G38" t="s">
        <v>493</v>
      </c>
      <c r="H38" t="s">
        <v>322</v>
      </c>
      <c r="I38" t="s">
        <v>472</v>
      </c>
      <c r="J38" t="s">
        <v>473</v>
      </c>
      <c r="Q38">
        <v>122</v>
      </c>
      <c r="R38" t="s">
        <v>502</v>
      </c>
      <c r="S38" t="s">
        <v>61</v>
      </c>
      <c r="T38" t="s">
        <v>496</v>
      </c>
      <c r="U38" t="s">
        <v>326</v>
      </c>
      <c r="V38" t="s">
        <v>61</v>
      </c>
    </row>
    <row r="39" spans="1:22" x14ac:dyDescent="0.3">
      <c r="A39" t="s">
        <v>503</v>
      </c>
      <c r="B39" t="s">
        <v>82</v>
      </c>
      <c r="C39" t="s">
        <v>503</v>
      </c>
      <c r="D39" t="s">
        <v>82</v>
      </c>
      <c r="E39" t="s">
        <v>504</v>
      </c>
      <c r="F39" t="s">
        <v>82</v>
      </c>
      <c r="G39" t="s">
        <v>505</v>
      </c>
      <c r="H39" t="s">
        <v>506</v>
      </c>
      <c r="I39" t="s">
        <v>507</v>
      </c>
      <c r="J39" t="s">
        <v>508</v>
      </c>
      <c r="Q39">
        <v>124</v>
      </c>
      <c r="R39" t="s">
        <v>509</v>
      </c>
      <c r="S39" t="s">
        <v>70</v>
      </c>
      <c r="T39" t="s">
        <v>496</v>
      </c>
      <c r="U39" t="s">
        <v>326</v>
      </c>
      <c r="V39" t="s">
        <v>70</v>
      </c>
    </row>
    <row r="40" spans="1:22" x14ac:dyDescent="0.3">
      <c r="A40" t="s">
        <v>430</v>
      </c>
      <c r="B40" t="s">
        <v>32</v>
      </c>
      <c r="C40" t="s">
        <v>430</v>
      </c>
      <c r="D40" t="s">
        <v>32</v>
      </c>
      <c r="E40" t="s">
        <v>510</v>
      </c>
      <c r="F40" t="s">
        <v>511</v>
      </c>
      <c r="G40" t="s">
        <v>505</v>
      </c>
      <c r="H40" t="s">
        <v>506</v>
      </c>
      <c r="I40" t="s">
        <v>507</v>
      </c>
      <c r="J40" t="s">
        <v>508</v>
      </c>
      <c r="Q40">
        <v>126</v>
      </c>
      <c r="R40" t="s">
        <v>512</v>
      </c>
      <c r="S40" t="s">
        <v>102</v>
      </c>
      <c r="T40" t="s">
        <v>496</v>
      </c>
      <c r="U40" t="s">
        <v>326</v>
      </c>
      <c r="V40" t="s">
        <v>102</v>
      </c>
    </row>
    <row r="41" spans="1:22" x14ac:dyDescent="0.3">
      <c r="A41" t="s">
        <v>438</v>
      </c>
      <c r="B41" t="s">
        <v>66</v>
      </c>
      <c r="C41" t="s">
        <v>438</v>
      </c>
      <c r="D41" t="s">
        <v>66</v>
      </c>
      <c r="E41" t="s">
        <v>510</v>
      </c>
      <c r="F41" t="s">
        <v>511</v>
      </c>
      <c r="G41" t="s">
        <v>505</v>
      </c>
      <c r="H41" t="s">
        <v>506</v>
      </c>
      <c r="I41" t="s">
        <v>507</v>
      </c>
      <c r="J41" t="s">
        <v>508</v>
      </c>
      <c r="Q41">
        <v>128</v>
      </c>
      <c r="R41" t="s">
        <v>513</v>
      </c>
      <c r="S41" t="s">
        <v>125</v>
      </c>
      <c r="T41" t="s">
        <v>496</v>
      </c>
      <c r="U41" t="s">
        <v>326</v>
      </c>
      <c r="V41" t="s">
        <v>125</v>
      </c>
    </row>
    <row r="42" spans="1:22" x14ac:dyDescent="0.3">
      <c r="A42" t="s">
        <v>446</v>
      </c>
      <c r="B42" t="s">
        <v>183</v>
      </c>
      <c r="C42" t="s">
        <v>446</v>
      </c>
      <c r="D42" t="s">
        <v>183</v>
      </c>
      <c r="E42" t="s">
        <v>510</v>
      </c>
      <c r="F42" t="s">
        <v>511</v>
      </c>
      <c r="G42" t="s">
        <v>505</v>
      </c>
      <c r="H42" t="s">
        <v>506</v>
      </c>
      <c r="I42" t="s">
        <v>507</v>
      </c>
      <c r="J42" t="s">
        <v>508</v>
      </c>
      <c r="Q42">
        <v>130</v>
      </c>
      <c r="R42" t="s">
        <v>514</v>
      </c>
      <c r="S42" t="s">
        <v>163</v>
      </c>
      <c r="T42" t="s">
        <v>496</v>
      </c>
      <c r="U42" t="s">
        <v>326</v>
      </c>
      <c r="V42" t="s">
        <v>163</v>
      </c>
    </row>
    <row r="43" spans="1:22" x14ac:dyDescent="0.3">
      <c r="A43" t="s">
        <v>426</v>
      </c>
      <c r="B43" t="s">
        <v>9</v>
      </c>
      <c r="C43" t="s">
        <v>426</v>
      </c>
      <c r="D43" t="s">
        <v>9</v>
      </c>
      <c r="E43" t="s">
        <v>515</v>
      </c>
      <c r="F43" t="s">
        <v>516</v>
      </c>
      <c r="G43" t="s">
        <v>505</v>
      </c>
      <c r="H43" t="s">
        <v>506</v>
      </c>
      <c r="I43" t="s">
        <v>507</v>
      </c>
      <c r="J43" t="s">
        <v>508</v>
      </c>
      <c r="Q43">
        <v>132</v>
      </c>
      <c r="R43" t="s">
        <v>517</v>
      </c>
      <c r="S43" t="s">
        <v>215</v>
      </c>
      <c r="T43" t="s">
        <v>496</v>
      </c>
      <c r="U43" t="s">
        <v>326</v>
      </c>
      <c r="V43" t="s">
        <v>215</v>
      </c>
    </row>
    <row r="44" spans="1:22" x14ac:dyDescent="0.3">
      <c r="A44" t="s">
        <v>440</v>
      </c>
      <c r="B44" t="s">
        <v>83</v>
      </c>
      <c r="C44" t="s">
        <v>440</v>
      </c>
      <c r="D44" t="s">
        <v>83</v>
      </c>
      <c r="E44" t="s">
        <v>515</v>
      </c>
      <c r="F44" t="s">
        <v>516</v>
      </c>
      <c r="G44" t="s">
        <v>505</v>
      </c>
      <c r="H44" t="s">
        <v>506</v>
      </c>
      <c r="I44" t="s">
        <v>507</v>
      </c>
      <c r="J44" t="s">
        <v>508</v>
      </c>
      <c r="Q44">
        <v>134</v>
      </c>
      <c r="R44" t="s">
        <v>518</v>
      </c>
      <c r="S44" t="s">
        <v>274</v>
      </c>
      <c r="T44" t="s">
        <v>496</v>
      </c>
      <c r="U44" t="s">
        <v>326</v>
      </c>
      <c r="V44" t="s">
        <v>274</v>
      </c>
    </row>
    <row r="45" spans="1:22" x14ac:dyDescent="0.3">
      <c r="A45" t="s">
        <v>442</v>
      </c>
      <c r="B45" t="s">
        <v>104</v>
      </c>
      <c r="C45" t="s">
        <v>442</v>
      </c>
      <c r="D45" t="s">
        <v>104</v>
      </c>
      <c r="E45" t="s">
        <v>515</v>
      </c>
      <c r="F45" t="s">
        <v>516</v>
      </c>
      <c r="G45" t="s">
        <v>505</v>
      </c>
      <c r="H45" t="s">
        <v>506</v>
      </c>
      <c r="I45" t="s">
        <v>507</v>
      </c>
      <c r="J45" t="s">
        <v>508</v>
      </c>
      <c r="Q45">
        <v>136</v>
      </c>
      <c r="R45" t="s">
        <v>519</v>
      </c>
      <c r="S45" t="s">
        <v>286</v>
      </c>
      <c r="T45" t="s">
        <v>496</v>
      </c>
      <c r="U45" t="s">
        <v>326</v>
      </c>
      <c r="V45" t="s">
        <v>286</v>
      </c>
    </row>
    <row r="46" spans="1:22" x14ac:dyDescent="0.3">
      <c r="A46" t="s">
        <v>444</v>
      </c>
      <c r="B46" t="s">
        <v>135</v>
      </c>
      <c r="C46" t="s">
        <v>444</v>
      </c>
      <c r="D46" t="s">
        <v>135</v>
      </c>
      <c r="E46" t="s">
        <v>515</v>
      </c>
      <c r="F46" t="s">
        <v>516</v>
      </c>
      <c r="G46" t="s">
        <v>505</v>
      </c>
      <c r="H46" t="s">
        <v>506</v>
      </c>
      <c r="I46" t="s">
        <v>507</v>
      </c>
      <c r="J46" t="s">
        <v>508</v>
      </c>
      <c r="Q46">
        <v>138</v>
      </c>
      <c r="R46" t="s">
        <v>520</v>
      </c>
      <c r="S46" t="s">
        <v>62</v>
      </c>
      <c r="T46" t="s">
        <v>521</v>
      </c>
      <c r="U46" t="s">
        <v>327</v>
      </c>
      <c r="V46" t="s">
        <v>62</v>
      </c>
    </row>
    <row r="47" spans="1:22" x14ac:dyDescent="0.3">
      <c r="A47" t="s">
        <v>448</v>
      </c>
      <c r="B47" t="s">
        <v>238</v>
      </c>
      <c r="C47" t="s">
        <v>448</v>
      </c>
      <c r="D47" t="s">
        <v>238</v>
      </c>
      <c r="E47" t="s">
        <v>515</v>
      </c>
      <c r="F47" t="s">
        <v>516</v>
      </c>
      <c r="G47" t="s">
        <v>505</v>
      </c>
      <c r="H47" t="s">
        <v>506</v>
      </c>
      <c r="I47" t="s">
        <v>507</v>
      </c>
      <c r="J47" t="s">
        <v>508</v>
      </c>
      <c r="Q47">
        <v>140</v>
      </c>
      <c r="R47" t="s">
        <v>522</v>
      </c>
      <c r="S47" t="s">
        <v>73</v>
      </c>
      <c r="T47" t="s">
        <v>521</v>
      </c>
      <c r="U47" t="s">
        <v>327</v>
      </c>
      <c r="V47" t="s">
        <v>73</v>
      </c>
    </row>
    <row r="48" spans="1:22" x14ac:dyDescent="0.3">
      <c r="A48" t="s">
        <v>523</v>
      </c>
      <c r="B48" t="s">
        <v>196</v>
      </c>
      <c r="C48" t="s">
        <v>523</v>
      </c>
      <c r="D48" t="s">
        <v>196</v>
      </c>
      <c r="E48" t="s">
        <v>524</v>
      </c>
      <c r="F48" t="s">
        <v>196</v>
      </c>
      <c r="G48" t="s">
        <v>505</v>
      </c>
      <c r="H48" t="s">
        <v>506</v>
      </c>
      <c r="I48" t="s">
        <v>507</v>
      </c>
      <c r="J48" t="s">
        <v>508</v>
      </c>
      <c r="Q48">
        <v>142</v>
      </c>
      <c r="R48" t="s">
        <v>525</v>
      </c>
      <c r="S48" t="s">
        <v>109</v>
      </c>
      <c r="T48" t="s">
        <v>521</v>
      </c>
      <c r="U48" t="s">
        <v>327</v>
      </c>
      <c r="V48" t="s">
        <v>109</v>
      </c>
    </row>
    <row r="49" spans="1:24" x14ac:dyDescent="0.3">
      <c r="A49" t="s">
        <v>526</v>
      </c>
      <c r="B49" t="s">
        <v>11</v>
      </c>
      <c r="C49" t="s">
        <v>526</v>
      </c>
      <c r="D49" t="s">
        <v>11</v>
      </c>
      <c r="E49" t="s">
        <v>527</v>
      </c>
      <c r="F49" t="s">
        <v>528</v>
      </c>
      <c r="G49" t="s">
        <v>505</v>
      </c>
      <c r="H49" t="s">
        <v>506</v>
      </c>
      <c r="I49" t="s">
        <v>507</v>
      </c>
      <c r="J49" t="s">
        <v>508</v>
      </c>
      <c r="Q49">
        <v>145</v>
      </c>
      <c r="R49" t="s">
        <v>529</v>
      </c>
      <c r="S49" t="s">
        <v>113</v>
      </c>
      <c r="T49" t="s">
        <v>521</v>
      </c>
      <c r="U49" t="s">
        <v>327</v>
      </c>
      <c r="V49" t="s">
        <v>113</v>
      </c>
    </row>
    <row r="50" spans="1:24" x14ac:dyDescent="0.3">
      <c r="A50" t="s">
        <v>530</v>
      </c>
      <c r="B50" t="s">
        <v>23</v>
      </c>
      <c r="C50" t="s">
        <v>530</v>
      </c>
      <c r="D50" t="s">
        <v>23</v>
      </c>
      <c r="E50" t="s">
        <v>527</v>
      </c>
      <c r="F50" t="s">
        <v>528</v>
      </c>
      <c r="G50" t="s">
        <v>505</v>
      </c>
      <c r="H50" t="s">
        <v>506</v>
      </c>
      <c r="I50" t="s">
        <v>507</v>
      </c>
      <c r="J50" t="s">
        <v>508</v>
      </c>
      <c r="Q50">
        <v>146</v>
      </c>
      <c r="R50" t="s">
        <v>531</v>
      </c>
      <c r="S50" t="s">
        <v>263</v>
      </c>
      <c r="T50" t="s">
        <v>521</v>
      </c>
      <c r="U50" t="s">
        <v>327</v>
      </c>
      <c r="V50" t="s">
        <v>263</v>
      </c>
    </row>
    <row r="51" spans="1:24" x14ac:dyDescent="0.3">
      <c r="A51" t="s">
        <v>532</v>
      </c>
      <c r="B51" t="s">
        <v>166</v>
      </c>
      <c r="C51" t="s">
        <v>532</v>
      </c>
      <c r="D51" t="s">
        <v>166</v>
      </c>
      <c r="E51" t="s">
        <v>527</v>
      </c>
      <c r="F51" t="s">
        <v>528</v>
      </c>
      <c r="G51" t="s">
        <v>505</v>
      </c>
      <c r="H51" t="s">
        <v>506</v>
      </c>
      <c r="I51" t="s">
        <v>507</v>
      </c>
      <c r="J51" t="s">
        <v>508</v>
      </c>
      <c r="Q51">
        <v>147</v>
      </c>
      <c r="R51" t="s">
        <v>533</v>
      </c>
      <c r="S51" t="s">
        <v>276</v>
      </c>
      <c r="T51" t="s">
        <v>521</v>
      </c>
      <c r="U51" t="s">
        <v>327</v>
      </c>
      <c r="V51" t="s">
        <v>276</v>
      </c>
    </row>
    <row r="52" spans="1:24" x14ac:dyDescent="0.3">
      <c r="A52" t="s">
        <v>534</v>
      </c>
      <c r="B52" t="s">
        <v>178</v>
      </c>
      <c r="C52" t="s">
        <v>534</v>
      </c>
      <c r="D52" t="s">
        <v>178</v>
      </c>
      <c r="E52" t="s">
        <v>527</v>
      </c>
      <c r="F52" t="s">
        <v>528</v>
      </c>
      <c r="G52" t="s">
        <v>505</v>
      </c>
      <c r="H52" t="s">
        <v>506</v>
      </c>
      <c r="I52" t="s">
        <v>507</v>
      </c>
      <c r="J52" t="s">
        <v>508</v>
      </c>
      <c r="Q52">
        <v>182</v>
      </c>
      <c r="R52" t="s">
        <v>535</v>
      </c>
      <c r="S52" t="s">
        <v>33</v>
      </c>
      <c r="T52" t="s">
        <v>536</v>
      </c>
      <c r="U52" t="s">
        <v>373</v>
      </c>
      <c r="V52" t="s">
        <v>33</v>
      </c>
    </row>
    <row r="53" spans="1:24" x14ac:dyDescent="0.3">
      <c r="A53" t="s">
        <v>537</v>
      </c>
      <c r="B53" t="s">
        <v>48</v>
      </c>
      <c r="C53" t="s">
        <v>537</v>
      </c>
      <c r="D53" t="s">
        <v>48</v>
      </c>
      <c r="E53" t="s">
        <v>538</v>
      </c>
      <c r="F53" t="s">
        <v>539</v>
      </c>
      <c r="G53" t="s">
        <v>505</v>
      </c>
      <c r="H53" t="s">
        <v>506</v>
      </c>
      <c r="I53" t="s">
        <v>507</v>
      </c>
      <c r="J53" t="s">
        <v>508</v>
      </c>
      <c r="Q53">
        <v>183</v>
      </c>
      <c r="R53" t="s">
        <v>540</v>
      </c>
      <c r="S53" t="s">
        <v>51</v>
      </c>
      <c r="T53" t="s">
        <v>536</v>
      </c>
      <c r="U53" t="s">
        <v>373</v>
      </c>
      <c r="V53" t="s">
        <v>51</v>
      </c>
    </row>
    <row r="54" spans="1:24" x14ac:dyDescent="0.3">
      <c r="A54" t="s">
        <v>541</v>
      </c>
      <c r="B54" t="s">
        <v>112</v>
      </c>
      <c r="C54" t="s">
        <v>541</v>
      </c>
      <c r="D54" t="s">
        <v>112</v>
      </c>
      <c r="E54" t="s">
        <v>538</v>
      </c>
      <c r="F54" t="s">
        <v>539</v>
      </c>
      <c r="G54" t="s">
        <v>505</v>
      </c>
      <c r="H54" t="s">
        <v>506</v>
      </c>
      <c r="I54" t="s">
        <v>507</v>
      </c>
      <c r="J54" t="s">
        <v>508</v>
      </c>
      <c r="Q54">
        <v>184</v>
      </c>
      <c r="R54" t="s">
        <v>542</v>
      </c>
      <c r="S54" t="s">
        <v>165</v>
      </c>
      <c r="T54" t="s">
        <v>536</v>
      </c>
      <c r="U54" t="s">
        <v>373</v>
      </c>
      <c r="V54" t="s">
        <v>165</v>
      </c>
    </row>
    <row r="55" spans="1:24" x14ac:dyDescent="0.3">
      <c r="A55" t="s">
        <v>543</v>
      </c>
      <c r="B55" t="s">
        <v>221</v>
      </c>
      <c r="C55" t="s">
        <v>543</v>
      </c>
      <c r="D55" t="s">
        <v>221</v>
      </c>
      <c r="E55" t="s">
        <v>538</v>
      </c>
      <c r="F55" t="s">
        <v>539</v>
      </c>
      <c r="G55" t="s">
        <v>505</v>
      </c>
      <c r="H55" t="s">
        <v>506</v>
      </c>
      <c r="I55" t="s">
        <v>507</v>
      </c>
      <c r="J55" t="s">
        <v>508</v>
      </c>
      <c r="Q55">
        <v>185</v>
      </c>
      <c r="R55" t="s">
        <v>544</v>
      </c>
      <c r="S55" t="s">
        <v>199</v>
      </c>
      <c r="T55" t="s">
        <v>536</v>
      </c>
      <c r="U55" t="s">
        <v>373</v>
      </c>
      <c r="V55" t="s">
        <v>199</v>
      </c>
    </row>
    <row r="56" spans="1:24" x14ac:dyDescent="0.3">
      <c r="A56" t="s">
        <v>545</v>
      </c>
      <c r="B56" t="s">
        <v>203</v>
      </c>
      <c r="C56" t="s">
        <v>545</v>
      </c>
      <c r="D56" t="s">
        <v>203</v>
      </c>
      <c r="E56" t="s">
        <v>546</v>
      </c>
      <c r="F56" t="s">
        <v>203</v>
      </c>
      <c r="G56" t="s">
        <v>547</v>
      </c>
      <c r="H56" t="s">
        <v>324</v>
      </c>
      <c r="I56" t="s">
        <v>486</v>
      </c>
      <c r="J56" t="s">
        <v>487</v>
      </c>
      <c r="Q56">
        <v>186</v>
      </c>
      <c r="R56" t="s">
        <v>548</v>
      </c>
      <c r="S56" t="s">
        <v>214</v>
      </c>
      <c r="T56" t="s">
        <v>536</v>
      </c>
      <c r="U56" t="s">
        <v>373</v>
      </c>
      <c r="V56" t="s">
        <v>214</v>
      </c>
    </row>
    <row r="57" spans="1:24" x14ac:dyDescent="0.3">
      <c r="A57" t="s">
        <v>549</v>
      </c>
      <c r="B57" t="s">
        <v>281</v>
      </c>
      <c r="C57" t="s">
        <v>549</v>
      </c>
      <c r="D57" t="s">
        <v>281</v>
      </c>
      <c r="E57" t="s">
        <v>550</v>
      </c>
      <c r="F57" t="s">
        <v>281</v>
      </c>
      <c r="G57" t="s">
        <v>547</v>
      </c>
      <c r="H57" t="s">
        <v>324</v>
      </c>
      <c r="I57" t="s">
        <v>486</v>
      </c>
      <c r="J57" t="s">
        <v>487</v>
      </c>
      <c r="Q57">
        <v>187</v>
      </c>
      <c r="R57" t="s">
        <v>551</v>
      </c>
      <c r="S57" t="s">
        <v>225</v>
      </c>
      <c r="T57" t="s">
        <v>536</v>
      </c>
      <c r="U57" t="s">
        <v>373</v>
      </c>
      <c r="V57" t="s">
        <v>225</v>
      </c>
    </row>
    <row r="58" spans="1:24" x14ac:dyDescent="0.3">
      <c r="A58" t="s">
        <v>451</v>
      </c>
      <c r="B58" t="s">
        <v>90</v>
      </c>
      <c r="C58" t="s">
        <v>451</v>
      </c>
      <c r="D58" t="s">
        <v>90</v>
      </c>
      <c r="E58" t="s">
        <v>552</v>
      </c>
      <c r="F58" t="s">
        <v>553</v>
      </c>
      <c r="G58" t="s">
        <v>547</v>
      </c>
      <c r="H58" t="s">
        <v>324</v>
      </c>
      <c r="I58" t="s">
        <v>486</v>
      </c>
      <c r="J58" t="s">
        <v>487</v>
      </c>
      <c r="Q58">
        <v>188</v>
      </c>
      <c r="R58" t="s">
        <v>554</v>
      </c>
      <c r="S58" t="s">
        <v>259</v>
      </c>
      <c r="T58" t="s">
        <v>536</v>
      </c>
      <c r="U58" t="s">
        <v>373</v>
      </c>
      <c r="V58" t="s">
        <v>259</v>
      </c>
    </row>
    <row r="59" spans="1:24" x14ac:dyDescent="0.3">
      <c r="A59" t="s">
        <v>455</v>
      </c>
      <c r="B59" t="s">
        <v>105</v>
      </c>
      <c r="C59" t="s">
        <v>455</v>
      </c>
      <c r="D59" t="s">
        <v>105</v>
      </c>
      <c r="E59" t="s">
        <v>552</v>
      </c>
      <c r="F59" t="s">
        <v>553</v>
      </c>
      <c r="G59" t="s">
        <v>547</v>
      </c>
      <c r="H59" t="s">
        <v>324</v>
      </c>
      <c r="I59" t="s">
        <v>486</v>
      </c>
      <c r="J59" t="s">
        <v>487</v>
      </c>
      <c r="Q59">
        <v>189</v>
      </c>
      <c r="R59" t="s">
        <v>555</v>
      </c>
      <c r="S59" t="s">
        <v>269</v>
      </c>
      <c r="T59" t="s">
        <v>536</v>
      </c>
      <c r="U59" t="s">
        <v>373</v>
      </c>
      <c r="V59" t="s">
        <v>269</v>
      </c>
      <c r="X59" t="s">
        <v>204</v>
      </c>
    </row>
    <row r="60" spans="1:24" x14ac:dyDescent="0.3">
      <c r="A60" t="s">
        <v>459</v>
      </c>
      <c r="B60" t="s">
        <v>171</v>
      </c>
      <c r="C60" t="s">
        <v>459</v>
      </c>
      <c r="D60" t="s">
        <v>171</v>
      </c>
      <c r="E60" t="s">
        <v>552</v>
      </c>
      <c r="F60" t="s">
        <v>553</v>
      </c>
      <c r="G60" t="s">
        <v>547</v>
      </c>
      <c r="H60" t="s">
        <v>324</v>
      </c>
      <c r="I60" t="s">
        <v>486</v>
      </c>
      <c r="J60" t="s">
        <v>487</v>
      </c>
      <c r="Q60">
        <v>190</v>
      </c>
      <c r="R60" t="s">
        <v>556</v>
      </c>
      <c r="S60" t="s">
        <v>284</v>
      </c>
      <c r="T60" t="s">
        <v>536</v>
      </c>
      <c r="U60" t="s">
        <v>373</v>
      </c>
      <c r="V60" t="s">
        <v>284</v>
      </c>
      <c r="X60" t="s">
        <v>250</v>
      </c>
    </row>
    <row r="61" spans="1:24" x14ac:dyDescent="0.3">
      <c r="A61" t="s">
        <v>461</v>
      </c>
      <c r="B61" t="s">
        <v>182</v>
      </c>
      <c r="C61" t="s">
        <v>461</v>
      </c>
      <c r="D61" t="s">
        <v>182</v>
      </c>
      <c r="E61" t="s">
        <v>552</v>
      </c>
      <c r="F61" t="s">
        <v>553</v>
      </c>
      <c r="G61" t="s">
        <v>547</v>
      </c>
      <c r="H61" t="s">
        <v>324</v>
      </c>
      <c r="I61" t="s">
        <v>486</v>
      </c>
      <c r="J61" t="s">
        <v>487</v>
      </c>
      <c r="Q61">
        <v>191</v>
      </c>
      <c r="R61" t="s">
        <v>557</v>
      </c>
      <c r="S61" t="s">
        <v>306</v>
      </c>
      <c r="T61" t="s">
        <v>536</v>
      </c>
      <c r="U61" t="s">
        <v>373</v>
      </c>
      <c r="V61" t="s">
        <v>306</v>
      </c>
      <c r="X61" t="s">
        <v>143</v>
      </c>
    </row>
    <row r="62" spans="1:24" x14ac:dyDescent="0.3">
      <c r="A62" t="s">
        <v>463</v>
      </c>
      <c r="B62" t="s">
        <v>240</v>
      </c>
      <c r="C62" t="s">
        <v>463</v>
      </c>
      <c r="D62" t="s">
        <v>240</v>
      </c>
      <c r="E62" t="s">
        <v>552</v>
      </c>
      <c r="F62" t="s">
        <v>553</v>
      </c>
      <c r="G62" t="s">
        <v>547</v>
      </c>
      <c r="H62" t="s">
        <v>324</v>
      </c>
      <c r="I62" t="s">
        <v>486</v>
      </c>
      <c r="J62" t="s">
        <v>487</v>
      </c>
      <c r="Q62">
        <v>26</v>
      </c>
      <c r="R62" t="s">
        <v>558</v>
      </c>
      <c r="S62" t="s">
        <v>22</v>
      </c>
      <c r="T62" t="s">
        <v>559</v>
      </c>
      <c r="U62" t="s">
        <v>328</v>
      </c>
      <c r="V62" t="s">
        <v>22</v>
      </c>
      <c r="X62" t="s">
        <v>22</v>
      </c>
    </row>
    <row r="63" spans="1:24" x14ac:dyDescent="0.3">
      <c r="A63" t="s">
        <v>465</v>
      </c>
      <c r="B63" t="s">
        <v>272</v>
      </c>
      <c r="C63" t="s">
        <v>465</v>
      </c>
      <c r="D63" t="s">
        <v>272</v>
      </c>
      <c r="E63" t="s">
        <v>552</v>
      </c>
      <c r="F63" t="s">
        <v>553</v>
      </c>
      <c r="G63" t="s">
        <v>547</v>
      </c>
      <c r="H63" t="s">
        <v>324</v>
      </c>
      <c r="I63" t="s">
        <v>486</v>
      </c>
      <c r="J63" t="s">
        <v>487</v>
      </c>
      <c r="Q63">
        <v>29</v>
      </c>
      <c r="R63" t="s">
        <v>560</v>
      </c>
      <c r="S63" t="s">
        <v>91</v>
      </c>
      <c r="T63" t="s">
        <v>559</v>
      </c>
      <c r="U63" t="s">
        <v>328</v>
      </c>
      <c r="V63" t="s">
        <v>91</v>
      </c>
      <c r="X63" t="s">
        <v>91</v>
      </c>
    </row>
    <row r="64" spans="1:24" x14ac:dyDescent="0.3">
      <c r="A64" t="s">
        <v>467</v>
      </c>
      <c r="B64" t="s">
        <v>282</v>
      </c>
      <c r="C64" t="s">
        <v>467</v>
      </c>
      <c r="D64" t="s">
        <v>282</v>
      </c>
      <c r="E64" t="s">
        <v>552</v>
      </c>
      <c r="F64" t="s">
        <v>553</v>
      </c>
      <c r="G64" t="s">
        <v>547</v>
      </c>
      <c r="H64" t="s">
        <v>324</v>
      </c>
      <c r="I64" t="s">
        <v>486</v>
      </c>
      <c r="J64" t="s">
        <v>487</v>
      </c>
      <c r="Q64">
        <v>32</v>
      </c>
      <c r="R64" t="s">
        <v>561</v>
      </c>
      <c r="S64" t="s">
        <v>98</v>
      </c>
      <c r="T64" t="s">
        <v>559</v>
      </c>
      <c r="U64" t="s">
        <v>328</v>
      </c>
      <c r="V64" t="s">
        <v>98</v>
      </c>
      <c r="X64" t="s">
        <v>98</v>
      </c>
    </row>
    <row r="65" spans="1:24" x14ac:dyDescent="0.3">
      <c r="A65" t="s">
        <v>474</v>
      </c>
      <c r="B65" t="s">
        <v>299</v>
      </c>
      <c r="C65" t="s">
        <v>474</v>
      </c>
      <c r="D65" t="s">
        <v>299</v>
      </c>
      <c r="E65" t="s">
        <v>552</v>
      </c>
      <c r="F65" t="s">
        <v>553</v>
      </c>
      <c r="G65" t="s">
        <v>547</v>
      </c>
      <c r="H65" t="s">
        <v>324</v>
      </c>
      <c r="I65" t="s">
        <v>486</v>
      </c>
      <c r="J65" t="s">
        <v>487</v>
      </c>
      <c r="Q65">
        <v>35</v>
      </c>
      <c r="R65" t="s">
        <v>562</v>
      </c>
      <c r="S65" t="s">
        <v>106</v>
      </c>
      <c r="T65" t="s">
        <v>559</v>
      </c>
      <c r="U65" t="s">
        <v>328</v>
      </c>
      <c r="V65" t="s">
        <v>106</v>
      </c>
      <c r="X65" t="s">
        <v>106</v>
      </c>
    </row>
    <row r="66" spans="1:24" x14ac:dyDescent="0.3">
      <c r="A66" t="s">
        <v>563</v>
      </c>
      <c r="B66" t="s">
        <v>169</v>
      </c>
      <c r="C66" t="s">
        <v>563</v>
      </c>
      <c r="D66" t="s">
        <v>169</v>
      </c>
      <c r="E66" t="s">
        <v>564</v>
      </c>
      <c r="F66" t="s">
        <v>565</v>
      </c>
      <c r="G66" t="s">
        <v>566</v>
      </c>
      <c r="H66" t="s">
        <v>567</v>
      </c>
      <c r="I66" t="s">
        <v>486</v>
      </c>
      <c r="J66" t="s">
        <v>487</v>
      </c>
      <c r="Q66">
        <v>38</v>
      </c>
      <c r="R66" t="s">
        <v>568</v>
      </c>
      <c r="S66" t="s">
        <v>114</v>
      </c>
      <c r="T66" t="s">
        <v>559</v>
      </c>
      <c r="U66" t="s">
        <v>328</v>
      </c>
      <c r="V66" t="s">
        <v>114</v>
      </c>
      <c r="X66" t="s">
        <v>114</v>
      </c>
    </row>
    <row r="67" spans="1:24" x14ac:dyDescent="0.3">
      <c r="A67" t="s">
        <v>569</v>
      </c>
      <c r="B67" t="s">
        <v>228</v>
      </c>
      <c r="C67" t="s">
        <v>569</v>
      </c>
      <c r="D67" t="s">
        <v>228</v>
      </c>
      <c r="E67" t="s">
        <v>564</v>
      </c>
      <c r="F67" t="s">
        <v>565</v>
      </c>
      <c r="G67" t="s">
        <v>566</v>
      </c>
      <c r="H67" t="s">
        <v>567</v>
      </c>
      <c r="I67" t="s">
        <v>486</v>
      </c>
      <c r="J67" t="s">
        <v>487</v>
      </c>
      <c r="Q67">
        <v>41</v>
      </c>
      <c r="R67" t="s">
        <v>570</v>
      </c>
      <c r="S67" t="s">
        <v>128</v>
      </c>
      <c r="T67" t="s">
        <v>559</v>
      </c>
      <c r="U67" t="s">
        <v>328</v>
      </c>
      <c r="V67" t="s">
        <v>128</v>
      </c>
      <c r="X67" t="s">
        <v>128</v>
      </c>
    </row>
    <row r="68" spans="1:24" x14ac:dyDescent="0.3">
      <c r="A68" t="s">
        <v>571</v>
      </c>
      <c r="B68" t="s">
        <v>247</v>
      </c>
      <c r="C68" t="s">
        <v>571</v>
      </c>
      <c r="D68" t="s">
        <v>247</v>
      </c>
      <c r="E68" t="s">
        <v>564</v>
      </c>
      <c r="F68" t="s">
        <v>565</v>
      </c>
      <c r="G68" t="s">
        <v>566</v>
      </c>
      <c r="H68" t="s">
        <v>567</v>
      </c>
      <c r="I68" t="s">
        <v>486</v>
      </c>
      <c r="J68" t="s">
        <v>487</v>
      </c>
      <c r="Q68">
        <v>44</v>
      </c>
      <c r="R68" t="s">
        <v>572</v>
      </c>
      <c r="S68" t="s">
        <v>131</v>
      </c>
      <c r="T68" t="s">
        <v>559</v>
      </c>
      <c r="U68" t="s">
        <v>328</v>
      </c>
      <c r="V68" t="s">
        <v>131</v>
      </c>
      <c r="X68" t="s">
        <v>131</v>
      </c>
    </row>
    <row r="69" spans="1:24" x14ac:dyDescent="0.3">
      <c r="A69" t="s">
        <v>573</v>
      </c>
      <c r="B69" t="s">
        <v>236</v>
      </c>
      <c r="C69" t="s">
        <v>573</v>
      </c>
      <c r="D69" t="s">
        <v>236</v>
      </c>
      <c r="E69" t="s">
        <v>564</v>
      </c>
      <c r="F69" t="s">
        <v>565</v>
      </c>
      <c r="G69" t="s">
        <v>566</v>
      </c>
      <c r="H69" t="s">
        <v>567</v>
      </c>
      <c r="I69" t="s">
        <v>486</v>
      </c>
      <c r="J69" t="s">
        <v>487</v>
      </c>
      <c r="Q69">
        <v>47</v>
      </c>
      <c r="R69" t="s">
        <v>574</v>
      </c>
      <c r="S69" t="s">
        <v>177</v>
      </c>
      <c r="T69" t="s">
        <v>559</v>
      </c>
      <c r="U69" t="s">
        <v>328</v>
      </c>
      <c r="V69" t="s">
        <v>177</v>
      </c>
      <c r="X69" t="s">
        <v>177</v>
      </c>
    </row>
    <row r="70" spans="1:24" x14ac:dyDescent="0.3">
      <c r="A70" t="s">
        <v>575</v>
      </c>
      <c r="B70" t="s">
        <v>35</v>
      </c>
      <c r="C70" t="s">
        <v>575</v>
      </c>
      <c r="D70" t="s">
        <v>35</v>
      </c>
      <c r="E70" t="s">
        <v>576</v>
      </c>
      <c r="F70" t="s">
        <v>35</v>
      </c>
      <c r="G70" t="s">
        <v>566</v>
      </c>
      <c r="H70" t="s">
        <v>567</v>
      </c>
      <c r="I70" t="s">
        <v>486</v>
      </c>
      <c r="J70" t="s">
        <v>487</v>
      </c>
      <c r="Q70">
        <v>50</v>
      </c>
      <c r="R70" t="s">
        <v>577</v>
      </c>
      <c r="S70" t="s">
        <v>222</v>
      </c>
      <c r="T70" t="s">
        <v>559</v>
      </c>
      <c r="U70" t="s">
        <v>328</v>
      </c>
      <c r="V70" t="s">
        <v>222</v>
      </c>
      <c r="X70" t="s">
        <v>222</v>
      </c>
    </row>
    <row r="71" spans="1:24" x14ac:dyDescent="0.3">
      <c r="A71" t="s">
        <v>578</v>
      </c>
      <c r="B71" t="s">
        <v>371</v>
      </c>
      <c r="C71" t="s">
        <v>578</v>
      </c>
      <c r="D71" t="s">
        <v>371</v>
      </c>
      <c r="E71" t="s">
        <v>579</v>
      </c>
      <c r="F71" t="s">
        <v>371</v>
      </c>
      <c r="G71" t="s">
        <v>566</v>
      </c>
      <c r="H71" t="s">
        <v>567</v>
      </c>
      <c r="I71" t="s">
        <v>486</v>
      </c>
      <c r="J71" t="s">
        <v>487</v>
      </c>
      <c r="Q71">
        <v>53</v>
      </c>
      <c r="R71" t="s">
        <v>580</v>
      </c>
      <c r="S71" t="s">
        <v>275</v>
      </c>
      <c r="T71" t="s">
        <v>559</v>
      </c>
      <c r="U71" t="s">
        <v>328</v>
      </c>
      <c r="V71" t="s">
        <v>275</v>
      </c>
      <c r="X71" t="s">
        <v>275</v>
      </c>
    </row>
    <row r="72" spans="1:24" x14ac:dyDescent="0.3">
      <c r="A72" t="s">
        <v>581</v>
      </c>
      <c r="B72" t="s">
        <v>202</v>
      </c>
      <c r="C72" t="s">
        <v>581</v>
      </c>
      <c r="D72" t="s">
        <v>202</v>
      </c>
      <c r="E72" t="s">
        <v>582</v>
      </c>
      <c r="F72" t="s">
        <v>202</v>
      </c>
      <c r="G72" t="s">
        <v>583</v>
      </c>
      <c r="H72" t="s">
        <v>584</v>
      </c>
      <c r="I72" t="s">
        <v>397</v>
      </c>
      <c r="J72" t="s">
        <v>398</v>
      </c>
      <c r="Q72">
        <v>56</v>
      </c>
      <c r="R72" t="s">
        <v>585</v>
      </c>
      <c r="S72" t="s">
        <v>308</v>
      </c>
      <c r="T72" t="s">
        <v>559</v>
      </c>
      <c r="U72" t="s">
        <v>328</v>
      </c>
      <c r="V72" t="s">
        <v>308</v>
      </c>
      <c r="X72" t="s">
        <v>308</v>
      </c>
    </row>
    <row r="73" spans="1:24" x14ac:dyDescent="0.3">
      <c r="A73" t="s">
        <v>399</v>
      </c>
      <c r="B73" t="s">
        <v>53</v>
      </c>
      <c r="C73" t="s">
        <v>399</v>
      </c>
      <c r="D73" t="s">
        <v>53</v>
      </c>
      <c r="E73" t="s">
        <v>586</v>
      </c>
      <c r="F73" t="s">
        <v>587</v>
      </c>
      <c r="G73" t="s">
        <v>583</v>
      </c>
      <c r="H73" t="s">
        <v>584</v>
      </c>
      <c r="I73" t="s">
        <v>397</v>
      </c>
      <c r="J73" t="s">
        <v>398</v>
      </c>
      <c r="Q73">
        <v>59</v>
      </c>
      <c r="R73" t="s">
        <v>401</v>
      </c>
      <c r="S73" t="s">
        <v>47</v>
      </c>
      <c r="T73" t="s">
        <v>588</v>
      </c>
      <c r="U73" t="s">
        <v>329</v>
      </c>
      <c r="V73" t="s">
        <v>47</v>
      </c>
    </row>
    <row r="74" spans="1:24" x14ac:dyDescent="0.3">
      <c r="A74" t="s">
        <v>404</v>
      </c>
      <c r="B74" t="s">
        <v>89</v>
      </c>
      <c r="C74" t="s">
        <v>404</v>
      </c>
      <c r="D74" t="s">
        <v>89</v>
      </c>
      <c r="E74" t="s">
        <v>586</v>
      </c>
      <c r="F74" t="s">
        <v>587</v>
      </c>
      <c r="G74" t="s">
        <v>583</v>
      </c>
      <c r="H74" t="s">
        <v>584</v>
      </c>
      <c r="I74" t="s">
        <v>397</v>
      </c>
      <c r="J74" t="s">
        <v>398</v>
      </c>
      <c r="Q74">
        <v>62</v>
      </c>
      <c r="R74" t="s">
        <v>405</v>
      </c>
      <c r="S74" t="s">
        <v>79</v>
      </c>
      <c r="T74" t="s">
        <v>588</v>
      </c>
      <c r="U74" t="s">
        <v>329</v>
      </c>
      <c r="V74" t="s">
        <v>79</v>
      </c>
    </row>
    <row r="75" spans="1:24" x14ac:dyDescent="0.3">
      <c r="A75" t="s">
        <v>406</v>
      </c>
      <c r="B75" t="s">
        <v>107</v>
      </c>
      <c r="C75" t="s">
        <v>406</v>
      </c>
      <c r="D75" t="s">
        <v>107</v>
      </c>
      <c r="E75" t="s">
        <v>586</v>
      </c>
      <c r="F75" t="s">
        <v>587</v>
      </c>
      <c r="G75" t="s">
        <v>583</v>
      </c>
      <c r="H75" t="s">
        <v>584</v>
      </c>
      <c r="I75" t="s">
        <v>397</v>
      </c>
      <c r="J75" t="s">
        <v>398</v>
      </c>
      <c r="Q75">
        <v>65</v>
      </c>
      <c r="R75" t="s">
        <v>407</v>
      </c>
      <c r="S75" t="s">
        <v>134</v>
      </c>
      <c r="T75" t="s">
        <v>588</v>
      </c>
      <c r="U75" t="s">
        <v>329</v>
      </c>
      <c r="V75" t="s">
        <v>134</v>
      </c>
    </row>
    <row r="76" spans="1:24" x14ac:dyDescent="0.3">
      <c r="A76" t="s">
        <v>408</v>
      </c>
      <c r="B76" t="s">
        <v>140</v>
      </c>
      <c r="C76" t="s">
        <v>408</v>
      </c>
      <c r="D76" t="s">
        <v>140</v>
      </c>
      <c r="E76" t="s">
        <v>586</v>
      </c>
      <c r="F76" t="s">
        <v>587</v>
      </c>
      <c r="G76" t="s">
        <v>583</v>
      </c>
      <c r="H76" t="s">
        <v>584</v>
      </c>
      <c r="I76" t="s">
        <v>397</v>
      </c>
      <c r="J76" t="s">
        <v>398</v>
      </c>
      <c r="Q76">
        <v>68</v>
      </c>
      <c r="R76" t="s">
        <v>409</v>
      </c>
      <c r="S76" t="s">
        <v>185</v>
      </c>
      <c r="T76" t="s">
        <v>588</v>
      </c>
      <c r="U76" t="s">
        <v>329</v>
      </c>
      <c r="V76" t="s">
        <v>185</v>
      </c>
    </row>
    <row r="77" spans="1:24" x14ac:dyDescent="0.3">
      <c r="A77" t="s">
        <v>410</v>
      </c>
      <c r="B77" t="s">
        <v>237</v>
      </c>
      <c r="C77" t="s">
        <v>410</v>
      </c>
      <c r="D77" t="s">
        <v>237</v>
      </c>
      <c r="E77" t="s">
        <v>586</v>
      </c>
      <c r="F77" t="s">
        <v>587</v>
      </c>
      <c r="G77" t="s">
        <v>583</v>
      </c>
      <c r="H77" t="s">
        <v>584</v>
      </c>
      <c r="I77" t="s">
        <v>397</v>
      </c>
      <c r="J77" t="s">
        <v>398</v>
      </c>
      <c r="Q77">
        <v>71</v>
      </c>
      <c r="R77" t="s">
        <v>411</v>
      </c>
      <c r="S77" t="s">
        <v>278</v>
      </c>
      <c r="T77" t="s">
        <v>588</v>
      </c>
      <c r="U77" t="s">
        <v>329</v>
      </c>
      <c r="V77" t="s">
        <v>278</v>
      </c>
    </row>
    <row r="78" spans="1:24" x14ac:dyDescent="0.3">
      <c r="A78" t="s">
        <v>589</v>
      </c>
      <c r="B78" t="s">
        <v>14</v>
      </c>
      <c r="C78" t="s">
        <v>589</v>
      </c>
      <c r="D78" t="s">
        <v>14</v>
      </c>
      <c r="E78" t="s">
        <v>590</v>
      </c>
      <c r="F78" t="s">
        <v>591</v>
      </c>
      <c r="G78" t="s">
        <v>583</v>
      </c>
      <c r="H78" t="s">
        <v>584</v>
      </c>
      <c r="I78" t="s">
        <v>397</v>
      </c>
      <c r="J78" t="s">
        <v>398</v>
      </c>
      <c r="Q78">
        <v>74</v>
      </c>
      <c r="R78" t="s">
        <v>414</v>
      </c>
      <c r="S78" t="s">
        <v>294</v>
      </c>
      <c r="T78" t="s">
        <v>588</v>
      </c>
      <c r="U78" t="s">
        <v>329</v>
      </c>
      <c r="V78" t="s">
        <v>294</v>
      </c>
    </row>
    <row r="79" spans="1:24" x14ac:dyDescent="0.3">
      <c r="A79" t="s">
        <v>592</v>
      </c>
      <c r="B79" t="s">
        <v>142</v>
      </c>
      <c r="C79" t="s">
        <v>592</v>
      </c>
      <c r="D79" t="s">
        <v>142</v>
      </c>
      <c r="E79" t="s">
        <v>590</v>
      </c>
      <c r="F79" t="s">
        <v>591</v>
      </c>
      <c r="G79" t="s">
        <v>583</v>
      </c>
      <c r="H79" t="s">
        <v>584</v>
      </c>
      <c r="I79" t="s">
        <v>397</v>
      </c>
      <c r="J79" t="s">
        <v>398</v>
      </c>
      <c r="Q79">
        <v>75</v>
      </c>
      <c r="R79" t="s">
        <v>416</v>
      </c>
      <c r="S79" t="s">
        <v>254</v>
      </c>
      <c r="T79" t="s">
        <v>588</v>
      </c>
      <c r="U79" t="s">
        <v>329</v>
      </c>
      <c r="V79" t="s">
        <v>254</v>
      </c>
    </row>
    <row r="80" spans="1:24" x14ac:dyDescent="0.3">
      <c r="A80" t="s">
        <v>593</v>
      </c>
      <c r="B80" t="s">
        <v>172</v>
      </c>
      <c r="C80" t="s">
        <v>593</v>
      </c>
      <c r="D80" t="s">
        <v>172</v>
      </c>
      <c r="E80" t="s">
        <v>590</v>
      </c>
      <c r="F80" t="s">
        <v>591</v>
      </c>
      <c r="G80" t="s">
        <v>583</v>
      </c>
      <c r="H80" t="s">
        <v>584</v>
      </c>
      <c r="I80" t="s">
        <v>397</v>
      </c>
      <c r="J80" t="s">
        <v>398</v>
      </c>
      <c r="Q80">
        <v>76</v>
      </c>
      <c r="R80" t="s">
        <v>418</v>
      </c>
      <c r="S80" t="s">
        <v>297</v>
      </c>
      <c r="T80" t="s">
        <v>588</v>
      </c>
      <c r="U80" t="s">
        <v>329</v>
      </c>
      <c r="V80" t="s">
        <v>297</v>
      </c>
    </row>
    <row r="81" spans="1:22" x14ac:dyDescent="0.3">
      <c r="A81" t="s">
        <v>594</v>
      </c>
      <c r="B81" t="s">
        <v>96</v>
      </c>
      <c r="C81" t="s">
        <v>594</v>
      </c>
      <c r="D81" t="s">
        <v>96</v>
      </c>
      <c r="E81" t="s">
        <v>590</v>
      </c>
      <c r="F81" t="s">
        <v>591</v>
      </c>
      <c r="G81" t="s">
        <v>583</v>
      </c>
      <c r="H81" t="s">
        <v>584</v>
      </c>
      <c r="I81" t="s">
        <v>397</v>
      </c>
      <c r="J81" t="s">
        <v>398</v>
      </c>
      <c r="Q81">
        <v>77</v>
      </c>
      <c r="R81" t="s">
        <v>420</v>
      </c>
      <c r="S81" t="s">
        <v>92</v>
      </c>
      <c r="T81" t="s">
        <v>588</v>
      </c>
      <c r="U81" t="s">
        <v>329</v>
      </c>
      <c r="V81" t="s">
        <v>92</v>
      </c>
    </row>
    <row r="82" spans="1:22" x14ac:dyDescent="0.3">
      <c r="A82" t="s">
        <v>595</v>
      </c>
      <c r="B82" t="s">
        <v>304</v>
      </c>
      <c r="C82" t="s">
        <v>595</v>
      </c>
      <c r="D82" t="s">
        <v>304</v>
      </c>
      <c r="E82" t="s">
        <v>590</v>
      </c>
      <c r="F82" t="s">
        <v>591</v>
      </c>
      <c r="G82" t="s">
        <v>583</v>
      </c>
      <c r="H82" t="s">
        <v>584</v>
      </c>
      <c r="I82" t="s">
        <v>397</v>
      </c>
      <c r="J82" t="s">
        <v>398</v>
      </c>
      <c r="Q82">
        <v>78</v>
      </c>
      <c r="R82" t="s">
        <v>422</v>
      </c>
      <c r="S82" t="s">
        <v>258</v>
      </c>
      <c r="T82" t="s">
        <v>588</v>
      </c>
      <c r="U82" t="s">
        <v>329</v>
      </c>
      <c r="V82" t="s">
        <v>258</v>
      </c>
    </row>
    <row r="83" spans="1:22" x14ac:dyDescent="0.3">
      <c r="A83" t="s">
        <v>596</v>
      </c>
      <c r="B83" t="s">
        <v>44</v>
      </c>
      <c r="C83" t="s">
        <v>596</v>
      </c>
      <c r="D83" t="s">
        <v>44</v>
      </c>
      <c r="E83" t="s">
        <v>597</v>
      </c>
      <c r="F83" t="s">
        <v>598</v>
      </c>
      <c r="G83" t="s">
        <v>583</v>
      </c>
      <c r="H83" t="s">
        <v>584</v>
      </c>
      <c r="I83" t="s">
        <v>397</v>
      </c>
      <c r="J83" t="s">
        <v>398</v>
      </c>
      <c r="Q83">
        <v>218</v>
      </c>
      <c r="R83" t="s">
        <v>599</v>
      </c>
      <c r="S83" t="s">
        <v>69</v>
      </c>
      <c r="T83" t="s">
        <v>600</v>
      </c>
      <c r="U83" t="s">
        <v>601</v>
      </c>
      <c r="V83" t="s">
        <v>69</v>
      </c>
    </row>
    <row r="84" spans="1:22" x14ac:dyDescent="0.3">
      <c r="A84" t="s">
        <v>602</v>
      </c>
      <c r="B84" t="s">
        <v>116</v>
      </c>
      <c r="C84" t="s">
        <v>602</v>
      </c>
      <c r="D84" t="s">
        <v>116</v>
      </c>
      <c r="E84" t="s">
        <v>597</v>
      </c>
      <c r="F84" t="s">
        <v>598</v>
      </c>
      <c r="G84" t="s">
        <v>583</v>
      </c>
      <c r="H84" t="s">
        <v>584</v>
      </c>
      <c r="I84" t="s">
        <v>397</v>
      </c>
      <c r="J84" t="s">
        <v>398</v>
      </c>
      <c r="Q84">
        <v>219</v>
      </c>
      <c r="R84" t="s">
        <v>603</v>
      </c>
      <c r="S84" t="s">
        <v>54</v>
      </c>
      <c r="T84" t="s">
        <v>600</v>
      </c>
      <c r="U84" t="s">
        <v>601</v>
      </c>
      <c r="V84" t="s">
        <v>54</v>
      </c>
    </row>
    <row r="85" spans="1:22" x14ac:dyDescent="0.3">
      <c r="A85" t="s">
        <v>604</v>
      </c>
      <c r="B85" t="s">
        <v>195</v>
      </c>
      <c r="C85" t="s">
        <v>604</v>
      </c>
      <c r="D85" t="s">
        <v>195</v>
      </c>
      <c r="E85" t="s">
        <v>597</v>
      </c>
      <c r="F85" t="s">
        <v>598</v>
      </c>
      <c r="G85" t="s">
        <v>583</v>
      </c>
      <c r="H85" t="s">
        <v>584</v>
      </c>
      <c r="I85" t="s">
        <v>397</v>
      </c>
      <c r="J85" t="s">
        <v>398</v>
      </c>
      <c r="Q85">
        <v>220</v>
      </c>
      <c r="R85" t="s">
        <v>605</v>
      </c>
      <c r="S85" t="s">
        <v>119</v>
      </c>
      <c r="T85" t="s">
        <v>600</v>
      </c>
      <c r="U85" t="s">
        <v>601</v>
      </c>
      <c r="V85" t="s">
        <v>119</v>
      </c>
    </row>
    <row r="86" spans="1:22" x14ac:dyDescent="0.3">
      <c r="A86" t="s">
        <v>606</v>
      </c>
      <c r="B86" t="s">
        <v>147</v>
      </c>
      <c r="C86" t="s">
        <v>606</v>
      </c>
      <c r="D86" t="s">
        <v>147</v>
      </c>
      <c r="E86" t="s">
        <v>607</v>
      </c>
      <c r="F86" t="s">
        <v>608</v>
      </c>
      <c r="G86" t="s">
        <v>583</v>
      </c>
      <c r="H86" t="s">
        <v>584</v>
      </c>
      <c r="I86" t="s">
        <v>397</v>
      </c>
      <c r="J86" t="s">
        <v>398</v>
      </c>
      <c r="Q86">
        <v>221</v>
      </c>
      <c r="R86" t="s">
        <v>609</v>
      </c>
      <c r="S86" t="s">
        <v>122</v>
      </c>
      <c r="T86" t="s">
        <v>600</v>
      </c>
      <c r="U86" t="s">
        <v>601</v>
      </c>
      <c r="V86" t="s">
        <v>122</v>
      </c>
    </row>
    <row r="87" spans="1:22" x14ac:dyDescent="0.3">
      <c r="A87" t="s">
        <v>610</v>
      </c>
      <c r="B87" t="s">
        <v>188</v>
      </c>
      <c r="C87" t="s">
        <v>610</v>
      </c>
      <c r="D87" t="s">
        <v>188</v>
      </c>
      <c r="E87" t="s">
        <v>607</v>
      </c>
      <c r="F87" t="s">
        <v>608</v>
      </c>
      <c r="G87" t="s">
        <v>583</v>
      </c>
      <c r="H87" t="s">
        <v>584</v>
      </c>
      <c r="I87" t="s">
        <v>397</v>
      </c>
      <c r="J87" t="s">
        <v>398</v>
      </c>
      <c r="Q87">
        <v>222</v>
      </c>
      <c r="R87" t="s">
        <v>611</v>
      </c>
      <c r="S87" t="s">
        <v>124</v>
      </c>
      <c r="T87" t="s">
        <v>600</v>
      </c>
      <c r="U87" t="s">
        <v>601</v>
      </c>
      <c r="V87" t="s">
        <v>124</v>
      </c>
    </row>
    <row r="88" spans="1:22" x14ac:dyDescent="0.3">
      <c r="A88" t="s">
        <v>612</v>
      </c>
      <c r="B88" t="s">
        <v>39</v>
      </c>
      <c r="C88" t="s">
        <v>612</v>
      </c>
      <c r="D88" t="s">
        <v>39</v>
      </c>
      <c r="E88" t="s">
        <v>613</v>
      </c>
      <c r="F88" t="s">
        <v>614</v>
      </c>
      <c r="G88" t="s">
        <v>583</v>
      </c>
      <c r="H88" t="s">
        <v>584</v>
      </c>
      <c r="I88" t="s">
        <v>397</v>
      </c>
      <c r="J88" t="s">
        <v>398</v>
      </c>
      <c r="Q88">
        <v>223</v>
      </c>
      <c r="R88" t="s">
        <v>615</v>
      </c>
      <c r="S88" t="s">
        <v>145</v>
      </c>
      <c r="T88" t="s">
        <v>600</v>
      </c>
      <c r="U88" t="s">
        <v>601</v>
      </c>
      <c r="V88" t="s">
        <v>145</v>
      </c>
    </row>
    <row r="89" spans="1:22" x14ac:dyDescent="0.3">
      <c r="A89" t="s">
        <v>616</v>
      </c>
      <c r="B89" t="s">
        <v>244</v>
      </c>
      <c r="C89" t="s">
        <v>616</v>
      </c>
      <c r="D89" t="s">
        <v>244</v>
      </c>
      <c r="E89" t="s">
        <v>613</v>
      </c>
      <c r="F89" t="s">
        <v>614</v>
      </c>
      <c r="G89" t="s">
        <v>583</v>
      </c>
      <c r="H89" t="s">
        <v>584</v>
      </c>
      <c r="I89" t="s">
        <v>397</v>
      </c>
      <c r="J89" t="s">
        <v>398</v>
      </c>
      <c r="Q89">
        <v>224</v>
      </c>
      <c r="R89" t="s">
        <v>617</v>
      </c>
      <c r="S89" t="s">
        <v>146</v>
      </c>
      <c r="T89" t="s">
        <v>600</v>
      </c>
      <c r="U89" t="s">
        <v>601</v>
      </c>
      <c r="V89" t="s">
        <v>146</v>
      </c>
    </row>
    <row r="90" spans="1:22" x14ac:dyDescent="0.3">
      <c r="A90" t="s">
        <v>618</v>
      </c>
      <c r="B90" t="s">
        <v>619</v>
      </c>
      <c r="C90" t="s">
        <v>618</v>
      </c>
      <c r="D90" t="s">
        <v>619</v>
      </c>
      <c r="E90" t="s">
        <v>620</v>
      </c>
      <c r="F90" t="s">
        <v>621</v>
      </c>
      <c r="G90" t="s">
        <v>622</v>
      </c>
      <c r="H90" t="s">
        <v>623</v>
      </c>
      <c r="I90" t="s">
        <v>624</v>
      </c>
      <c r="J90" t="s">
        <v>625</v>
      </c>
      <c r="Q90">
        <v>225</v>
      </c>
      <c r="R90" t="s">
        <v>626</v>
      </c>
      <c r="S90" t="s">
        <v>152</v>
      </c>
      <c r="T90" t="s">
        <v>600</v>
      </c>
      <c r="U90" t="s">
        <v>601</v>
      </c>
      <c r="V90" t="s">
        <v>152</v>
      </c>
    </row>
    <row r="91" spans="1:22" x14ac:dyDescent="0.3">
      <c r="A91" t="s">
        <v>627</v>
      </c>
      <c r="B91" t="s">
        <v>628</v>
      </c>
      <c r="C91" t="s">
        <v>627</v>
      </c>
      <c r="D91" t="s">
        <v>628</v>
      </c>
      <c r="E91" t="s">
        <v>620</v>
      </c>
      <c r="F91" t="s">
        <v>621</v>
      </c>
      <c r="G91" t="s">
        <v>622</v>
      </c>
      <c r="H91" t="s">
        <v>623</v>
      </c>
      <c r="I91" t="s">
        <v>624</v>
      </c>
      <c r="J91" t="s">
        <v>625</v>
      </c>
      <c r="Q91">
        <v>226</v>
      </c>
      <c r="R91" t="s">
        <v>629</v>
      </c>
      <c r="S91" t="s">
        <v>157</v>
      </c>
      <c r="T91" t="s">
        <v>600</v>
      </c>
      <c r="U91" t="s">
        <v>601</v>
      </c>
      <c r="V91" t="s">
        <v>157</v>
      </c>
    </row>
    <row r="92" spans="1:22" x14ac:dyDescent="0.3">
      <c r="A92" t="s">
        <v>630</v>
      </c>
      <c r="B92" t="s">
        <v>631</v>
      </c>
      <c r="C92" t="s">
        <v>630</v>
      </c>
      <c r="D92" t="s">
        <v>631</v>
      </c>
      <c r="E92" t="s">
        <v>632</v>
      </c>
      <c r="F92" t="s">
        <v>633</v>
      </c>
      <c r="G92" t="s">
        <v>622</v>
      </c>
      <c r="H92" t="s">
        <v>623</v>
      </c>
      <c r="I92" t="s">
        <v>624</v>
      </c>
      <c r="J92" t="s">
        <v>625</v>
      </c>
      <c r="Q92">
        <v>227</v>
      </c>
      <c r="R92" t="s">
        <v>634</v>
      </c>
      <c r="S92" t="s">
        <v>181</v>
      </c>
      <c r="T92" t="s">
        <v>600</v>
      </c>
      <c r="U92" t="s">
        <v>601</v>
      </c>
      <c r="V92" t="s">
        <v>181</v>
      </c>
    </row>
    <row r="93" spans="1:22" x14ac:dyDescent="0.3">
      <c r="A93" t="s">
        <v>635</v>
      </c>
      <c r="B93" t="s">
        <v>636</v>
      </c>
      <c r="C93" t="s">
        <v>635</v>
      </c>
      <c r="D93" t="s">
        <v>636</v>
      </c>
      <c r="E93" t="s">
        <v>632</v>
      </c>
      <c r="F93" t="s">
        <v>633</v>
      </c>
      <c r="G93" t="s">
        <v>622</v>
      </c>
      <c r="H93" t="s">
        <v>623</v>
      </c>
      <c r="I93" t="s">
        <v>624</v>
      </c>
      <c r="J93" t="s">
        <v>625</v>
      </c>
      <c r="Q93">
        <v>228</v>
      </c>
      <c r="R93" t="s">
        <v>637</v>
      </c>
      <c r="S93" t="s">
        <v>252</v>
      </c>
      <c r="T93" t="s">
        <v>600</v>
      </c>
      <c r="U93" t="s">
        <v>601</v>
      </c>
      <c r="V93" t="s">
        <v>252</v>
      </c>
    </row>
    <row r="94" spans="1:22" x14ac:dyDescent="0.3">
      <c r="A94" t="s">
        <v>638</v>
      </c>
      <c r="B94" t="s">
        <v>639</v>
      </c>
      <c r="C94" t="s">
        <v>638</v>
      </c>
      <c r="D94" t="s">
        <v>639</v>
      </c>
      <c r="E94" t="s">
        <v>640</v>
      </c>
      <c r="F94" t="s">
        <v>641</v>
      </c>
      <c r="G94" t="s">
        <v>622</v>
      </c>
      <c r="H94" t="s">
        <v>623</v>
      </c>
      <c r="I94" t="s">
        <v>624</v>
      </c>
      <c r="J94" t="s">
        <v>625</v>
      </c>
      <c r="Q94">
        <v>229</v>
      </c>
      <c r="R94" t="s">
        <v>642</v>
      </c>
      <c r="S94" t="s">
        <v>283</v>
      </c>
      <c r="T94" t="s">
        <v>600</v>
      </c>
      <c r="U94" t="s">
        <v>601</v>
      </c>
      <c r="V94" t="s">
        <v>283</v>
      </c>
    </row>
    <row r="95" spans="1:22" x14ac:dyDescent="0.3">
      <c r="A95" t="s">
        <v>643</v>
      </c>
      <c r="B95" t="s">
        <v>644</v>
      </c>
      <c r="C95" t="s">
        <v>643</v>
      </c>
      <c r="D95" t="s">
        <v>644</v>
      </c>
      <c r="E95" t="s">
        <v>640</v>
      </c>
      <c r="F95" t="s">
        <v>641</v>
      </c>
      <c r="G95" t="s">
        <v>622</v>
      </c>
      <c r="H95" t="s">
        <v>623</v>
      </c>
      <c r="I95" t="s">
        <v>624</v>
      </c>
      <c r="J95" t="s">
        <v>625</v>
      </c>
      <c r="Q95">
        <v>230</v>
      </c>
      <c r="R95" t="s">
        <v>645</v>
      </c>
      <c r="S95" t="s">
        <v>291</v>
      </c>
      <c r="T95" t="s">
        <v>600</v>
      </c>
      <c r="U95" t="s">
        <v>601</v>
      </c>
      <c r="V95" t="s">
        <v>291</v>
      </c>
    </row>
    <row r="96" spans="1:22" x14ac:dyDescent="0.3">
      <c r="A96" t="s">
        <v>646</v>
      </c>
      <c r="B96" t="s">
        <v>647</v>
      </c>
      <c r="C96" t="s">
        <v>646</v>
      </c>
      <c r="D96" t="s">
        <v>647</v>
      </c>
      <c r="E96" t="s">
        <v>648</v>
      </c>
      <c r="F96" t="s">
        <v>647</v>
      </c>
      <c r="G96" t="s">
        <v>622</v>
      </c>
      <c r="H96" t="s">
        <v>623</v>
      </c>
      <c r="I96" t="s">
        <v>624</v>
      </c>
      <c r="J96" t="s">
        <v>625</v>
      </c>
      <c r="Q96">
        <v>231</v>
      </c>
      <c r="R96" t="s">
        <v>649</v>
      </c>
      <c r="S96" t="s">
        <v>305</v>
      </c>
      <c r="T96" t="s">
        <v>600</v>
      </c>
      <c r="U96" t="s">
        <v>601</v>
      </c>
      <c r="V96" t="s">
        <v>305</v>
      </c>
    </row>
    <row r="97" spans="1:24" x14ac:dyDescent="0.3">
      <c r="A97" t="s">
        <v>650</v>
      </c>
      <c r="B97" t="s">
        <v>148</v>
      </c>
      <c r="C97" t="s">
        <v>650</v>
      </c>
      <c r="D97" t="s">
        <v>148</v>
      </c>
      <c r="E97" t="s">
        <v>651</v>
      </c>
      <c r="F97" t="s">
        <v>148</v>
      </c>
      <c r="G97" t="s">
        <v>652</v>
      </c>
      <c r="H97" t="s">
        <v>653</v>
      </c>
      <c r="I97" t="s">
        <v>654</v>
      </c>
      <c r="J97" t="s">
        <v>655</v>
      </c>
      <c r="Q97">
        <v>79</v>
      </c>
      <c r="R97" t="s">
        <v>656</v>
      </c>
      <c r="S97" t="s">
        <v>12</v>
      </c>
      <c r="T97" t="s">
        <v>657</v>
      </c>
      <c r="U97" t="s">
        <v>330</v>
      </c>
      <c r="V97" t="s">
        <v>12</v>
      </c>
    </row>
    <row r="98" spans="1:24" x14ac:dyDescent="0.3">
      <c r="A98" t="s">
        <v>658</v>
      </c>
      <c r="B98" t="s">
        <v>94</v>
      </c>
      <c r="C98" t="s">
        <v>658</v>
      </c>
      <c r="D98" t="s">
        <v>94</v>
      </c>
      <c r="E98" t="s">
        <v>659</v>
      </c>
      <c r="F98" t="s">
        <v>94</v>
      </c>
      <c r="G98" t="s">
        <v>652</v>
      </c>
      <c r="H98" t="s">
        <v>653</v>
      </c>
      <c r="I98" t="s">
        <v>654</v>
      </c>
      <c r="J98" t="s">
        <v>655</v>
      </c>
      <c r="Q98">
        <v>80</v>
      </c>
      <c r="R98" t="s">
        <v>660</v>
      </c>
      <c r="S98" t="s">
        <v>56</v>
      </c>
      <c r="T98" t="s">
        <v>657</v>
      </c>
      <c r="U98" t="s">
        <v>330</v>
      </c>
      <c r="V98" t="s">
        <v>56</v>
      </c>
    </row>
    <row r="99" spans="1:24" x14ac:dyDescent="0.3">
      <c r="A99" t="s">
        <v>661</v>
      </c>
      <c r="B99" t="s">
        <v>184</v>
      </c>
      <c r="C99" t="s">
        <v>661</v>
      </c>
      <c r="D99" t="s">
        <v>184</v>
      </c>
      <c r="E99" t="s">
        <v>662</v>
      </c>
      <c r="F99" t="s">
        <v>663</v>
      </c>
      <c r="G99" t="s">
        <v>652</v>
      </c>
      <c r="H99" t="s">
        <v>653</v>
      </c>
      <c r="I99" t="s">
        <v>654</v>
      </c>
      <c r="J99" t="s">
        <v>655</v>
      </c>
      <c r="Q99">
        <v>81</v>
      </c>
      <c r="R99" t="s">
        <v>664</v>
      </c>
      <c r="S99" t="s">
        <v>81</v>
      </c>
      <c r="T99" t="s">
        <v>657</v>
      </c>
      <c r="U99" t="s">
        <v>330</v>
      </c>
      <c r="V99" t="s">
        <v>81</v>
      </c>
    </row>
    <row r="100" spans="1:24" x14ac:dyDescent="0.3">
      <c r="A100" t="s">
        <v>665</v>
      </c>
      <c r="B100" t="s">
        <v>187</v>
      </c>
      <c r="C100" t="s">
        <v>665</v>
      </c>
      <c r="D100" t="s">
        <v>187</v>
      </c>
      <c r="E100" t="s">
        <v>662</v>
      </c>
      <c r="F100" t="s">
        <v>663</v>
      </c>
      <c r="G100" t="s">
        <v>652</v>
      </c>
      <c r="H100" t="s">
        <v>653</v>
      </c>
      <c r="I100" t="s">
        <v>654</v>
      </c>
      <c r="J100" t="s">
        <v>655</v>
      </c>
      <c r="Q100">
        <v>82</v>
      </c>
      <c r="R100" t="s">
        <v>666</v>
      </c>
      <c r="S100" t="s">
        <v>86</v>
      </c>
      <c r="T100" t="s">
        <v>657</v>
      </c>
      <c r="U100" t="s">
        <v>330</v>
      </c>
      <c r="V100" t="s">
        <v>86</v>
      </c>
    </row>
    <row r="101" spans="1:24" x14ac:dyDescent="0.3">
      <c r="A101" t="s">
        <v>667</v>
      </c>
      <c r="B101" t="s">
        <v>668</v>
      </c>
      <c r="C101" t="s">
        <v>669</v>
      </c>
      <c r="D101" t="s">
        <v>668</v>
      </c>
      <c r="E101" t="s">
        <v>670</v>
      </c>
      <c r="F101" t="s">
        <v>671</v>
      </c>
      <c r="G101" t="s">
        <v>672</v>
      </c>
      <c r="H101" t="s">
        <v>673</v>
      </c>
      <c r="I101" t="s">
        <v>674</v>
      </c>
      <c r="J101" t="s">
        <v>675</v>
      </c>
      <c r="Q101">
        <v>83</v>
      </c>
      <c r="R101" t="s">
        <v>676</v>
      </c>
      <c r="S101" t="s">
        <v>115</v>
      </c>
      <c r="T101" t="s">
        <v>657</v>
      </c>
      <c r="U101" t="s">
        <v>330</v>
      </c>
      <c r="V101" t="s">
        <v>115</v>
      </c>
    </row>
    <row r="102" spans="1:24" x14ac:dyDescent="0.3">
      <c r="A102" t="s">
        <v>677</v>
      </c>
      <c r="B102" t="s">
        <v>678</v>
      </c>
      <c r="C102" t="s">
        <v>679</v>
      </c>
      <c r="D102" t="s">
        <v>678</v>
      </c>
      <c r="E102" t="s">
        <v>670</v>
      </c>
      <c r="F102" t="s">
        <v>671</v>
      </c>
      <c r="G102" t="s">
        <v>672</v>
      </c>
      <c r="H102" t="s">
        <v>673</v>
      </c>
      <c r="I102" t="s">
        <v>674</v>
      </c>
      <c r="J102" t="s">
        <v>675</v>
      </c>
      <c r="Q102">
        <v>84</v>
      </c>
      <c r="R102" t="s">
        <v>680</v>
      </c>
      <c r="S102" t="s">
        <v>162</v>
      </c>
      <c r="T102" t="s">
        <v>657</v>
      </c>
      <c r="U102" t="s">
        <v>330</v>
      </c>
      <c r="V102" t="s">
        <v>162</v>
      </c>
    </row>
    <row r="103" spans="1:24" x14ac:dyDescent="0.3">
      <c r="A103" t="s">
        <v>681</v>
      </c>
      <c r="B103" t="s">
        <v>682</v>
      </c>
      <c r="C103" t="s">
        <v>683</v>
      </c>
      <c r="D103" t="s">
        <v>682</v>
      </c>
      <c r="E103" t="s">
        <v>684</v>
      </c>
      <c r="F103" t="s">
        <v>685</v>
      </c>
      <c r="G103" t="s">
        <v>672</v>
      </c>
      <c r="H103" t="s">
        <v>673</v>
      </c>
      <c r="I103" t="s">
        <v>674</v>
      </c>
      <c r="J103" t="s">
        <v>675</v>
      </c>
      <c r="Q103">
        <v>85</v>
      </c>
      <c r="R103" t="s">
        <v>686</v>
      </c>
      <c r="S103" t="s">
        <v>231</v>
      </c>
      <c r="T103" t="s">
        <v>657</v>
      </c>
      <c r="U103" t="s">
        <v>330</v>
      </c>
      <c r="V103" t="s">
        <v>231</v>
      </c>
    </row>
    <row r="104" spans="1:24" x14ac:dyDescent="0.3">
      <c r="A104" t="s">
        <v>687</v>
      </c>
      <c r="B104" t="s">
        <v>688</v>
      </c>
      <c r="C104" t="s">
        <v>689</v>
      </c>
      <c r="D104" t="s">
        <v>688</v>
      </c>
      <c r="E104" t="s">
        <v>684</v>
      </c>
      <c r="F104" t="s">
        <v>685</v>
      </c>
      <c r="G104" t="s">
        <v>672</v>
      </c>
      <c r="H104" t="s">
        <v>673</v>
      </c>
      <c r="I104" t="s">
        <v>674</v>
      </c>
      <c r="J104" t="s">
        <v>675</v>
      </c>
      <c r="Q104">
        <v>86</v>
      </c>
      <c r="R104" t="s">
        <v>690</v>
      </c>
      <c r="S104" t="s">
        <v>108</v>
      </c>
      <c r="T104" t="s">
        <v>657</v>
      </c>
      <c r="U104" t="s">
        <v>330</v>
      </c>
      <c r="V104" t="s">
        <v>108</v>
      </c>
    </row>
    <row r="105" spans="1:24" x14ac:dyDescent="0.3">
      <c r="A105" t="s">
        <v>691</v>
      </c>
      <c r="B105" t="s">
        <v>692</v>
      </c>
      <c r="C105" t="s">
        <v>693</v>
      </c>
      <c r="D105" t="s">
        <v>692</v>
      </c>
      <c r="E105" t="s">
        <v>694</v>
      </c>
      <c r="F105" t="s">
        <v>695</v>
      </c>
      <c r="G105" t="s">
        <v>672</v>
      </c>
      <c r="H105" t="s">
        <v>673</v>
      </c>
      <c r="I105" t="s">
        <v>674</v>
      </c>
      <c r="J105" t="s">
        <v>675</v>
      </c>
      <c r="Q105">
        <v>87</v>
      </c>
      <c r="R105" t="s">
        <v>696</v>
      </c>
      <c r="S105" t="s">
        <v>267</v>
      </c>
      <c r="T105" t="s">
        <v>657</v>
      </c>
      <c r="U105" t="s">
        <v>330</v>
      </c>
      <c r="V105" t="s">
        <v>267</v>
      </c>
    </row>
    <row r="106" spans="1:24" x14ac:dyDescent="0.3">
      <c r="A106" t="s">
        <v>697</v>
      </c>
      <c r="B106" t="s">
        <v>698</v>
      </c>
      <c r="C106" t="s">
        <v>699</v>
      </c>
      <c r="D106" t="s">
        <v>698</v>
      </c>
      <c r="E106" t="s">
        <v>694</v>
      </c>
      <c r="F106" t="s">
        <v>695</v>
      </c>
      <c r="G106" t="s">
        <v>672</v>
      </c>
      <c r="H106" t="s">
        <v>673</v>
      </c>
      <c r="I106" t="s">
        <v>674</v>
      </c>
      <c r="J106" t="s">
        <v>675</v>
      </c>
      <c r="Q106">
        <v>88</v>
      </c>
      <c r="R106" t="s">
        <v>700</v>
      </c>
      <c r="S106" t="s">
        <v>277</v>
      </c>
      <c r="T106" t="s">
        <v>657</v>
      </c>
      <c r="U106" t="s">
        <v>330</v>
      </c>
      <c r="V106" t="s">
        <v>277</v>
      </c>
    </row>
    <row r="107" spans="1:24" x14ac:dyDescent="0.3">
      <c r="A107" t="s">
        <v>701</v>
      </c>
      <c r="B107" t="s">
        <v>702</v>
      </c>
      <c r="C107" t="s">
        <v>703</v>
      </c>
      <c r="D107" t="s">
        <v>702</v>
      </c>
      <c r="E107" t="s">
        <v>704</v>
      </c>
      <c r="F107" t="s">
        <v>702</v>
      </c>
      <c r="G107" t="s">
        <v>672</v>
      </c>
      <c r="H107" t="s">
        <v>673</v>
      </c>
      <c r="I107" t="s">
        <v>674</v>
      </c>
      <c r="J107" t="s">
        <v>675</v>
      </c>
      <c r="Q107">
        <v>89</v>
      </c>
      <c r="R107" t="s">
        <v>705</v>
      </c>
      <c r="S107" t="s">
        <v>280</v>
      </c>
      <c r="T107" t="s">
        <v>657</v>
      </c>
      <c r="U107" t="s">
        <v>330</v>
      </c>
      <c r="V107" t="s">
        <v>280</v>
      </c>
      <c r="X107" t="s">
        <v>30</v>
      </c>
    </row>
    <row r="108" spans="1:24" x14ac:dyDescent="0.3">
      <c r="A108" t="s">
        <v>706</v>
      </c>
      <c r="B108" t="s">
        <v>707</v>
      </c>
      <c r="C108" t="s">
        <v>708</v>
      </c>
      <c r="D108" t="s">
        <v>707</v>
      </c>
      <c r="E108" t="s">
        <v>709</v>
      </c>
      <c r="F108" t="s">
        <v>707</v>
      </c>
      <c r="G108" t="s">
        <v>672</v>
      </c>
      <c r="H108" t="s">
        <v>673</v>
      </c>
      <c r="I108" t="s">
        <v>674</v>
      </c>
      <c r="J108" t="s">
        <v>675</v>
      </c>
      <c r="Q108">
        <v>90</v>
      </c>
      <c r="R108" t="s">
        <v>710</v>
      </c>
      <c r="S108" t="s">
        <v>285</v>
      </c>
      <c r="T108" t="s">
        <v>657</v>
      </c>
      <c r="U108" t="s">
        <v>330</v>
      </c>
      <c r="V108" t="s">
        <v>285</v>
      </c>
      <c r="X108" t="s">
        <v>31</v>
      </c>
    </row>
    <row r="109" spans="1:24" x14ac:dyDescent="0.3">
      <c r="A109" t="s">
        <v>711</v>
      </c>
      <c r="B109" t="s">
        <v>712</v>
      </c>
      <c r="C109" t="s">
        <v>713</v>
      </c>
      <c r="D109" t="s">
        <v>712</v>
      </c>
      <c r="E109" t="s">
        <v>714</v>
      </c>
      <c r="F109" t="s">
        <v>715</v>
      </c>
      <c r="G109" t="s">
        <v>672</v>
      </c>
      <c r="H109" t="s">
        <v>673</v>
      </c>
      <c r="I109" t="s">
        <v>674</v>
      </c>
      <c r="J109" t="s">
        <v>675</v>
      </c>
      <c r="Q109">
        <v>91</v>
      </c>
      <c r="R109" t="s">
        <v>716</v>
      </c>
      <c r="S109" t="s">
        <v>50</v>
      </c>
      <c r="T109" t="s">
        <v>717</v>
      </c>
      <c r="U109" t="s">
        <v>331</v>
      </c>
      <c r="V109" t="s">
        <v>50</v>
      </c>
      <c r="X109" t="s">
        <v>50</v>
      </c>
    </row>
    <row r="110" spans="1:24" x14ac:dyDescent="0.3">
      <c r="A110" t="s">
        <v>718</v>
      </c>
      <c r="B110" t="s">
        <v>719</v>
      </c>
      <c r="C110" t="s">
        <v>720</v>
      </c>
      <c r="D110" t="s">
        <v>719</v>
      </c>
      <c r="E110" t="s">
        <v>714</v>
      </c>
      <c r="F110" t="s">
        <v>715</v>
      </c>
      <c r="G110" t="s">
        <v>672</v>
      </c>
      <c r="H110" t="s">
        <v>673</v>
      </c>
      <c r="I110" t="s">
        <v>674</v>
      </c>
      <c r="J110" t="s">
        <v>675</v>
      </c>
      <c r="Q110">
        <v>92</v>
      </c>
      <c r="R110" t="s">
        <v>721</v>
      </c>
      <c r="S110" t="s">
        <v>68</v>
      </c>
      <c r="T110" t="s">
        <v>717</v>
      </c>
      <c r="U110" t="s">
        <v>331</v>
      </c>
      <c r="V110" t="s">
        <v>68</v>
      </c>
      <c r="X110" t="s">
        <v>68</v>
      </c>
    </row>
    <row r="111" spans="1:24" x14ac:dyDescent="0.3">
      <c r="A111" t="s">
        <v>722</v>
      </c>
      <c r="B111" t="s">
        <v>723</v>
      </c>
      <c r="C111" t="s">
        <v>724</v>
      </c>
      <c r="D111" t="s">
        <v>723</v>
      </c>
      <c r="E111" t="s">
        <v>725</v>
      </c>
      <c r="F111" t="s">
        <v>723</v>
      </c>
      <c r="G111" t="s">
        <v>672</v>
      </c>
      <c r="H111" t="s">
        <v>673</v>
      </c>
      <c r="I111" t="s">
        <v>674</v>
      </c>
      <c r="J111" t="s">
        <v>675</v>
      </c>
      <c r="Q111">
        <v>93</v>
      </c>
      <c r="R111" t="s">
        <v>726</v>
      </c>
      <c r="S111" t="s">
        <v>110</v>
      </c>
      <c r="T111" t="s">
        <v>717</v>
      </c>
      <c r="U111" t="s">
        <v>331</v>
      </c>
      <c r="V111" t="s">
        <v>110</v>
      </c>
      <c r="X111" t="s">
        <v>110</v>
      </c>
    </row>
    <row r="112" spans="1:24" x14ac:dyDescent="0.3">
      <c r="A112" t="s">
        <v>727</v>
      </c>
      <c r="B112" t="s">
        <v>251</v>
      </c>
      <c r="C112" t="s">
        <v>727</v>
      </c>
      <c r="D112" t="s">
        <v>251</v>
      </c>
      <c r="E112" t="s">
        <v>728</v>
      </c>
      <c r="F112" t="s">
        <v>251</v>
      </c>
      <c r="G112" t="s">
        <v>729</v>
      </c>
      <c r="H112" t="s">
        <v>326</v>
      </c>
      <c r="I112" t="s">
        <v>397</v>
      </c>
      <c r="J112" t="s">
        <v>398</v>
      </c>
      <c r="Q112">
        <v>94</v>
      </c>
      <c r="R112" t="s">
        <v>730</v>
      </c>
      <c r="S112" t="s">
        <v>141</v>
      </c>
      <c r="T112" t="s">
        <v>717</v>
      </c>
      <c r="U112" t="s">
        <v>331</v>
      </c>
      <c r="V112" t="s">
        <v>141</v>
      </c>
      <c r="X112" t="s">
        <v>141</v>
      </c>
    </row>
    <row r="113" spans="1:24" x14ac:dyDescent="0.3">
      <c r="A113" t="s">
        <v>731</v>
      </c>
      <c r="B113" t="s">
        <v>279</v>
      </c>
      <c r="C113" t="s">
        <v>731</v>
      </c>
      <c r="D113" t="s">
        <v>279</v>
      </c>
      <c r="E113" t="s">
        <v>732</v>
      </c>
      <c r="F113" t="s">
        <v>279</v>
      </c>
      <c r="G113" t="s">
        <v>729</v>
      </c>
      <c r="H113" t="s">
        <v>326</v>
      </c>
      <c r="I113" t="s">
        <v>397</v>
      </c>
      <c r="J113" t="s">
        <v>398</v>
      </c>
      <c r="Q113">
        <v>95</v>
      </c>
      <c r="R113" t="s">
        <v>733</v>
      </c>
      <c r="S113" t="s">
        <v>153</v>
      </c>
      <c r="T113" t="s">
        <v>717</v>
      </c>
      <c r="U113" t="s">
        <v>331</v>
      </c>
      <c r="V113" t="s">
        <v>153</v>
      </c>
      <c r="X113" t="s">
        <v>153</v>
      </c>
    </row>
    <row r="114" spans="1:24" x14ac:dyDescent="0.3">
      <c r="A114" t="s">
        <v>497</v>
      </c>
      <c r="B114" t="s">
        <v>38</v>
      </c>
      <c r="C114" t="s">
        <v>497</v>
      </c>
      <c r="D114" t="s">
        <v>38</v>
      </c>
      <c r="E114" t="s">
        <v>734</v>
      </c>
      <c r="F114" t="s">
        <v>735</v>
      </c>
      <c r="G114" t="s">
        <v>729</v>
      </c>
      <c r="H114" t="s">
        <v>326</v>
      </c>
      <c r="I114" t="s">
        <v>397</v>
      </c>
      <c r="J114" t="s">
        <v>398</v>
      </c>
      <c r="Q114">
        <v>96</v>
      </c>
      <c r="R114" t="s">
        <v>736</v>
      </c>
      <c r="S114" t="s">
        <v>201</v>
      </c>
      <c r="T114" t="s">
        <v>717</v>
      </c>
      <c r="U114" t="s">
        <v>331</v>
      </c>
      <c r="V114" t="s">
        <v>201</v>
      </c>
      <c r="X114" t="s">
        <v>201</v>
      </c>
    </row>
    <row r="115" spans="1:24" x14ac:dyDescent="0.3">
      <c r="A115" t="s">
        <v>509</v>
      </c>
      <c r="B115" t="s">
        <v>70</v>
      </c>
      <c r="C115" t="s">
        <v>509</v>
      </c>
      <c r="D115" t="s">
        <v>70</v>
      </c>
      <c r="E115" t="s">
        <v>734</v>
      </c>
      <c r="F115" t="s">
        <v>735</v>
      </c>
      <c r="G115" t="s">
        <v>729</v>
      </c>
      <c r="H115" t="s">
        <v>326</v>
      </c>
      <c r="I115" t="s">
        <v>397</v>
      </c>
      <c r="J115" t="s">
        <v>398</v>
      </c>
      <c r="Q115">
        <v>97</v>
      </c>
      <c r="R115" t="s">
        <v>737</v>
      </c>
      <c r="S115" t="s">
        <v>205</v>
      </c>
      <c r="T115" t="s">
        <v>717</v>
      </c>
      <c r="U115" t="s">
        <v>331</v>
      </c>
      <c r="V115" t="s">
        <v>205</v>
      </c>
      <c r="X115" t="s">
        <v>205</v>
      </c>
    </row>
    <row r="116" spans="1:24" x14ac:dyDescent="0.3">
      <c r="A116" t="s">
        <v>518</v>
      </c>
      <c r="B116" t="s">
        <v>274</v>
      </c>
      <c r="C116" t="s">
        <v>518</v>
      </c>
      <c r="D116" t="s">
        <v>274</v>
      </c>
      <c r="E116" t="s">
        <v>734</v>
      </c>
      <c r="F116" t="s">
        <v>735</v>
      </c>
      <c r="G116" t="s">
        <v>729</v>
      </c>
      <c r="H116" t="s">
        <v>326</v>
      </c>
      <c r="I116" t="s">
        <v>397</v>
      </c>
      <c r="J116" t="s">
        <v>398</v>
      </c>
      <c r="Q116">
        <v>98</v>
      </c>
      <c r="R116" t="s">
        <v>738</v>
      </c>
      <c r="S116" t="s">
        <v>211</v>
      </c>
      <c r="T116" t="s">
        <v>717</v>
      </c>
      <c r="U116" t="s">
        <v>331</v>
      </c>
      <c r="V116" t="s">
        <v>211</v>
      </c>
      <c r="X116" t="s">
        <v>211</v>
      </c>
    </row>
    <row r="117" spans="1:24" x14ac:dyDescent="0.3">
      <c r="A117" t="s">
        <v>512</v>
      </c>
      <c r="B117" t="s">
        <v>102</v>
      </c>
      <c r="C117" t="s">
        <v>512</v>
      </c>
      <c r="D117" t="s">
        <v>102</v>
      </c>
      <c r="E117" t="s">
        <v>739</v>
      </c>
      <c r="F117" t="s">
        <v>740</v>
      </c>
      <c r="G117" t="s">
        <v>729</v>
      </c>
      <c r="H117" t="s">
        <v>326</v>
      </c>
      <c r="I117" t="s">
        <v>397</v>
      </c>
      <c r="J117" t="s">
        <v>398</v>
      </c>
      <c r="Q117">
        <v>99</v>
      </c>
      <c r="R117" t="s">
        <v>741</v>
      </c>
      <c r="S117" t="s">
        <v>216</v>
      </c>
      <c r="T117" t="s">
        <v>717</v>
      </c>
      <c r="U117" t="s">
        <v>331</v>
      </c>
      <c r="V117" t="s">
        <v>216</v>
      </c>
      <c r="X117" t="s">
        <v>216</v>
      </c>
    </row>
    <row r="118" spans="1:24" x14ac:dyDescent="0.3">
      <c r="A118" t="s">
        <v>513</v>
      </c>
      <c r="B118" t="s">
        <v>125</v>
      </c>
      <c r="C118" t="s">
        <v>513</v>
      </c>
      <c r="D118" t="s">
        <v>125</v>
      </c>
      <c r="E118" t="s">
        <v>739</v>
      </c>
      <c r="F118" t="s">
        <v>740</v>
      </c>
      <c r="G118" t="s">
        <v>729</v>
      </c>
      <c r="H118" t="s">
        <v>326</v>
      </c>
      <c r="I118" t="s">
        <v>397</v>
      </c>
      <c r="J118" t="s">
        <v>398</v>
      </c>
      <c r="Q118">
        <v>100</v>
      </c>
      <c r="R118" t="s">
        <v>742</v>
      </c>
      <c r="S118" t="s">
        <v>246</v>
      </c>
      <c r="T118" t="s">
        <v>717</v>
      </c>
      <c r="U118" t="s">
        <v>331</v>
      </c>
      <c r="V118" t="s">
        <v>246</v>
      </c>
      <c r="X118" t="s">
        <v>246</v>
      </c>
    </row>
    <row r="119" spans="1:24" x14ac:dyDescent="0.3">
      <c r="A119" t="s">
        <v>519</v>
      </c>
      <c r="B119" t="s">
        <v>286</v>
      </c>
      <c r="C119" t="s">
        <v>519</v>
      </c>
      <c r="D119" t="s">
        <v>286</v>
      </c>
      <c r="E119" t="s">
        <v>739</v>
      </c>
      <c r="F119" t="s">
        <v>740</v>
      </c>
      <c r="G119" t="s">
        <v>729</v>
      </c>
      <c r="H119" t="s">
        <v>326</v>
      </c>
      <c r="I119" t="s">
        <v>397</v>
      </c>
      <c r="J119" t="s">
        <v>398</v>
      </c>
      <c r="Q119">
        <v>101</v>
      </c>
      <c r="R119" t="s">
        <v>743</v>
      </c>
      <c r="S119" t="s">
        <v>300</v>
      </c>
      <c r="T119" t="s">
        <v>717</v>
      </c>
      <c r="U119" t="s">
        <v>331</v>
      </c>
      <c r="V119" t="s">
        <v>300</v>
      </c>
      <c r="X119" t="s">
        <v>300</v>
      </c>
    </row>
    <row r="120" spans="1:24" x14ac:dyDescent="0.3">
      <c r="A120" t="s">
        <v>500</v>
      </c>
      <c r="B120" t="s">
        <v>41</v>
      </c>
      <c r="C120" t="s">
        <v>500</v>
      </c>
      <c r="D120" t="s">
        <v>41</v>
      </c>
      <c r="E120" t="s">
        <v>744</v>
      </c>
      <c r="F120" t="s">
        <v>745</v>
      </c>
      <c r="G120" t="s">
        <v>729</v>
      </c>
      <c r="H120" t="s">
        <v>326</v>
      </c>
      <c r="I120" t="s">
        <v>397</v>
      </c>
      <c r="J120" t="s">
        <v>398</v>
      </c>
      <c r="Q120">
        <v>102</v>
      </c>
      <c r="R120" t="s">
        <v>746</v>
      </c>
      <c r="S120" t="s">
        <v>317</v>
      </c>
      <c r="T120" t="s">
        <v>717</v>
      </c>
      <c r="U120" t="s">
        <v>331</v>
      </c>
      <c r="V120" t="s">
        <v>317</v>
      </c>
      <c r="X120" t="s">
        <v>317</v>
      </c>
    </row>
    <row r="121" spans="1:24" x14ac:dyDescent="0.3">
      <c r="A121" t="s">
        <v>502</v>
      </c>
      <c r="B121" t="s">
        <v>61</v>
      </c>
      <c r="C121" t="s">
        <v>502</v>
      </c>
      <c r="D121" t="s">
        <v>61</v>
      </c>
      <c r="E121" t="s">
        <v>744</v>
      </c>
      <c r="F121" t="s">
        <v>745</v>
      </c>
      <c r="G121" t="s">
        <v>729</v>
      </c>
      <c r="H121" t="s">
        <v>326</v>
      </c>
      <c r="I121" t="s">
        <v>397</v>
      </c>
      <c r="J121" t="s">
        <v>398</v>
      </c>
      <c r="Q121">
        <v>3</v>
      </c>
      <c r="R121" t="s">
        <v>747</v>
      </c>
      <c r="S121" t="s">
        <v>193</v>
      </c>
      <c r="T121" t="s">
        <v>748</v>
      </c>
      <c r="U121" t="s">
        <v>332</v>
      </c>
      <c r="V121" t="s">
        <v>193</v>
      </c>
    </row>
    <row r="122" spans="1:24" x14ac:dyDescent="0.3">
      <c r="A122" t="s">
        <v>514</v>
      </c>
      <c r="B122" t="s">
        <v>163</v>
      </c>
      <c r="C122" t="s">
        <v>514</v>
      </c>
      <c r="D122" t="s">
        <v>163</v>
      </c>
      <c r="E122" t="s">
        <v>744</v>
      </c>
      <c r="F122" t="s">
        <v>745</v>
      </c>
      <c r="G122" t="s">
        <v>729</v>
      </c>
      <c r="H122" t="s">
        <v>326</v>
      </c>
      <c r="I122" t="s">
        <v>397</v>
      </c>
      <c r="J122" t="s">
        <v>398</v>
      </c>
      <c r="Q122">
        <v>5</v>
      </c>
      <c r="R122" t="s">
        <v>749</v>
      </c>
      <c r="S122" t="s">
        <v>198</v>
      </c>
      <c r="T122" t="s">
        <v>748</v>
      </c>
      <c r="U122" t="s">
        <v>332</v>
      </c>
      <c r="V122" t="s">
        <v>198</v>
      </c>
    </row>
    <row r="123" spans="1:24" x14ac:dyDescent="0.3">
      <c r="A123" t="s">
        <v>495</v>
      </c>
      <c r="B123" t="s">
        <v>21</v>
      </c>
      <c r="C123" t="s">
        <v>495</v>
      </c>
      <c r="D123" t="s">
        <v>21</v>
      </c>
      <c r="E123" t="s">
        <v>750</v>
      </c>
      <c r="F123" t="s">
        <v>751</v>
      </c>
      <c r="G123" t="s">
        <v>729</v>
      </c>
      <c r="H123" t="s">
        <v>326</v>
      </c>
      <c r="I123" t="s">
        <v>397</v>
      </c>
      <c r="J123" t="s">
        <v>398</v>
      </c>
      <c r="Q123">
        <v>103</v>
      </c>
      <c r="R123" t="s">
        <v>752</v>
      </c>
      <c r="S123" t="s">
        <v>29</v>
      </c>
      <c r="T123" t="s">
        <v>748</v>
      </c>
      <c r="U123" t="s">
        <v>332</v>
      </c>
      <c r="V123" t="s">
        <v>29</v>
      </c>
    </row>
    <row r="124" spans="1:24" x14ac:dyDescent="0.3">
      <c r="A124" t="s">
        <v>501</v>
      </c>
      <c r="B124" t="s">
        <v>58</v>
      </c>
      <c r="C124" t="s">
        <v>501</v>
      </c>
      <c r="D124" t="s">
        <v>58</v>
      </c>
      <c r="E124" t="s">
        <v>750</v>
      </c>
      <c r="F124" t="s">
        <v>751</v>
      </c>
      <c r="G124" t="s">
        <v>729</v>
      </c>
      <c r="H124" t="s">
        <v>326</v>
      </c>
      <c r="I124" t="s">
        <v>397</v>
      </c>
      <c r="J124" t="s">
        <v>398</v>
      </c>
      <c r="Q124">
        <v>104</v>
      </c>
      <c r="R124" t="s">
        <v>753</v>
      </c>
      <c r="S124" t="s">
        <v>60</v>
      </c>
      <c r="T124" t="s">
        <v>748</v>
      </c>
      <c r="U124" t="s">
        <v>332</v>
      </c>
      <c r="V124" t="s">
        <v>60</v>
      </c>
    </row>
    <row r="125" spans="1:24" x14ac:dyDescent="0.3">
      <c r="A125" t="s">
        <v>517</v>
      </c>
      <c r="B125" t="s">
        <v>215</v>
      </c>
      <c r="C125" t="s">
        <v>517</v>
      </c>
      <c r="D125" t="s">
        <v>215</v>
      </c>
      <c r="E125" t="s">
        <v>750</v>
      </c>
      <c r="F125" t="s">
        <v>751</v>
      </c>
      <c r="G125" t="s">
        <v>729</v>
      </c>
      <c r="H125" t="s">
        <v>326</v>
      </c>
      <c r="I125" t="s">
        <v>397</v>
      </c>
      <c r="J125" t="s">
        <v>398</v>
      </c>
      <c r="Q125">
        <v>105</v>
      </c>
      <c r="R125" t="s">
        <v>754</v>
      </c>
      <c r="S125" t="s">
        <v>123</v>
      </c>
      <c r="T125" t="s">
        <v>748</v>
      </c>
      <c r="U125" t="s">
        <v>332</v>
      </c>
      <c r="V125" t="s">
        <v>123</v>
      </c>
    </row>
    <row r="126" spans="1:24" x14ac:dyDescent="0.3">
      <c r="A126" t="s">
        <v>755</v>
      </c>
      <c r="B126" t="s">
        <v>43</v>
      </c>
      <c r="C126" t="s">
        <v>755</v>
      </c>
      <c r="D126" t="s">
        <v>43</v>
      </c>
      <c r="E126" t="s">
        <v>756</v>
      </c>
      <c r="F126" t="s">
        <v>43</v>
      </c>
      <c r="G126" t="s">
        <v>757</v>
      </c>
      <c r="H126" t="s">
        <v>758</v>
      </c>
      <c r="I126" t="s">
        <v>486</v>
      </c>
      <c r="J126" t="s">
        <v>487</v>
      </c>
      <c r="Q126">
        <v>106</v>
      </c>
      <c r="R126" t="s">
        <v>759</v>
      </c>
      <c r="S126" t="s">
        <v>137</v>
      </c>
      <c r="T126" t="s">
        <v>748</v>
      </c>
      <c r="U126" t="s">
        <v>332</v>
      </c>
      <c r="V126" t="s">
        <v>137</v>
      </c>
    </row>
    <row r="127" spans="1:24" x14ac:dyDescent="0.3">
      <c r="A127" t="s">
        <v>760</v>
      </c>
      <c r="B127" t="s">
        <v>24</v>
      </c>
      <c r="C127" t="s">
        <v>760</v>
      </c>
      <c r="D127" t="s">
        <v>24</v>
      </c>
      <c r="E127" t="s">
        <v>761</v>
      </c>
      <c r="F127" t="s">
        <v>762</v>
      </c>
      <c r="G127" t="s">
        <v>757</v>
      </c>
      <c r="H127" t="s">
        <v>758</v>
      </c>
      <c r="I127" t="s">
        <v>486</v>
      </c>
      <c r="J127" t="s">
        <v>487</v>
      </c>
      <c r="Q127">
        <v>107</v>
      </c>
      <c r="R127" t="s">
        <v>763</v>
      </c>
      <c r="S127" t="s">
        <v>168</v>
      </c>
      <c r="T127" t="s">
        <v>748</v>
      </c>
      <c r="U127" t="s">
        <v>332</v>
      </c>
      <c r="V127" t="s">
        <v>168</v>
      </c>
    </row>
    <row r="128" spans="1:24" x14ac:dyDescent="0.3">
      <c r="A128" t="s">
        <v>764</v>
      </c>
      <c r="B128" t="s">
        <v>190</v>
      </c>
      <c r="C128" t="s">
        <v>764</v>
      </c>
      <c r="D128" t="s">
        <v>190</v>
      </c>
      <c r="E128" t="s">
        <v>761</v>
      </c>
      <c r="F128" t="s">
        <v>762</v>
      </c>
      <c r="G128" t="s">
        <v>757</v>
      </c>
      <c r="H128" t="s">
        <v>758</v>
      </c>
      <c r="I128" t="s">
        <v>486</v>
      </c>
      <c r="J128" t="s">
        <v>487</v>
      </c>
      <c r="Q128">
        <v>8</v>
      </c>
      <c r="R128" t="s">
        <v>765</v>
      </c>
      <c r="S128" t="s">
        <v>34</v>
      </c>
      <c r="T128" t="s">
        <v>766</v>
      </c>
      <c r="U128" t="s">
        <v>333</v>
      </c>
      <c r="V128" t="s">
        <v>34</v>
      </c>
      <c r="W128" t="s">
        <v>34</v>
      </c>
    </row>
    <row r="129" spans="1:23" x14ac:dyDescent="0.3">
      <c r="A129" t="s">
        <v>767</v>
      </c>
      <c r="B129" t="s">
        <v>239</v>
      </c>
      <c r="C129" t="s">
        <v>767</v>
      </c>
      <c r="D129" t="s">
        <v>239</v>
      </c>
      <c r="E129" t="s">
        <v>761</v>
      </c>
      <c r="F129" t="s">
        <v>762</v>
      </c>
      <c r="G129" t="s">
        <v>757</v>
      </c>
      <c r="H129" t="s">
        <v>758</v>
      </c>
      <c r="I129" t="s">
        <v>486</v>
      </c>
      <c r="J129" t="s">
        <v>487</v>
      </c>
      <c r="Q129">
        <v>9</v>
      </c>
      <c r="R129" t="s">
        <v>768</v>
      </c>
      <c r="S129" t="s">
        <v>93</v>
      </c>
      <c r="T129" t="s">
        <v>766</v>
      </c>
      <c r="U129" t="s">
        <v>333</v>
      </c>
      <c r="V129" t="s">
        <v>93</v>
      </c>
      <c r="W129" t="s">
        <v>93</v>
      </c>
    </row>
    <row r="130" spans="1:23" x14ac:dyDescent="0.3">
      <c r="A130" t="s">
        <v>520</v>
      </c>
      <c r="B130" t="s">
        <v>62</v>
      </c>
      <c r="C130" t="s">
        <v>520</v>
      </c>
      <c r="D130" t="s">
        <v>62</v>
      </c>
      <c r="E130" t="s">
        <v>769</v>
      </c>
      <c r="F130" t="s">
        <v>770</v>
      </c>
      <c r="G130" t="s">
        <v>757</v>
      </c>
      <c r="H130" t="s">
        <v>758</v>
      </c>
      <c r="I130" t="s">
        <v>486</v>
      </c>
      <c r="J130" t="s">
        <v>487</v>
      </c>
      <c r="Q130">
        <v>12</v>
      </c>
      <c r="R130" t="s">
        <v>771</v>
      </c>
      <c r="S130" t="s">
        <v>159</v>
      </c>
      <c r="T130" t="s">
        <v>766</v>
      </c>
      <c r="U130" t="s">
        <v>333</v>
      </c>
      <c r="V130" t="s">
        <v>159</v>
      </c>
      <c r="W130" t="s">
        <v>159</v>
      </c>
    </row>
    <row r="131" spans="1:23" x14ac:dyDescent="0.3">
      <c r="A131" t="s">
        <v>522</v>
      </c>
      <c r="B131" t="s">
        <v>73</v>
      </c>
      <c r="C131" t="s">
        <v>522</v>
      </c>
      <c r="D131" t="s">
        <v>73</v>
      </c>
      <c r="E131" t="s">
        <v>769</v>
      </c>
      <c r="F131" t="s">
        <v>770</v>
      </c>
      <c r="G131" t="s">
        <v>757</v>
      </c>
      <c r="H131" t="s">
        <v>758</v>
      </c>
      <c r="I131" t="s">
        <v>486</v>
      </c>
      <c r="J131" t="s">
        <v>487</v>
      </c>
      <c r="Q131">
        <v>13</v>
      </c>
      <c r="R131" t="s">
        <v>772</v>
      </c>
      <c r="S131" t="s">
        <v>186</v>
      </c>
      <c r="T131" t="s">
        <v>766</v>
      </c>
      <c r="U131" t="s">
        <v>333</v>
      </c>
      <c r="V131" t="s">
        <v>186</v>
      </c>
      <c r="W131" t="s">
        <v>186</v>
      </c>
    </row>
    <row r="132" spans="1:23" x14ac:dyDescent="0.3">
      <c r="A132" t="s">
        <v>525</v>
      </c>
      <c r="B132" t="s">
        <v>109</v>
      </c>
      <c r="C132" t="s">
        <v>525</v>
      </c>
      <c r="D132" t="s">
        <v>109</v>
      </c>
      <c r="E132" t="s">
        <v>769</v>
      </c>
      <c r="F132" t="s">
        <v>770</v>
      </c>
      <c r="G132" t="s">
        <v>757</v>
      </c>
      <c r="H132" t="s">
        <v>758</v>
      </c>
      <c r="I132" t="s">
        <v>486</v>
      </c>
      <c r="J132" t="s">
        <v>487</v>
      </c>
      <c r="Q132">
        <v>16</v>
      </c>
      <c r="R132" t="s">
        <v>773</v>
      </c>
      <c r="S132" t="s">
        <v>241</v>
      </c>
      <c r="T132" t="s">
        <v>766</v>
      </c>
      <c r="U132" t="s">
        <v>333</v>
      </c>
      <c r="V132" t="s">
        <v>241</v>
      </c>
      <c r="W132" t="s">
        <v>241</v>
      </c>
    </row>
    <row r="133" spans="1:23" x14ac:dyDescent="0.3">
      <c r="A133" t="s">
        <v>529</v>
      </c>
      <c r="B133" t="s">
        <v>113</v>
      </c>
      <c r="C133" t="s">
        <v>529</v>
      </c>
      <c r="D133" t="s">
        <v>113</v>
      </c>
      <c r="E133" t="s">
        <v>769</v>
      </c>
      <c r="F133" t="s">
        <v>770</v>
      </c>
      <c r="G133" t="s">
        <v>757</v>
      </c>
      <c r="H133" t="s">
        <v>758</v>
      </c>
      <c r="I133" t="s">
        <v>486</v>
      </c>
      <c r="J133" t="s">
        <v>487</v>
      </c>
      <c r="Q133">
        <v>17</v>
      </c>
      <c r="R133" t="s">
        <v>774</v>
      </c>
      <c r="S133" t="s">
        <v>242</v>
      </c>
      <c r="T133" t="s">
        <v>766</v>
      </c>
      <c r="U133" t="s">
        <v>333</v>
      </c>
      <c r="V133" t="s">
        <v>242</v>
      </c>
      <c r="W133" t="s">
        <v>242</v>
      </c>
    </row>
    <row r="134" spans="1:23" x14ac:dyDescent="0.3">
      <c r="A134" t="s">
        <v>531</v>
      </c>
      <c r="B134" t="s">
        <v>263</v>
      </c>
      <c r="C134" t="s">
        <v>531</v>
      </c>
      <c r="D134" t="s">
        <v>263</v>
      </c>
      <c r="E134" t="s">
        <v>769</v>
      </c>
      <c r="F134" t="s">
        <v>770</v>
      </c>
      <c r="G134" t="s">
        <v>757</v>
      </c>
      <c r="H134" t="s">
        <v>758</v>
      </c>
      <c r="I134" t="s">
        <v>486</v>
      </c>
      <c r="J134" t="s">
        <v>487</v>
      </c>
      <c r="Q134">
        <v>20</v>
      </c>
      <c r="R134" t="s">
        <v>775</v>
      </c>
      <c r="S134" t="s">
        <v>301</v>
      </c>
      <c r="T134" t="s">
        <v>766</v>
      </c>
      <c r="U134" t="s">
        <v>333</v>
      </c>
      <c r="V134" t="s">
        <v>301</v>
      </c>
      <c r="W134" t="s">
        <v>301</v>
      </c>
    </row>
    <row r="135" spans="1:23" x14ac:dyDescent="0.3">
      <c r="A135" t="s">
        <v>533</v>
      </c>
      <c r="B135" t="s">
        <v>276</v>
      </c>
      <c r="C135" t="s">
        <v>533</v>
      </c>
      <c r="D135" t="s">
        <v>276</v>
      </c>
      <c r="E135" t="s">
        <v>769</v>
      </c>
      <c r="F135" t="s">
        <v>770</v>
      </c>
      <c r="G135" t="s">
        <v>757</v>
      </c>
      <c r="H135" t="s">
        <v>758</v>
      </c>
      <c r="I135" t="s">
        <v>486</v>
      </c>
      <c r="J135" t="s">
        <v>487</v>
      </c>
      <c r="Q135">
        <v>192</v>
      </c>
      <c r="R135" t="s">
        <v>776</v>
      </c>
      <c r="S135" t="s">
        <v>151</v>
      </c>
      <c r="T135" t="s">
        <v>777</v>
      </c>
      <c r="U135" t="s">
        <v>374</v>
      </c>
      <c r="V135" t="s">
        <v>151</v>
      </c>
    </row>
    <row r="136" spans="1:23" x14ac:dyDescent="0.3">
      <c r="A136" t="s">
        <v>778</v>
      </c>
      <c r="B136" t="s">
        <v>268</v>
      </c>
      <c r="C136" t="s">
        <v>778</v>
      </c>
      <c r="D136" t="s">
        <v>268</v>
      </c>
      <c r="E136" t="s">
        <v>779</v>
      </c>
      <c r="F136" t="s">
        <v>268</v>
      </c>
      <c r="G136" t="s">
        <v>757</v>
      </c>
      <c r="H136" t="s">
        <v>758</v>
      </c>
      <c r="I136" t="s">
        <v>486</v>
      </c>
      <c r="J136" t="s">
        <v>487</v>
      </c>
      <c r="Q136">
        <v>193</v>
      </c>
      <c r="R136" t="s">
        <v>780</v>
      </c>
      <c r="S136" t="s">
        <v>160</v>
      </c>
      <c r="T136" t="s">
        <v>777</v>
      </c>
      <c r="U136" t="s">
        <v>374</v>
      </c>
      <c r="V136" t="s">
        <v>160</v>
      </c>
    </row>
    <row r="137" spans="1:23" x14ac:dyDescent="0.3">
      <c r="A137" t="s">
        <v>781</v>
      </c>
      <c r="B137" t="s">
        <v>307</v>
      </c>
      <c r="C137" t="s">
        <v>781</v>
      </c>
      <c r="D137" t="s">
        <v>307</v>
      </c>
      <c r="E137" t="s">
        <v>782</v>
      </c>
      <c r="F137" t="s">
        <v>307</v>
      </c>
      <c r="G137" t="s">
        <v>757</v>
      </c>
      <c r="H137" t="s">
        <v>758</v>
      </c>
      <c r="I137" t="s">
        <v>486</v>
      </c>
      <c r="J137" t="s">
        <v>487</v>
      </c>
      <c r="Q137">
        <v>194</v>
      </c>
      <c r="R137" t="s">
        <v>783</v>
      </c>
      <c r="S137" t="s">
        <v>255</v>
      </c>
      <c r="T137" t="s">
        <v>777</v>
      </c>
      <c r="U137" t="s">
        <v>374</v>
      </c>
      <c r="V137" t="s">
        <v>255</v>
      </c>
    </row>
    <row r="138" spans="1:23" x14ac:dyDescent="0.3">
      <c r="A138" t="s">
        <v>542</v>
      </c>
      <c r="B138" t="s">
        <v>165</v>
      </c>
      <c r="C138" t="s">
        <v>542</v>
      </c>
      <c r="D138" t="s">
        <v>165</v>
      </c>
      <c r="E138" t="s">
        <v>784</v>
      </c>
      <c r="F138" t="s">
        <v>165</v>
      </c>
      <c r="G138" t="s">
        <v>785</v>
      </c>
      <c r="H138" t="s">
        <v>373</v>
      </c>
      <c r="I138" t="s">
        <v>472</v>
      </c>
      <c r="J138" t="s">
        <v>473</v>
      </c>
      <c r="Q138">
        <v>195</v>
      </c>
      <c r="R138" t="s">
        <v>786</v>
      </c>
      <c r="S138" t="s">
        <v>229</v>
      </c>
      <c r="T138" t="s">
        <v>777</v>
      </c>
      <c r="U138" t="s">
        <v>374</v>
      </c>
      <c r="V138" t="s">
        <v>229</v>
      </c>
    </row>
    <row r="139" spans="1:23" x14ac:dyDescent="0.3">
      <c r="A139" t="s">
        <v>551</v>
      </c>
      <c r="B139" t="s">
        <v>225</v>
      </c>
      <c r="C139" t="s">
        <v>551</v>
      </c>
      <c r="D139" t="s">
        <v>225</v>
      </c>
      <c r="E139" t="s">
        <v>787</v>
      </c>
      <c r="F139" t="s">
        <v>788</v>
      </c>
      <c r="G139" t="s">
        <v>785</v>
      </c>
      <c r="H139" t="s">
        <v>373</v>
      </c>
      <c r="I139" t="s">
        <v>472</v>
      </c>
      <c r="J139" t="s">
        <v>473</v>
      </c>
      <c r="Q139">
        <v>196</v>
      </c>
      <c r="R139" t="s">
        <v>789</v>
      </c>
      <c r="S139" t="s">
        <v>310</v>
      </c>
      <c r="T139" t="s">
        <v>777</v>
      </c>
      <c r="U139" t="s">
        <v>374</v>
      </c>
      <c r="V139" t="s">
        <v>310</v>
      </c>
    </row>
    <row r="140" spans="1:23" x14ac:dyDescent="0.3">
      <c r="A140" t="s">
        <v>556</v>
      </c>
      <c r="B140" t="s">
        <v>284</v>
      </c>
      <c r="C140" t="s">
        <v>556</v>
      </c>
      <c r="D140" t="s">
        <v>284</v>
      </c>
      <c r="E140" t="s">
        <v>787</v>
      </c>
      <c r="F140" t="s">
        <v>788</v>
      </c>
      <c r="G140" t="s">
        <v>785</v>
      </c>
      <c r="H140" t="s">
        <v>373</v>
      </c>
      <c r="I140" t="s">
        <v>472</v>
      </c>
      <c r="J140" t="s">
        <v>473</v>
      </c>
      <c r="Q140">
        <v>21</v>
      </c>
      <c r="R140" t="s">
        <v>612</v>
      </c>
      <c r="S140" t="s">
        <v>39</v>
      </c>
      <c r="T140" t="s">
        <v>790</v>
      </c>
      <c r="U140" t="s">
        <v>334</v>
      </c>
      <c r="V140" t="s">
        <v>39</v>
      </c>
      <c r="W140" t="s">
        <v>39</v>
      </c>
    </row>
    <row r="141" spans="1:23" x14ac:dyDescent="0.3">
      <c r="A141" t="s">
        <v>554</v>
      </c>
      <c r="B141" t="s">
        <v>259</v>
      </c>
      <c r="C141" t="s">
        <v>554</v>
      </c>
      <c r="D141" t="s">
        <v>259</v>
      </c>
      <c r="E141" t="s">
        <v>791</v>
      </c>
      <c r="F141" t="s">
        <v>792</v>
      </c>
      <c r="G141" t="s">
        <v>785</v>
      </c>
      <c r="H141" t="s">
        <v>373</v>
      </c>
      <c r="I141" t="s">
        <v>472</v>
      </c>
      <c r="J141" t="s">
        <v>473</v>
      </c>
      <c r="Q141">
        <v>24</v>
      </c>
      <c r="R141" t="s">
        <v>596</v>
      </c>
      <c r="S141" t="s">
        <v>44</v>
      </c>
      <c r="T141" t="s">
        <v>790</v>
      </c>
      <c r="U141" t="s">
        <v>334</v>
      </c>
      <c r="V141" t="s">
        <v>44</v>
      </c>
      <c r="W141" t="s">
        <v>44</v>
      </c>
    </row>
    <row r="142" spans="1:23" x14ac:dyDescent="0.3">
      <c r="A142" t="s">
        <v>555</v>
      </c>
      <c r="B142" t="s">
        <v>269</v>
      </c>
      <c r="C142" t="s">
        <v>555</v>
      </c>
      <c r="D142" t="s">
        <v>269</v>
      </c>
      <c r="E142" t="s">
        <v>791</v>
      </c>
      <c r="F142" t="s">
        <v>792</v>
      </c>
      <c r="G142" t="s">
        <v>785</v>
      </c>
      <c r="H142" t="s">
        <v>373</v>
      </c>
      <c r="I142" t="s">
        <v>472</v>
      </c>
      <c r="J142" t="s">
        <v>473</v>
      </c>
      <c r="Q142">
        <v>25</v>
      </c>
      <c r="R142" t="s">
        <v>602</v>
      </c>
      <c r="S142" t="s">
        <v>116</v>
      </c>
      <c r="T142" t="s">
        <v>790</v>
      </c>
      <c r="U142" t="s">
        <v>334</v>
      </c>
      <c r="V142" t="s">
        <v>116</v>
      </c>
      <c r="W142" t="s">
        <v>116</v>
      </c>
    </row>
    <row r="143" spans="1:23" x14ac:dyDescent="0.3">
      <c r="A143" t="s">
        <v>535</v>
      </c>
      <c r="B143" t="s">
        <v>33</v>
      </c>
      <c r="C143" t="s">
        <v>535</v>
      </c>
      <c r="D143" t="s">
        <v>33</v>
      </c>
      <c r="E143" t="s">
        <v>793</v>
      </c>
      <c r="F143" t="s">
        <v>794</v>
      </c>
      <c r="G143" t="s">
        <v>785</v>
      </c>
      <c r="H143" t="s">
        <v>373</v>
      </c>
      <c r="I143" t="s">
        <v>472</v>
      </c>
      <c r="J143" t="s">
        <v>473</v>
      </c>
      <c r="Q143">
        <v>28</v>
      </c>
      <c r="R143" t="s">
        <v>606</v>
      </c>
      <c r="S143" t="s">
        <v>147</v>
      </c>
      <c r="T143" t="s">
        <v>790</v>
      </c>
      <c r="U143" t="s">
        <v>334</v>
      </c>
      <c r="V143" t="s">
        <v>147</v>
      </c>
      <c r="W143" t="s">
        <v>147</v>
      </c>
    </row>
    <row r="144" spans="1:23" x14ac:dyDescent="0.3">
      <c r="A144" t="s">
        <v>557</v>
      </c>
      <c r="B144" t="s">
        <v>306</v>
      </c>
      <c r="C144" t="s">
        <v>557</v>
      </c>
      <c r="D144" t="s">
        <v>306</v>
      </c>
      <c r="E144" t="s">
        <v>793</v>
      </c>
      <c r="F144" t="s">
        <v>794</v>
      </c>
      <c r="G144" t="s">
        <v>785</v>
      </c>
      <c r="H144" t="s">
        <v>373</v>
      </c>
      <c r="I144" t="s">
        <v>472</v>
      </c>
      <c r="J144" t="s">
        <v>473</v>
      </c>
      <c r="Q144">
        <v>31</v>
      </c>
      <c r="R144" t="s">
        <v>610</v>
      </c>
      <c r="S144" t="s">
        <v>188</v>
      </c>
      <c r="T144" t="s">
        <v>790</v>
      </c>
      <c r="U144" t="s">
        <v>334</v>
      </c>
      <c r="V144" t="s">
        <v>188</v>
      </c>
      <c r="W144" t="s">
        <v>188</v>
      </c>
    </row>
    <row r="145" spans="1:23" x14ac:dyDescent="0.3">
      <c r="A145" t="s">
        <v>540</v>
      </c>
      <c r="B145" t="s">
        <v>51</v>
      </c>
      <c r="C145" t="s">
        <v>540</v>
      </c>
      <c r="D145" t="s">
        <v>51</v>
      </c>
      <c r="E145" t="s">
        <v>795</v>
      </c>
      <c r="F145" t="s">
        <v>796</v>
      </c>
      <c r="G145" t="s">
        <v>785</v>
      </c>
      <c r="H145" t="s">
        <v>373</v>
      </c>
      <c r="I145" t="s">
        <v>472</v>
      </c>
      <c r="J145" t="s">
        <v>473</v>
      </c>
      <c r="Q145">
        <v>34</v>
      </c>
      <c r="R145" t="s">
        <v>604</v>
      </c>
      <c r="S145" t="s">
        <v>195</v>
      </c>
      <c r="T145" t="s">
        <v>790</v>
      </c>
      <c r="U145" t="s">
        <v>334</v>
      </c>
      <c r="V145" t="s">
        <v>195</v>
      </c>
      <c r="W145" t="s">
        <v>195</v>
      </c>
    </row>
    <row r="146" spans="1:23" x14ac:dyDescent="0.3">
      <c r="A146" t="s">
        <v>544</v>
      </c>
      <c r="B146" t="s">
        <v>199</v>
      </c>
      <c r="C146" t="s">
        <v>544</v>
      </c>
      <c r="D146" t="s">
        <v>199</v>
      </c>
      <c r="E146" t="s">
        <v>795</v>
      </c>
      <c r="F146" t="s">
        <v>796</v>
      </c>
      <c r="G146" t="s">
        <v>785</v>
      </c>
      <c r="H146" t="s">
        <v>373</v>
      </c>
      <c r="I146" t="s">
        <v>472</v>
      </c>
      <c r="J146" t="s">
        <v>473</v>
      </c>
      <c r="Q146">
        <v>37</v>
      </c>
      <c r="R146" t="s">
        <v>616</v>
      </c>
      <c r="S146" t="s">
        <v>244</v>
      </c>
      <c r="T146" t="s">
        <v>790</v>
      </c>
      <c r="U146" t="s">
        <v>334</v>
      </c>
      <c r="V146" t="s">
        <v>244</v>
      </c>
      <c r="W146" t="s">
        <v>244</v>
      </c>
    </row>
    <row r="147" spans="1:23" x14ac:dyDescent="0.3">
      <c r="A147" t="s">
        <v>548</v>
      </c>
      <c r="B147" t="s">
        <v>214</v>
      </c>
      <c r="C147" t="s">
        <v>548</v>
      </c>
      <c r="D147" t="s">
        <v>214</v>
      </c>
      <c r="E147" t="s">
        <v>795</v>
      </c>
      <c r="F147" t="s">
        <v>796</v>
      </c>
      <c r="G147" t="s">
        <v>785</v>
      </c>
      <c r="H147" t="s">
        <v>373</v>
      </c>
      <c r="I147" t="s">
        <v>472</v>
      </c>
      <c r="J147" t="s">
        <v>473</v>
      </c>
      <c r="Q147">
        <v>40</v>
      </c>
      <c r="R147" t="s">
        <v>797</v>
      </c>
      <c r="S147" t="s">
        <v>76</v>
      </c>
      <c r="T147" t="s">
        <v>798</v>
      </c>
      <c r="U147" t="s">
        <v>336</v>
      </c>
      <c r="V147" t="s">
        <v>76</v>
      </c>
      <c r="W147" t="s">
        <v>76</v>
      </c>
    </row>
    <row r="148" spans="1:23" x14ac:dyDescent="0.3">
      <c r="A148" t="s">
        <v>799</v>
      </c>
      <c r="B148" t="s">
        <v>204</v>
      </c>
      <c r="C148" t="s">
        <v>799</v>
      </c>
      <c r="D148" t="s">
        <v>204</v>
      </c>
      <c r="E148" t="s">
        <v>800</v>
      </c>
      <c r="F148" t="s">
        <v>204</v>
      </c>
      <c r="G148" t="s">
        <v>801</v>
      </c>
      <c r="H148" t="s">
        <v>802</v>
      </c>
      <c r="I148" t="s">
        <v>436</v>
      </c>
      <c r="J148" t="s">
        <v>437</v>
      </c>
      <c r="Q148">
        <v>43</v>
      </c>
      <c r="R148" t="s">
        <v>803</v>
      </c>
      <c r="S148" t="s">
        <v>121</v>
      </c>
      <c r="T148" t="s">
        <v>798</v>
      </c>
      <c r="U148" t="s">
        <v>336</v>
      </c>
      <c r="V148" t="s">
        <v>121</v>
      </c>
      <c r="W148" t="s">
        <v>121</v>
      </c>
    </row>
    <row r="149" spans="1:23" x14ac:dyDescent="0.3">
      <c r="A149" t="s">
        <v>804</v>
      </c>
      <c r="B149" t="s">
        <v>250</v>
      </c>
      <c r="C149" t="s">
        <v>804</v>
      </c>
      <c r="D149" t="s">
        <v>250</v>
      </c>
      <c r="E149" t="s">
        <v>805</v>
      </c>
      <c r="F149" t="s">
        <v>250</v>
      </c>
      <c r="G149" t="s">
        <v>801</v>
      </c>
      <c r="H149" t="s">
        <v>802</v>
      </c>
      <c r="I149" t="s">
        <v>436</v>
      </c>
      <c r="J149" t="s">
        <v>437</v>
      </c>
      <c r="Q149">
        <v>46</v>
      </c>
      <c r="R149" t="s">
        <v>806</v>
      </c>
      <c r="S149" t="s">
        <v>126</v>
      </c>
      <c r="T149" t="s">
        <v>798</v>
      </c>
      <c r="U149" t="s">
        <v>336</v>
      </c>
      <c r="V149" t="s">
        <v>126</v>
      </c>
      <c r="W149" t="s">
        <v>126</v>
      </c>
    </row>
    <row r="150" spans="1:23" x14ac:dyDescent="0.3">
      <c r="A150" t="s">
        <v>807</v>
      </c>
      <c r="B150" t="s">
        <v>143</v>
      </c>
      <c r="C150" t="s">
        <v>807</v>
      </c>
      <c r="D150" t="s">
        <v>143</v>
      </c>
      <c r="E150" t="s">
        <v>808</v>
      </c>
      <c r="F150" t="s">
        <v>143</v>
      </c>
      <c r="G150" t="s">
        <v>801</v>
      </c>
      <c r="H150" t="s">
        <v>802</v>
      </c>
      <c r="I150" t="s">
        <v>436</v>
      </c>
      <c r="J150" t="s">
        <v>437</v>
      </c>
      <c r="Q150">
        <v>49</v>
      </c>
      <c r="R150" t="s">
        <v>809</v>
      </c>
      <c r="S150" t="s">
        <v>213</v>
      </c>
      <c r="T150" t="s">
        <v>798</v>
      </c>
      <c r="U150" t="s">
        <v>336</v>
      </c>
      <c r="V150" t="s">
        <v>213</v>
      </c>
      <c r="W150" t="s">
        <v>213</v>
      </c>
    </row>
    <row r="151" spans="1:23" x14ac:dyDescent="0.3">
      <c r="A151" t="s">
        <v>561</v>
      </c>
      <c r="B151" t="s">
        <v>98</v>
      </c>
      <c r="C151" t="s">
        <v>561</v>
      </c>
      <c r="D151" t="s">
        <v>98</v>
      </c>
      <c r="E151" t="s">
        <v>810</v>
      </c>
      <c r="F151" t="s">
        <v>811</v>
      </c>
      <c r="G151" t="s">
        <v>801</v>
      </c>
      <c r="H151" t="s">
        <v>802</v>
      </c>
      <c r="I151" t="s">
        <v>436</v>
      </c>
      <c r="J151" t="s">
        <v>437</v>
      </c>
      <c r="Q151">
        <v>52</v>
      </c>
      <c r="R151" t="s">
        <v>812</v>
      </c>
      <c r="S151" t="s">
        <v>224</v>
      </c>
      <c r="T151" t="s">
        <v>798</v>
      </c>
      <c r="U151" t="s">
        <v>336</v>
      </c>
      <c r="V151" t="s">
        <v>224</v>
      </c>
      <c r="W151" t="s">
        <v>224</v>
      </c>
    </row>
    <row r="152" spans="1:23" x14ac:dyDescent="0.3">
      <c r="A152" t="s">
        <v>562</v>
      </c>
      <c r="B152" t="s">
        <v>106</v>
      </c>
      <c r="C152" t="s">
        <v>562</v>
      </c>
      <c r="D152" t="s">
        <v>106</v>
      </c>
      <c r="E152" t="s">
        <v>810</v>
      </c>
      <c r="F152" t="s">
        <v>811</v>
      </c>
      <c r="G152" t="s">
        <v>801</v>
      </c>
      <c r="H152" t="s">
        <v>802</v>
      </c>
      <c r="I152" t="s">
        <v>436</v>
      </c>
      <c r="J152" t="s">
        <v>437</v>
      </c>
      <c r="Q152">
        <v>55</v>
      </c>
      <c r="R152" t="s">
        <v>813</v>
      </c>
      <c r="S152" t="s">
        <v>227</v>
      </c>
      <c r="T152" t="s">
        <v>798</v>
      </c>
      <c r="U152" t="s">
        <v>336</v>
      </c>
      <c r="V152" t="s">
        <v>227</v>
      </c>
      <c r="W152" t="s">
        <v>227</v>
      </c>
    </row>
    <row r="153" spans="1:23" x14ac:dyDescent="0.3">
      <c r="A153" t="s">
        <v>568</v>
      </c>
      <c r="B153" t="s">
        <v>114</v>
      </c>
      <c r="C153" t="s">
        <v>568</v>
      </c>
      <c r="D153" t="s">
        <v>114</v>
      </c>
      <c r="E153" t="s">
        <v>810</v>
      </c>
      <c r="F153" t="s">
        <v>811</v>
      </c>
      <c r="G153" t="s">
        <v>801</v>
      </c>
      <c r="H153" t="s">
        <v>802</v>
      </c>
      <c r="I153" t="s">
        <v>436</v>
      </c>
      <c r="J153" t="s">
        <v>437</v>
      </c>
      <c r="Q153">
        <v>58</v>
      </c>
      <c r="R153" t="s">
        <v>814</v>
      </c>
      <c r="S153" t="s">
        <v>230</v>
      </c>
      <c r="T153" t="s">
        <v>798</v>
      </c>
      <c r="U153" t="s">
        <v>336</v>
      </c>
      <c r="V153" t="s">
        <v>230</v>
      </c>
      <c r="W153" t="s">
        <v>230</v>
      </c>
    </row>
    <row r="154" spans="1:23" x14ac:dyDescent="0.3">
      <c r="A154" t="s">
        <v>572</v>
      </c>
      <c r="B154" t="s">
        <v>131</v>
      </c>
      <c r="C154" t="s">
        <v>572</v>
      </c>
      <c r="D154" t="s">
        <v>131</v>
      </c>
      <c r="E154" t="s">
        <v>810</v>
      </c>
      <c r="F154" t="s">
        <v>811</v>
      </c>
      <c r="G154" t="s">
        <v>801</v>
      </c>
      <c r="H154" t="s">
        <v>802</v>
      </c>
      <c r="I154" t="s">
        <v>436</v>
      </c>
      <c r="J154" t="s">
        <v>437</v>
      </c>
      <c r="Q154">
        <v>61</v>
      </c>
      <c r="R154" t="s">
        <v>526</v>
      </c>
      <c r="S154" t="s">
        <v>11</v>
      </c>
      <c r="T154" t="s">
        <v>815</v>
      </c>
      <c r="U154" t="s">
        <v>337</v>
      </c>
      <c r="V154" t="s">
        <v>11</v>
      </c>
      <c r="W154" t="s">
        <v>11</v>
      </c>
    </row>
    <row r="155" spans="1:23" x14ac:dyDescent="0.3">
      <c r="A155" t="s">
        <v>560</v>
      </c>
      <c r="B155" t="s">
        <v>91</v>
      </c>
      <c r="C155" t="s">
        <v>560</v>
      </c>
      <c r="D155" t="s">
        <v>91</v>
      </c>
      <c r="E155" t="s">
        <v>816</v>
      </c>
      <c r="F155" t="s">
        <v>817</v>
      </c>
      <c r="G155" t="s">
        <v>801</v>
      </c>
      <c r="H155" t="s">
        <v>802</v>
      </c>
      <c r="I155" t="s">
        <v>436</v>
      </c>
      <c r="J155" t="s">
        <v>437</v>
      </c>
      <c r="Q155">
        <v>64</v>
      </c>
      <c r="R155" t="s">
        <v>530</v>
      </c>
      <c r="S155" t="s">
        <v>23</v>
      </c>
      <c r="T155" t="s">
        <v>815</v>
      </c>
      <c r="U155" t="s">
        <v>337</v>
      </c>
      <c r="V155" t="s">
        <v>23</v>
      </c>
      <c r="W155" t="s">
        <v>23</v>
      </c>
    </row>
    <row r="156" spans="1:23" x14ac:dyDescent="0.3">
      <c r="A156" t="s">
        <v>574</v>
      </c>
      <c r="B156" t="s">
        <v>177</v>
      </c>
      <c r="C156" t="s">
        <v>574</v>
      </c>
      <c r="D156" t="s">
        <v>177</v>
      </c>
      <c r="E156" t="s">
        <v>816</v>
      </c>
      <c r="F156" t="s">
        <v>817</v>
      </c>
      <c r="G156" t="s">
        <v>801</v>
      </c>
      <c r="H156" t="s">
        <v>802</v>
      </c>
      <c r="I156" t="s">
        <v>436</v>
      </c>
      <c r="J156" t="s">
        <v>437</v>
      </c>
      <c r="Q156">
        <v>67</v>
      </c>
      <c r="R156" t="s">
        <v>537</v>
      </c>
      <c r="S156" t="s">
        <v>48</v>
      </c>
      <c r="T156" t="s">
        <v>815</v>
      </c>
      <c r="U156" t="s">
        <v>337</v>
      </c>
      <c r="V156" t="s">
        <v>48</v>
      </c>
      <c r="W156" t="s">
        <v>48</v>
      </c>
    </row>
    <row r="157" spans="1:23" x14ac:dyDescent="0.3">
      <c r="A157" t="s">
        <v>580</v>
      </c>
      <c r="B157" t="s">
        <v>275</v>
      </c>
      <c r="C157" t="s">
        <v>580</v>
      </c>
      <c r="D157" t="s">
        <v>275</v>
      </c>
      <c r="E157" t="s">
        <v>816</v>
      </c>
      <c r="F157" t="s">
        <v>817</v>
      </c>
      <c r="G157" t="s">
        <v>801</v>
      </c>
      <c r="H157" t="s">
        <v>802</v>
      </c>
      <c r="I157" t="s">
        <v>436</v>
      </c>
      <c r="J157" t="s">
        <v>437</v>
      </c>
      <c r="Q157">
        <v>70</v>
      </c>
      <c r="R157" t="s">
        <v>541</v>
      </c>
      <c r="S157" t="s">
        <v>112</v>
      </c>
      <c r="T157" t="s">
        <v>815</v>
      </c>
      <c r="U157" t="s">
        <v>337</v>
      </c>
      <c r="V157" t="s">
        <v>112</v>
      </c>
      <c r="W157" t="s">
        <v>112</v>
      </c>
    </row>
    <row r="158" spans="1:23" x14ac:dyDescent="0.3">
      <c r="A158" t="s">
        <v>585</v>
      </c>
      <c r="B158" t="s">
        <v>308</v>
      </c>
      <c r="C158" t="s">
        <v>585</v>
      </c>
      <c r="D158" t="s">
        <v>308</v>
      </c>
      <c r="E158" t="s">
        <v>816</v>
      </c>
      <c r="F158" t="s">
        <v>817</v>
      </c>
      <c r="G158" t="s">
        <v>801</v>
      </c>
      <c r="H158" t="s">
        <v>802</v>
      </c>
      <c r="I158" t="s">
        <v>436</v>
      </c>
      <c r="J158" t="s">
        <v>437</v>
      </c>
      <c r="Q158">
        <v>73</v>
      </c>
      <c r="R158" t="s">
        <v>532</v>
      </c>
      <c r="S158" t="s">
        <v>166</v>
      </c>
      <c r="T158" t="s">
        <v>815</v>
      </c>
      <c r="U158" t="s">
        <v>337</v>
      </c>
      <c r="V158" t="s">
        <v>166</v>
      </c>
      <c r="W158" t="s">
        <v>166</v>
      </c>
    </row>
    <row r="159" spans="1:23" x14ac:dyDescent="0.3">
      <c r="A159" t="s">
        <v>558</v>
      </c>
      <c r="B159" t="s">
        <v>22</v>
      </c>
      <c r="C159" t="s">
        <v>558</v>
      </c>
      <c r="D159" t="s">
        <v>22</v>
      </c>
      <c r="E159" t="s">
        <v>818</v>
      </c>
      <c r="F159" t="s">
        <v>819</v>
      </c>
      <c r="G159" t="s">
        <v>801</v>
      </c>
      <c r="H159" t="s">
        <v>802</v>
      </c>
      <c r="I159" t="s">
        <v>436</v>
      </c>
      <c r="J159" t="s">
        <v>437</v>
      </c>
      <c r="Q159">
        <v>109</v>
      </c>
      <c r="R159" t="s">
        <v>534</v>
      </c>
      <c r="S159" t="s">
        <v>178</v>
      </c>
      <c r="T159" t="s">
        <v>815</v>
      </c>
      <c r="U159" t="s">
        <v>337</v>
      </c>
      <c r="V159" t="s">
        <v>178</v>
      </c>
      <c r="W159" t="s">
        <v>178</v>
      </c>
    </row>
    <row r="160" spans="1:23" x14ac:dyDescent="0.3">
      <c r="A160" t="s">
        <v>570</v>
      </c>
      <c r="B160" t="s">
        <v>128</v>
      </c>
      <c r="C160" t="s">
        <v>570</v>
      </c>
      <c r="D160" t="s">
        <v>128</v>
      </c>
      <c r="E160" t="s">
        <v>818</v>
      </c>
      <c r="F160" t="s">
        <v>819</v>
      </c>
      <c r="G160" t="s">
        <v>801</v>
      </c>
      <c r="H160" t="s">
        <v>802</v>
      </c>
      <c r="I160" t="s">
        <v>436</v>
      </c>
      <c r="J160" t="s">
        <v>437</v>
      </c>
      <c r="Q160">
        <v>111</v>
      </c>
      <c r="R160" t="s">
        <v>543</v>
      </c>
      <c r="S160" t="s">
        <v>221</v>
      </c>
      <c r="T160" t="s">
        <v>815</v>
      </c>
      <c r="U160" t="s">
        <v>337</v>
      </c>
      <c r="V160" t="s">
        <v>221</v>
      </c>
      <c r="W160" t="s">
        <v>221</v>
      </c>
    </row>
    <row r="161" spans="1:22" x14ac:dyDescent="0.3">
      <c r="A161" t="s">
        <v>577</v>
      </c>
      <c r="B161" t="s">
        <v>222</v>
      </c>
      <c r="C161" t="s">
        <v>577</v>
      </c>
      <c r="D161" t="s">
        <v>222</v>
      </c>
      <c r="E161" t="s">
        <v>818</v>
      </c>
      <c r="F161" t="s">
        <v>819</v>
      </c>
      <c r="G161" t="s">
        <v>801</v>
      </c>
      <c r="H161" t="s">
        <v>802</v>
      </c>
      <c r="I161" t="s">
        <v>436</v>
      </c>
      <c r="J161" t="s">
        <v>437</v>
      </c>
      <c r="Q161">
        <v>232</v>
      </c>
      <c r="R161" t="s">
        <v>820</v>
      </c>
      <c r="S161" t="s">
        <v>15</v>
      </c>
      <c r="T161" t="s">
        <v>821</v>
      </c>
      <c r="U161" t="s">
        <v>822</v>
      </c>
      <c r="V161" t="s">
        <v>15</v>
      </c>
    </row>
    <row r="162" spans="1:22" x14ac:dyDescent="0.3">
      <c r="A162" t="s">
        <v>823</v>
      </c>
      <c r="B162" t="s">
        <v>133</v>
      </c>
      <c r="C162" t="s">
        <v>823</v>
      </c>
      <c r="D162" t="s">
        <v>133</v>
      </c>
      <c r="E162" t="s">
        <v>824</v>
      </c>
      <c r="F162" t="s">
        <v>133</v>
      </c>
      <c r="G162" t="s">
        <v>825</v>
      </c>
      <c r="H162" t="s">
        <v>826</v>
      </c>
      <c r="I162" t="s">
        <v>827</v>
      </c>
      <c r="J162" t="s">
        <v>828</v>
      </c>
      <c r="Q162">
        <v>233</v>
      </c>
      <c r="R162" t="s">
        <v>829</v>
      </c>
      <c r="S162" t="s">
        <v>17</v>
      </c>
      <c r="T162" t="s">
        <v>821</v>
      </c>
      <c r="U162" t="s">
        <v>822</v>
      </c>
      <c r="V162" t="s">
        <v>17</v>
      </c>
    </row>
    <row r="163" spans="1:22" x14ac:dyDescent="0.3">
      <c r="A163" t="s">
        <v>830</v>
      </c>
      <c r="B163" t="s">
        <v>46</v>
      </c>
      <c r="C163" t="s">
        <v>830</v>
      </c>
      <c r="D163" t="s">
        <v>46</v>
      </c>
      <c r="E163" t="s">
        <v>831</v>
      </c>
      <c r="F163" t="s">
        <v>832</v>
      </c>
      <c r="G163" t="s">
        <v>825</v>
      </c>
      <c r="H163" t="s">
        <v>826</v>
      </c>
      <c r="I163" t="s">
        <v>827</v>
      </c>
      <c r="J163" t="s">
        <v>828</v>
      </c>
      <c r="Q163">
        <v>234</v>
      </c>
      <c r="R163" t="s">
        <v>833</v>
      </c>
      <c r="S163" t="s">
        <v>27</v>
      </c>
      <c r="T163" t="s">
        <v>821</v>
      </c>
      <c r="U163" t="s">
        <v>822</v>
      </c>
      <c r="V163" t="s">
        <v>27</v>
      </c>
    </row>
    <row r="164" spans="1:22" x14ac:dyDescent="0.3">
      <c r="A164" t="s">
        <v>834</v>
      </c>
      <c r="B164" t="s">
        <v>164</v>
      </c>
      <c r="C164" t="s">
        <v>834</v>
      </c>
      <c r="D164" t="s">
        <v>164</v>
      </c>
      <c r="E164" t="s">
        <v>831</v>
      </c>
      <c r="F164" t="s">
        <v>832</v>
      </c>
      <c r="G164" t="s">
        <v>825</v>
      </c>
      <c r="H164" t="s">
        <v>826</v>
      </c>
      <c r="I164" t="s">
        <v>827</v>
      </c>
      <c r="J164" t="s">
        <v>828</v>
      </c>
      <c r="Q164">
        <v>235</v>
      </c>
      <c r="R164" t="s">
        <v>835</v>
      </c>
      <c r="S164" t="s">
        <v>40</v>
      </c>
      <c r="T164" t="s">
        <v>821</v>
      </c>
      <c r="U164" t="s">
        <v>822</v>
      </c>
      <c r="V164" t="s">
        <v>40</v>
      </c>
    </row>
    <row r="165" spans="1:22" x14ac:dyDescent="0.3">
      <c r="A165" t="s">
        <v>836</v>
      </c>
      <c r="B165" t="s">
        <v>209</v>
      </c>
      <c r="C165" t="s">
        <v>836</v>
      </c>
      <c r="D165" t="s">
        <v>209</v>
      </c>
      <c r="E165" t="s">
        <v>831</v>
      </c>
      <c r="F165" t="s">
        <v>832</v>
      </c>
      <c r="G165" t="s">
        <v>825</v>
      </c>
      <c r="H165" t="s">
        <v>826</v>
      </c>
      <c r="I165" t="s">
        <v>827</v>
      </c>
      <c r="J165" t="s">
        <v>828</v>
      </c>
      <c r="Q165">
        <v>236</v>
      </c>
      <c r="R165" t="s">
        <v>837</v>
      </c>
      <c r="S165" t="s">
        <v>45</v>
      </c>
      <c r="T165" t="s">
        <v>821</v>
      </c>
      <c r="U165" t="s">
        <v>822</v>
      </c>
      <c r="V165" t="s">
        <v>45</v>
      </c>
    </row>
    <row r="166" spans="1:22" x14ac:dyDescent="0.3">
      <c r="A166" t="s">
        <v>838</v>
      </c>
      <c r="B166" t="s">
        <v>314</v>
      </c>
      <c r="C166" t="s">
        <v>838</v>
      </c>
      <c r="D166" t="s">
        <v>314</v>
      </c>
      <c r="E166" t="s">
        <v>831</v>
      </c>
      <c r="F166" t="s">
        <v>832</v>
      </c>
      <c r="G166" t="s">
        <v>825</v>
      </c>
      <c r="H166" t="s">
        <v>826</v>
      </c>
      <c r="I166" t="s">
        <v>827</v>
      </c>
      <c r="J166" t="s">
        <v>828</v>
      </c>
      <c r="Q166">
        <v>237</v>
      </c>
      <c r="R166" t="s">
        <v>839</v>
      </c>
      <c r="S166" t="s">
        <v>78</v>
      </c>
      <c r="T166" t="s">
        <v>821</v>
      </c>
      <c r="U166" t="s">
        <v>822</v>
      </c>
      <c r="V166" t="s">
        <v>78</v>
      </c>
    </row>
    <row r="167" spans="1:22" x14ac:dyDescent="0.3">
      <c r="A167" t="s">
        <v>840</v>
      </c>
      <c r="B167" t="s">
        <v>316</v>
      </c>
      <c r="C167" t="s">
        <v>840</v>
      </c>
      <c r="D167" t="s">
        <v>316</v>
      </c>
      <c r="E167" t="s">
        <v>831</v>
      </c>
      <c r="F167" t="s">
        <v>832</v>
      </c>
      <c r="G167" t="s">
        <v>825</v>
      </c>
      <c r="H167" t="s">
        <v>826</v>
      </c>
      <c r="I167" t="s">
        <v>827</v>
      </c>
      <c r="J167" t="s">
        <v>828</v>
      </c>
      <c r="Q167">
        <v>238</v>
      </c>
      <c r="R167" t="s">
        <v>841</v>
      </c>
      <c r="S167" t="s">
        <v>88</v>
      </c>
      <c r="T167" t="s">
        <v>821</v>
      </c>
      <c r="U167" t="s">
        <v>822</v>
      </c>
      <c r="V167" t="s">
        <v>88</v>
      </c>
    </row>
    <row r="168" spans="1:22" x14ac:dyDescent="0.3">
      <c r="A168" t="s">
        <v>842</v>
      </c>
      <c r="B168" t="s">
        <v>318</v>
      </c>
      <c r="C168" t="s">
        <v>842</v>
      </c>
      <c r="D168" t="s">
        <v>318</v>
      </c>
      <c r="E168" t="s">
        <v>831</v>
      </c>
      <c r="F168" t="s">
        <v>832</v>
      </c>
      <c r="G168" t="s">
        <v>825</v>
      </c>
      <c r="H168" t="s">
        <v>826</v>
      </c>
      <c r="I168" t="s">
        <v>827</v>
      </c>
      <c r="J168" t="s">
        <v>828</v>
      </c>
      <c r="Q168">
        <v>239</v>
      </c>
      <c r="R168" t="s">
        <v>843</v>
      </c>
      <c r="S168" t="s">
        <v>101</v>
      </c>
      <c r="T168" t="s">
        <v>821</v>
      </c>
      <c r="U168" t="s">
        <v>822</v>
      </c>
      <c r="V168" t="s">
        <v>101</v>
      </c>
    </row>
    <row r="169" spans="1:22" x14ac:dyDescent="0.3">
      <c r="A169" t="s">
        <v>844</v>
      </c>
      <c r="B169" t="s">
        <v>192</v>
      </c>
      <c r="C169" t="s">
        <v>844</v>
      </c>
      <c r="D169" t="s">
        <v>192</v>
      </c>
      <c r="E169" t="s">
        <v>845</v>
      </c>
      <c r="F169" t="s">
        <v>846</v>
      </c>
      <c r="G169" t="s">
        <v>825</v>
      </c>
      <c r="H169" t="s">
        <v>826</v>
      </c>
      <c r="I169" t="s">
        <v>827</v>
      </c>
      <c r="J169" t="s">
        <v>828</v>
      </c>
      <c r="Q169">
        <v>240</v>
      </c>
      <c r="R169" t="s">
        <v>847</v>
      </c>
      <c r="S169" t="s">
        <v>117</v>
      </c>
      <c r="T169" t="s">
        <v>821</v>
      </c>
      <c r="U169" t="s">
        <v>822</v>
      </c>
      <c r="V169" t="s">
        <v>117</v>
      </c>
    </row>
    <row r="170" spans="1:22" x14ac:dyDescent="0.3">
      <c r="A170" t="s">
        <v>848</v>
      </c>
      <c r="B170" t="s">
        <v>197</v>
      </c>
      <c r="C170" t="s">
        <v>848</v>
      </c>
      <c r="D170" t="s">
        <v>197</v>
      </c>
      <c r="E170" t="s">
        <v>845</v>
      </c>
      <c r="F170" t="s">
        <v>846</v>
      </c>
      <c r="G170" t="s">
        <v>825</v>
      </c>
      <c r="H170" t="s">
        <v>826</v>
      </c>
      <c r="I170" t="s">
        <v>827</v>
      </c>
      <c r="J170" t="s">
        <v>828</v>
      </c>
      <c r="Q170">
        <v>241</v>
      </c>
      <c r="R170" t="s">
        <v>849</v>
      </c>
      <c r="S170" t="s">
        <v>127</v>
      </c>
      <c r="T170" t="s">
        <v>821</v>
      </c>
      <c r="U170" t="s">
        <v>822</v>
      </c>
      <c r="V170" t="s">
        <v>127</v>
      </c>
    </row>
    <row r="171" spans="1:22" x14ac:dyDescent="0.3">
      <c r="A171" t="s">
        <v>850</v>
      </c>
      <c r="B171" t="s">
        <v>219</v>
      </c>
      <c r="C171" t="s">
        <v>850</v>
      </c>
      <c r="D171" t="s">
        <v>219</v>
      </c>
      <c r="E171" t="s">
        <v>845</v>
      </c>
      <c r="F171" t="s">
        <v>846</v>
      </c>
      <c r="G171" t="s">
        <v>825</v>
      </c>
      <c r="H171" t="s">
        <v>826</v>
      </c>
      <c r="I171" t="s">
        <v>827</v>
      </c>
      <c r="J171" t="s">
        <v>828</v>
      </c>
      <c r="Q171">
        <v>242</v>
      </c>
      <c r="R171" t="s">
        <v>851</v>
      </c>
      <c r="S171" t="s">
        <v>132</v>
      </c>
      <c r="T171" t="s">
        <v>821</v>
      </c>
      <c r="U171" t="s">
        <v>822</v>
      </c>
      <c r="V171" t="s">
        <v>132</v>
      </c>
    </row>
    <row r="172" spans="1:22" x14ac:dyDescent="0.3">
      <c r="A172" t="s">
        <v>852</v>
      </c>
      <c r="B172" t="s">
        <v>262</v>
      </c>
      <c r="C172" t="s">
        <v>852</v>
      </c>
      <c r="D172" t="s">
        <v>262</v>
      </c>
      <c r="E172" t="s">
        <v>845</v>
      </c>
      <c r="F172" t="s">
        <v>846</v>
      </c>
      <c r="G172" t="s">
        <v>825</v>
      </c>
      <c r="H172" t="s">
        <v>826</v>
      </c>
      <c r="I172" t="s">
        <v>827</v>
      </c>
      <c r="J172" t="s">
        <v>828</v>
      </c>
      <c r="Q172">
        <v>243</v>
      </c>
      <c r="R172" t="s">
        <v>853</v>
      </c>
      <c r="S172" t="s">
        <v>136</v>
      </c>
      <c r="T172" t="s">
        <v>821</v>
      </c>
      <c r="U172" t="s">
        <v>822</v>
      </c>
      <c r="V172" t="s">
        <v>136</v>
      </c>
    </row>
    <row r="173" spans="1:22" x14ac:dyDescent="0.3">
      <c r="A173" t="s">
        <v>854</v>
      </c>
      <c r="B173" t="s">
        <v>293</v>
      </c>
      <c r="C173" t="s">
        <v>854</v>
      </c>
      <c r="D173" t="s">
        <v>293</v>
      </c>
      <c r="E173" t="s">
        <v>845</v>
      </c>
      <c r="F173" t="s">
        <v>846</v>
      </c>
      <c r="G173" t="s">
        <v>825</v>
      </c>
      <c r="H173" t="s">
        <v>826</v>
      </c>
      <c r="I173" t="s">
        <v>827</v>
      </c>
      <c r="J173" t="s">
        <v>828</v>
      </c>
      <c r="Q173">
        <v>244</v>
      </c>
      <c r="R173" t="s">
        <v>855</v>
      </c>
      <c r="S173" t="s">
        <v>139</v>
      </c>
      <c r="T173" t="s">
        <v>821</v>
      </c>
      <c r="U173" t="s">
        <v>822</v>
      </c>
      <c r="V173" t="s">
        <v>139</v>
      </c>
    </row>
    <row r="174" spans="1:22" x14ac:dyDescent="0.3">
      <c r="A174" t="s">
        <v>856</v>
      </c>
      <c r="B174" t="s">
        <v>857</v>
      </c>
      <c r="C174" t="s">
        <v>858</v>
      </c>
      <c r="D174" t="s">
        <v>859</v>
      </c>
      <c r="E174" t="s">
        <v>860</v>
      </c>
      <c r="F174" t="s">
        <v>861</v>
      </c>
      <c r="G174" t="s">
        <v>862</v>
      </c>
      <c r="H174" t="s">
        <v>863</v>
      </c>
      <c r="I174" t="s">
        <v>674</v>
      </c>
      <c r="J174" t="s">
        <v>675</v>
      </c>
      <c r="Q174">
        <v>245</v>
      </c>
      <c r="R174" t="s">
        <v>864</v>
      </c>
      <c r="S174" t="s">
        <v>149</v>
      </c>
      <c r="T174" t="s">
        <v>821</v>
      </c>
      <c r="U174" t="s">
        <v>822</v>
      </c>
      <c r="V174" t="s">
        <v>149</v>
      </c>
    </row>
    <row r="175" spans="1:22" x14ac:dyDescent="0.3">
      <c r="A175" t="s">
        <v>856</v>
      </c>
      <c r="B175" t="s">
        <v>857</v>
      </c>
      <c r="C175" t="s">
        <v>865</v>
      </c>
      <c r="D175" t="s">
        <v>866</v>
      </c>
      <c r="E175" t="s">
        <v>860</v>
      </c>
      <c r="F175" t="s">
        <v>861</v>
      </c>
      <c r="G175" t="s">
        <v>862</v>
      </c>
      <c r="H175" t="s">
        <v>863</v>
      </c>
      <c r="I175" t="s">
        <v>674</v>
      </c>
      <c r="J175" t="s">
        <v>675</v>
      </c>
      <c r="Q175">
        <v>246</v>
      </c>
      <c r="R175" t="s">
        <v>867</v>
      </c>
      <c r="S175" t="s">
        <v>170</v>
      </c>
      <c r="T175" t="s">
        <v>821</v>
      </c>
      <c r="U175" t="s">
        <v>822</v>
      </c>
      <c r="V175" t="s">
        <v>170</v>
      </c>
    </row>
    <row r="176" spans="1:22" x14ac:dyDescent="0.3">
      <c r="A176" t="s">
        <v>856</v>
      </c>
      <c r="B176" t="s">
        <v>857</v>
      </c>
      <c r="C176" t="s">
        <v>868</v>
      </c>
      <c r="D176" t="s">
        <v>869</v>
      </c>
      <c r="E176" t="s">
        <v>870</v>
      </c>
      <c r="F176" t="s">
        <v>871</v>
      </c>
      <c r="G176" t="s">
        <v>862</v>
      </c>
      <c r="H176" t="s">
        <v>863</v>
      </c>
      <c r="I176" t="s">
        <v>674</v>
      </c>
      <c r="J176" t="s">
        <v>675</v>
      </c>
      <c r="Q176">
        <v>247</v>
      </c>
      <c r="R176" t="s">
        <v>872</v>
      </c>
      <c r="S176" t="s">
        <v>207</v>
      </c>
      <c r="T176" t="s">
        <v>821</v>
      </c>
      <c r="U176" t="s">
        <v>822</v>
      </c>
      <c r="V176" t="s">
        <v>207</v>
      </c>
    </row>
    <row r="177" spans="1:22" x14ac:dyDescent="0.3">
      <c r="A177" t="s">
        <v>856</v>
      </c>
      <c r="B177" t="s">
        <v>857</v>
      </c>
      <c r="C177" t="s">
        <v>873</v>
      </c>
      <c r="D177" t="s">
        <v>874</v>
      </c>
      <c r="E177" t="s">
        <v>870</v>
      </c>
      <c r="F177" t="s">
        <v>871</v>
      </c>
      <c r="G177" t="s">
        <v>862</v>
      </c>
      <c r="H177" t="s">
        <v>863</v>
      </c>
      <c r="I177" t="s">
        <v>674</v>
      </c>
      <c r="J177" t="s">
        <v>675</v>
      </c>
      <c r="Q177">
        <v>248</v>
      </c>
      <c r="R177" t="s">
        <v>875</v>
      </c>
      <c r="S177" t="s">
        <v>212</v>
      </c>
      <c r="T177" t="s">
        <v>821</v>
      </c>
      <c r="U177" t="s">
        <v>822</v>
      </c>
      <c r="V177" t="s">
        <v>212</v>
      </c>
    </row>
    <row r="178" spans="1:22" x14ac:dyDescent="0.3">
      <c r="A178" t="s">
        <v>876</v>
      </c>
      <c r="B178" t="s">
        <v>877</v>
      </c>
      <c r="C178" t="s">
        <v>878</v>
      </c>
      <c r="D178" t="s">
        <v>879</v>
      </c>
      <c r="E178" t="s">
        <v>870</v>
      </c>
      <c r="F178" t="s">
        <v>871</v>
      </c>
      <c r="G178" t="s">
        <v>862</v>
      </c>
      <c r="H178" t="s">
        <v>863</v>
      </c>
      <c r="I178" t="s">
        <v>674</v>
      </c>
      <c r="J178" t="s">
        <v>675</v>
      </c>
      <c r="Q178">
        <v>249</v>
      </c>
      <c r="R178" t="s">
        <v>880</v>
      </c>
      <c r="S178" t="s">
        <v>266</v>
      </c>
      <c r="T178" t="s">
        <v>821</v>
      </c>
      <c r="U178" t="s">
        <v>822</v>
      </c>
      <c r="V178" t="s">
        <v>266</v>
      </c>
    </row>
    <row r="179" spans="1:22" x14ac:dyDescent="0.3">
      <c r="A179" t="s">
        <v>876</v>
      </c>
      <c r="B179" t="s">
        <v>877</v>
      </c>
      <c r="C179" t="s">
        <v>881</v>
      </c>
      <c r="D179" t="s">
        <v>882</v>
      </c>
      <c r="E179" t="s">
        <v>870</v>
      </c>
      <c r="F179" t="s">
        <v>871</v>
      </c>
      <c r="G179" t="s">
        <v>862</v>
      </c>
      <c r="H179" t="s">
        <v>863</v>
      </c>
      <c r="I179" t="s">
        <v>674</v>
      </c>
      <c r="J179" t="s">
        <v>675</v>
      </c>
      <c r="Q179">
        <v>250</v>
      </c>
      <c r="R179" t="s">
        <v>883</v>
      </c>
      <c r="S179" t="s">
        <v>290</v>
      </c>
      <c r="T179" t="s">
        <v>821</v>
      </c>
      <c r="U179" t="s">
        <v>822</v>
      </c>
      <c r="V179" t="s">
        <v>290</v>
      </c>
    </row>
    <row r="180" spans="1:22" x14ac:dyDescent="0.3">
      <c r="A180" t="s">
        <v>884</v>
      </c>
      <c r="B180" t="s">
        <v>885</v>
      </c>
      <c r="C180" t="s">
        <v>886</v>
      </c>
      <c r="D180" t="s">
        <v>887</v>
      </c>
      <c r="E180" t="s">
        <v>888</v>
      </c>
      <c r="F180" t="s">
        <v>889</v>
      </c>
      <c r="G180" t="s">
        <v>862</v>
      </c>
      <c r="H180" t="s">
        <v>863</v>
      </c>
      <c r="I180" t="s">
        <v>674</v>
      </c>
      <c r="J180" t="s">
        <v>675</v>
      </c>
      <c r="Q180">
        <v>113</v>
      </c>
      <c r="R180" t="s">
        <v>456</v>
      </c>
      <c r="S180" t="s">
        <v>63</v>
      </c>
      <c r="T180" t="s">
        <v>890</v>
      </c>
      <c r="U180" t="s">
        <v>338</v>
      </c>
      <c r="V180" t="s">
        <v>63</v>
      </c>
    </row>
    <row r="181" spans="1:22" x14ac:dyDescent="0.3">
      <c r="A181" t="s">
        <v>891</v>
      </c>
      <c r="B181" t="s">
        <v>892</v>
      </c>
      <c r="C181" t="s">
        <v>893</v>
      </c>
      <c r="D181" t="s">
        <v>894</v>
      </c>
      <c r="E181" t="s">
        <v>888</v>
      </c>
      <c r="F181" t="s">
        <v>889</v>
      </c>
      <c r="G181" t="s">
        <v>862</v>
      </c>
      <c r="H181" t="s">
        <v>863</v>
      </c>
      <c r="I181" t="s">
        <v>674</v>
      </c>
      <c r="J181" t="s">
        <v>675</v>
      </c>
      <c r="Q181">
        <v>115</v>
      </c>
      <c r="R181" t="s">
        <v>460</v>
      </c>
      <c r="S181" t="s">
        <v>200</v>
      </c>
      <c r="T181" t="s">
        <v>890</v>
      </c>
      <c r="U181" t="s">
        <v>338</v>
      </c>
      <c r="V181" t="s">
        <v>200</v>
      </c>
    </row>
    <row r="182" spans="1:22" x14ac:dyDescent="0.3">
      <c r="A182" t="s">
        <v>891</v>
      </c>
      <c r="B182" t="s">
        <v>892</v>
      </c>
      <c r="C182" t="s">
        <v>895</v>
      </c>
      <c r="D182" t="s">
        <v>896</v>
      </c>
      <c r="E182" t="s">
        <v>888</v>
      </c>
      <c r="F182" t="s">
        <v>889</v>
      </c>
      <c r="G182" t="s">
        <v>862</v>
      </c>
      <c r="H182" t="s">
        <v>863</v>
      </c>
      <c r="I182" t="s">
        <v>674</v>
      </c>
      <c r="J182" t="s">
        <v>675</v>
      </c>
      <c r="Q182">
        <v>117</v>
      </c>
      <c r="R182" t="s">
        <v>462</v>
      </c>
      <c r="S182" t="s">
        <v>245</v>
      </c>
      <c r="T182" t="s">
        <v>890</v>
      </c>
      <c r="U182" t="s">
        <v>338</v>
      </c>
      <c r="V182" t="s">
        <v>245</v>
      </c>
    </row>
    <row r="183" spans="1:22" x14ac:dyDescent="0.3">
      <c r="A183" t="s">
        <v>856</v>
      </c>
      <c r="B183" t="s">
        <v>857</v>
      </c>
      <c r="C183" t="s">
        <v>897</v>
      </c>
      <c r="D183" t="s">
        <v>898</v>
      </c>
      <c r="E183" t="s">
        <v>888</v>
      </c>
      <c r="F183" t="s">
        <v>889</v>
      </c>
      <c r="G183" t="s">
        <v>862</v>
      </c>
      <c r="H183" t="s">
        <v>863</v>
      </c>
      <c r="I183" t="s">
        <v>674</v>
      </c>
      <c r="J183" t="s">
        <v>675</v>
      </c>
      <c r="Q183">
        <v>119</v>
      </c>
      <c r="R183" t="s">
        <v>464</v>
      </c>
      <c r="S183" t="s">
        <v>287</v>
      </c>
      <c r="T183" t="s">
        <v>890</v>
      </c>
      <c r="U183" t="s">
        <v>338</v>
      </c>
      <c r="V183" t="s">
        <v>287</v>
      </c>
    </row>
    <row r="184" spans="1:22" x14ac:dyDescent="0.3">
      <c r="A184" t="s">
        <v>856</v>
      </c>
      <c r="B184" t="s">
        <v>857</v>
      </c>
      <c r="C184" t="s">
        <v>899</v>
      </c>
      <c r="D184" t="s">
        <v>900</v>
      </c>
      <c r="E184" t="s">
        <v>888</v>
      </c>
      <c r="F184" t="s">
        <v>889</v>
      </c>
      <c r="G184" t="s">
        <v>862</v>
      </c>
      <c r="H184" t="s">
        <v>863</v>
      </c>
      <c r="I184" t="s">
        <v>674</v>
      </c>
      <c r="J184" t="s">
        <v>675</v>
      </c>
      <c r="Q184">
        <v>121</v>
      </c>
      <c r="R184" t="s">
        <v>466</v>
      </c>
      <c r="S184" t="s">
        <v>303</v>
      </c>
      <c r="T184" t="s">
        <v>890</v>
      </c>
      <c r="U184" t="s">
        <v>338</v>
      </c>
      <c r="V184" t="s">
        <v>303</v>
      </c>
    </row>
    <row r="185" spans="1:22" x14ac:dyDescent="0.3">
      <c r="A185" t="s">
        <v>901</v>
      </c>
      <c r="B185" t="s">
        <v>902</v>
      </c>
      <c r="C185" t="s">
        <v>903</v>
      </c>
      <c r="D185" t="s">
        <v>902</v>
      </c>
      <c r="E185" t="s">
        <v>904</v>
      </c>
      <c r="F185" t="s">
        <v>902</v>
      </c>
      <c r="G185" t="s">
        <v>862</v>
      </c>
      <c r="H185" t="s">
        <v>863</v>
      </c>
      <c r="I185" t="s">
        <v>674</v>
      </c>
      <c r="J185" t="s">
        <v>675</v>
      </c>
      <c r="Q185">
        <v>123</v>
      </c>
      <c r="R185" t="s">
        <v>563</v>
      </c>
      <c r="S185" t="s">
        <v>169</v>
      </c>
      <c r="T185" t="s">
        <v>905</v>
      </c>
      <c r="U185" t="s">
        <v>339</v>
      </c>
      <c r="V185" t="s">
        <v>169</v>
      </c>
    </row>
    <row r="186" spans="1:22" x14ac:dyDescent="0.3">
      <c r="A186" t="s">
        <v>906</v>
      </c>
      <c r="B186" t="s">
        <v>907</v>
      </c>
      <c r="C186" t="s">
        <v>908</v>
      </c>
      <c r="D186" t="s">
        <v>907</v>
      </c>
      <c r="E186" t="s">
        <v>909</v>
      </c>
      <c r="F186" t="s">
        <v>907</v>
      </c>
      <c r="G186" t="s">
        <v>862</v>
      </c>
      <c r="H186" t="s">
        <v>863</v>
      </c>
      <c r="I186" t="s">
        <v>674</v>
      </c>
      <c r="J186" t="s">
        <v>675</v>
      </c>
      <c r="Q186">
        <v>125</v>
      </c>
      <c r="R186" t="s">
        <v>569</v>
      </c>
      <c r="S186" t="s">
        <v>228</v>
      </c>
      <c r="T186" t="s">
        <v>905</v>
      </c>
      <c r="U186" t="s">
        <v>339</v>
      </c>
      <c r="V186" t="s">
        <v>228</v>
      </c>
    </row>
    <row r="187" spans="1:22" x14ac:dyDescent="0.3">
      <c r="A187" t="s">
        <v>910</v>
      </c>
      <c r="B187" t="s">
        <v>911</v>
      </c>
      <c r="C187" t="s">
        <v>912</v>
      </c>
      <c r="D187" t="s">
        <v>911</v>
      </c>
      <c r="E187" t="s">
        <v>913</v>
      </c>
      <c r="F187" t="s">
        <v>911</v>
      </c>
      <c r="G187" t="s">
        <v>862</v>
      </c>
      <c r="H187" t="s">
        <v>863</v>
      </c>
      <c r="I187" t="s">
        <v>674</v>
      </c>
      <c r="J187" t="s">
        <v>675</v>
      </c>
      <c r="Q187">
        <v>127</v>
      </c>
      <c r="R187" t="s">
        <v>571</v>
      </c>
      <c r="S187" t="s">
        <v>247</v>
      </c>
      <c r="T187" t="s">
        <v>905</v>
      </c>
      <c r="U187" t="s">
        <v>339</v>
      </c>
      <c r="V187" t="s">
        <v>247</v>
      </c>
    </row>
    <row r="188" spans="1:22" x14ac:dyDescent="0.3">
      <c r="A188" t="s">
        <v>605</v>
      </c>
      <c r="B188" t="s">
        <v>119</v>
      </c>
      <c r="C188" t="s">
        <v>605</v>
      </c>
      <c r="D188" t="s">
        <v>119</v>
      </c>
      <c r="E188" t="s">
        <v>914</v>
      </c>
      <c r="F188" t="s">
        <v>915</v>
      </c>
      <c r="G188" t="s">
        <v>916</v>
      </c>
      <c r="H188" t="s">
        <v>917</v>
      </c>
      <c r="I188" t="s">
        <v>918</v>
      </c>
      <c r="J188" t="s">
        <v>919</v>
      </c>
      <c r="Q188">
        <v>129</v>
      </c>
      <c r="R188" t="s">
        <v>573</v>
      </c>
      <c r="S188" t="s">
        <v>236</v>
      </c>
      <c r="T188" t="s">
        <v>905</v>
      </c>
      <c r="U188" t="s">
        <v>339</v>
      </c>
      <c r="V188" t="s">
        <v>236</v>
      </c>
    </row>
    <row r="189" spans="1:22" x14ac:dyDescent="0.3">
      <c r="A189" t="s">
        <v>634</v>
      </c>
      <c r="B189" t="s">
        <v>181</v>
      </c>
      <c r="C189" t="s">
        <v>634</v>
      </c>
      <c r="D189" t="s">
        <v>181</v>
      </c>
      <c r="E189" t="s">
        <v>914</v>
      </c>
      <c r="F189" t="s">
        <v>915</v>
      </c>
      <c r="G189" t="s">
        <v>916</v>
      </c>
      <c r="H189" t="s">
        <v>917</v>
      </c>
      <c r="I189" t="s">
        <v>918</v>
      </c>
      <c r="J189" t="s">
        <v>919</v>
      </c>
      <c r="Q189">
        <v>197</v>
      </c>
      <c r="R189" t="s">
        <v>920</v>
      </c>
      <c r="S189" t="s">
        <v>18</v>
      </c>
      <c r="T189" t="s">
        <v>921</v>
      </c>
      <c r="U189" t="s">
        <v>375</v>
      </c>
      <c r="V189" t="s">
        <v>18</v>
      </c>
    </row>
    <row r="190" spans="1:22" x14ac:dyDescent="0.3">
      <c r="A190" t="s">
        <v>642</v>
      </c>
      <c r="B190" t="s">
        <v>283</v>
      </c>
      <c r="C190" t="s">
        <v>642</v>
      </c>
      <c r="D190" t="s">
        <v>283</v>
      </c>
      <c r="E190" t="s">
        <v>922</v>
      </c>
      <c r="F190" t="s">
        <v>283</v>
      </c>
      <c r="G190" t="s">
        <v>916</v>
      </c>
      <c r="H190" t="s">
        <v>917</v>
      </c>
      <c r="I190" t="s">
        <v>918</v>
      </c>
      <c r="J190" t="s">
        <v>919</v>
      </c>
      <c r="Q190">
        <v>198</v>
      </c>
      <c r="R190" t="s">
        <v>923</v>
      </c>
      <c r="S190" t="s">
        <v>84</v>
      </c>
      <c r="T190" t="s">
        <v>921</v>
      </c>
      <c r="U190" t="s">
        <v>375</v>
      </c>
      <c r="V190" t="s">
        <v>84</v>
      </c>
    </row>
    <row r="191" spans="1:22" x14ac:dyDescent="0.3">
      <c r="A191" t="s">
        <v>611</v>
      </c>
      <c r="B191" t="s">
        <v>124</v>
      </c>
      <c r="C191" t="s">
        <v>611</v>
      </c>
      <c r="D191" t="s">
        <v>124</v>
      </c>
      <c r="E191" t="s">
        <v>924</v>
      </c>
      <c r="F191" t="s">
        <v>925</v>
      </c>
      <c r="G191" t="s">
        <v>916</v>
      </c>
      <c r="H191" t="s">
        <v>917</v>
      </c>
      <c r="I191" t="s">
        <v>918</v>
      </c>
      <c r="J191" t="s">
        <v>919</v>
      </c>
      <c r="Q191">
        <v>199</v>
      </c>
      <c r="R191" t="s">
        <v>926</v>
      </c>
      <c r="S191" t="s">
        <v>218</v>
      </c>
      <c r="T191" t="s">
        <v>921</v>
      </c>
      <c r="U191" t="s">
        <v>375</v>
      </c>
      <c r="V191" t="s">
        <v>218</v>
      </c>
    </row>
    <row r="192" spans="1:22" x14ac:dyDescent="0.3">
      <c r="A192" t="s">
        <v>615</v>
      </c>
      <c r="B192" t="s">
        <v>145</v>
      </c>
      <c r="C192" t="s">
        <v>615</v>
      </c>
      <c r="D192" t="s">
        <v>145</v>
      </c>
      <c r="E192" t="s">
        <v>924</v>
      </c>
      <c r="F192" t="s">
        <v>925</v>
      </c>
      <c r="G192" t="s">
        <v>916</v>
      </c>
      <c r="H192" t="s">
        <v>917</v>
      </c>
      <c r="I192" t="s">
        <v>918</v>
      </c>
      <c r="J192" t="s">
        <v>919</v>
      </c>
      <c r="Q192">
        <v>200</v>
      </c>
      <c r="R192" t="s">
        <v>927</v>
      </c>
      <c r="S192" t="s">
        <v>232</v>
      </c>
      <c r="T192" t="s">
        <v>921</v>
      </c>
      <c r="U192" t="s">
        <v>375</v>
      </c>
      <c r="V192" t="s">
        <v>232</v>
      </c>
    </row>
    <row r="193" spans="1:23" x14ac:dyDescent="0.3">
      <c r="A193" t="s">
        <v>629</v>
      </c>
      <c r="B193" t="s">
        <v>157</v>
      </c>
      <c r="C193" t="s">
        <v>629</v>
      </c>
      <c r="D193" t="s">
        <v>157</v>
      </c>
      <c r="E193" t="s">
        <v>928</v>
      </c>
      <c r="F193" t="s">
        <v>929</v>
      </c>
      <c r="G193" t="s">
        <v>916</v>
      </c>
      <c r="H193" t="s">
        <v>917</v>
      </c>
      <c r="I193" t="s">
        <v>918</v>
      </c>
      <c r="J193" t="s">
        <v>919</v>
      </c>
      <c r="Q193">
        <v>131</v>
      </c>
      <c r="R193" t="s">
        <v>930</v>
      </c>
      <c r="S193" t="s">
        <v>55</v>
      </c>
      <c r="T193" t="s">
        <v>931</v>
      </c>
      <c r="U193" t="s">
        <v>340</v>
      </c>
      <c r="V193" t="s">
        <v>55</v>
      </c>
      <c r="W193" t="s">
        <v>55</v>
      </c>
    </row>
    <row r="194" spans="1:23" x14ac:dyDescent="0.3">
      <c r="A194" t="s">
        <v>637</v>
      </c>
      <c r="B194" t="s">
        <v>252</v>
      </c>
      <c r="C194" t="s">
        <v>637</v>
      </c>
      <c r="D194" t="s">
        <v>252</v>
      </c>
      <c r="E194" t="s">
        <v>928</v>
      </c>
      <c r="F194" t="s">
        <v>929</v>
      </c>
      <c r="G194" t="s">
        <v>916</v>
      </c>
      <c r="H194" t="s">
        <v>917</v>
      </c>
      <c r="I194" t="s">
        <v>918</v>
      </c>
      <c r="J194" t="s">
        <v>919</v>
      </c>
      <c r="Q194">
        <v>133</v>
      </c>
      <c r="R194" t="s">
        <v>932</v>
      </c>
      <c r="S194" t="s">
        <v>95</v>
      </c>
      <c r="T194" t="s">
        <v>931</v>
      </c>
      <c r="U194" t="s">
        <v>340</v>
      </c>
      <c r="V194" t="s">
        <v>95</v>
      </c>
      <c r="W194" t="s">
        <v>95</v>
      </c>
    </row>
    <row r="195" spans="1:23" x14ac:dyDescent="0.3">
      <c r="A195" t="s">
        <v>626</v>
      </c>
      <c r="B195" t="s">
        <v>152</v>
      </c>
      <c r="C195" t="s">
        <v>626</v>
      </c>
      <c r="D195" t="s">
        <v>152</v>
      </c>
      <c r="E195" t="s">
        <v>933</v>
      </c>
      <c r="F195" t="s">
        <v>152</v>
      </c>
      <c r="G195" t="s">
        <v>916</v>
      </c>
      <c r="H195" t="s">
        <v>917</v>
      </c>
      <c r="I195" t="s">
        <v>918</v>
      </c>
      <c r="J195" t="s">
        <v>919</v>
      </c>
      <c r="Q195">
        <v>135</v>
      </c>
      <c r="R195" t="s">
        <v>934</v>
      </c>
      <c r="S195" t="s">
        <v>158</v>
      </c>
      <c r="T195" t="s">
        <v>931</v>
      </c>
      <c r="U195" t="s">
        <v>340</v>
      </c>
      <c r="V195" t="s">
        <v>158</v>
      </c>
      <c r="W195" t="s">
        <v>158</v>
      </c>
    </row>
    <row r="196" spans="1:23" x14ac:dyDescent="0.3">
      <c r="A196" t="s">
        <v>599</v>
      </c>
      <c r="B196" t="s">
        <v>69</v>
      </c>
      <c r="C196" t="s">
        <v>599</v>
      </c>
      <c r="D196" t="s">
        <v>69</v>
      </c>
      <c r="E196" t="s">
        <v>935</v>
      </c>
      <c r="F196" t="s">
        <v>936</v>
      </c>
      <c r="G196" t="s">
        <v>937</v>
      </c>
      <c r="H196" t="s">
        <v>938</v>
      </c>
      <c r="I196" t="s">
        <v>918</v>
      </c>
      <c r="J196" t="s">
        <v>919</v>
      </c>
      <c r="Q196">
        <v>137</v>
      </c>
      <c r="R196" t="s">
        <v>939</v>
      </c>
      <c r="S196" t="s">
        <v>180</v>
      </c>
      <c r="T196" t="s">
        <v>931</v>
      </c>
      <c r="U196" t="s">
        <v>340</v>
      </c>
      <c r="V196" t="s">
        <v>180</v>
      </c>
      <c r="W196" t="s">
        <v>180</v>
      </c>
    </row>
    <row r="197" spans="1:23" x14ac:dyDescent="0.3">
      <c r="A197" t="s">
        <v>603</v>
      </c>
      <c r="B197" t="s">
        <v>54</v>
      </c>
      <c r="C197" t="s">
        <v>603</v>
      </c>
      <c r="D197" t="s">
        <v>54</v>
      </c>
      <c r="E197" t="s">
        <v>935</v>
      </c>
      <c r="F197" t="s">
        <v>936</v>
      </c>
      <c r="G197" t="s">
        <v>937</v>
      </c>
      <c r="H197" t="s">
        <v>938</v>
      </c>
      <c r="I197" t="s">
        <v>918</v>
      </c>
      <c r="J197" t="s">
        <v>919</v>
      </c>
      <c r="Q197">
        <v>139</v>
      </c>
      <c r="R197" t="s">
        <v>940</v>
      </c>
      <c r="S197" t="s">
        <v>248</v>
      </c>
      <c r="T197" t="s">
        <v>931</v>
      </c>
      <c r="U197" t="s">
        <v>340</v>
      </c>
      <c r="V197" t="s">
        <v>248</v>
      </c>
      <c r="W197" t="s">
        <v>248</v>
      </c>
    </row>
    <row r="198" spans="1:23" x14ac:dyDescent="0.3">
      <c r="A198" t="s">
        <v>649</v>
      </c>
      <c r="B198" t="s">
        <v>305</v>
      </c>
      <c r="C198" t="s">
        <v>649</v>
      </c>
      <c r="D198" t="s">
        <v>305</v>
      </c>
      <c r="E198" t="s">
        <v>941</v>
      </c>
      <c r="F198" t="s">
        <v>305</v>
      </c>
      <c r="G198" t="s">
        <v>937</v>
      </c>
      <c r="H198" t="s">
        <v>938</v>
      </c>
      <c r="I198" t="s">
        <v>918</v>
      </c>
      <c r="J198" t="s">
        <v>919</v>
      </c>
      <c r="Q198">
        <v>141</v>
      </c>
      <c r="R198" t="s">
        <v>942</v>
      </c>
      <c r="S198" t="s">
        <v>256</v>
      </c>
      <c r="T198" t="s">
        <v>931</v>
      </c>
      <c r="U198" t="s">
        <v>340</v>
      </c>
      <c r="V198" t="s">
        <v>256</v>
      </c>
      <c r="W198" t="s">
        <v>256</v>
      </c>
    </row>
    <row r="199" spans="1:23" x14ac:dyDescent="0.3">
      <c r="A199" t="s">
        <v>609</v>
      </c>
      <c r="B199" t="s">
        <v>122</v>
      </c>
      <c r="C199" t="s">
        <v>609</v>
      </c>
      <c r="D199" t="s">
        <v>122</v>
      </c>
      <c r="E199" t="s">
        <v>943</v>
      </c>
      <c r="F199" t="s">
        <v>944</v>
      </c>
      <c r="G199" t="s">
        <v>937</v>
      </c>
      <c r="H199" t="s">
        <v>938</v>
      </c>
      <c r="I199" t="s">
        <v>918</v>
      </c>
      <c r="J199" t="s">
        <v>919</v>
      </c>
      <c r="Q199">
        <v>143</v>
      </c>
      <c r="R199" t="s">
        <v>945</v>
      </c>
      <c r="S199" t="s">
        <v>257</v>
      </c>
      <c r="T199" t="s">
        <v>931</v>
      </c>
      <c r="U199" t="s">
        <v>340</v>
      </c>
      <c r="V199" t="s">
        <v>257</v>
      </c>
      <c r="W199" t="s">
        <v>257</v>
      </c>
    </row>
    <row r="200" spans="1:23" x14ac:dyDescent="0.3">
      <c r="A200" t="s">
        <v>617</v>
      </c>
      <c r="B200" t="s">
        <v>146</v>
      </c>
      <c r="C200" t="s">
        <v>617</v>
      </c>
      <c r="D200" t="s">
        <v>146</v>
      </c>
      <c r="E200" t="s">
        <v>943</v>
      </c>
      <c r="F200" t="s">
        <v>944</v>
      </c>
      <c r="G200" t="s">
        <v>937</v>
      </c>
      <c r="H200" t="s">
        <v>938</v>
      </c>
      <c r="I200" t="s">
        <v>918</v>
      </c>
      <c r="J200" t="s">
        <v>919</v>
      </c>
      <c r="Q200">
        <v>149</v>
      </c>
      <c r="R200" t="s">
        <v>946</v>
      </c>
      <c r="S200" t="s">
        <v>270</v>
      </c>
      <c r="T200" t="s">
        <v>931</v>
      </c>
      <c r="U200" t="s">
        <v>340</v>
      </c>
      <c r="V200" t="s">
        <v>270</v>
      </c>
      <c r="W200" t="s">
        <v>270</v>
      </c>
    </row>
    <row r="201" spans="1:23" x14ac:dyDescent="0.3">
      <c r="A201" t="s">
        <v>645</v>
      </c>
      <c r="B201" t="s">
        <v>291</v>
      </c>
      <c r="C201" t="s">
        <v>645</v>
      </c>
      <c r="D201" t="s">
        <v>291</v>
      </c>
      <c r="E201" t="s">
        <v>947</v>
      </c>
      <c r="F201" t="s">
        <v>291</v>
      </c>
      <c r="G201" t="s">
        <v>937</v>
      </c>
      <c r="H201" t="s">
        <v>938</v>
      </c>
      <c r="I201" t="s">
        <v>918</v>
      </c>
      <c r="J201" t="s">
        <v>919</v>
      </c>
      <c r="Q201">
        <v>144</v>
      </c>
      <c r="R201" t="s">
        <v>594</v>
      </c>
      <c r="S201" t="s">
        <v>96</v>
      </c>
      <c r="T201" t="s">
        <v>948</v>
      </c>
      <c r="U201" t="s">
        <v>341</v>
      </c>
      <c r="V201" t="s">
        <v>96</v>
      </c>
      <c r="W201" t="s">
        <v>14</v>
      </c>
    </row>
    <row r="202" spans="1:23" x14ac:dyDescent="0.3">
      <c r="A202" t="s">
        <v>949</v>
      </c>
      <c r="B202" t="s">
        <v>167</v>
      </c>
      <c r="C202" t="s">
        <v>949</v>
      </c>
      <c r="D202" t="s">
        <v>167</v>
      </c>
      <c r="E202" t="s">
        <v>950</v>
      </c>
      <c r="F202" t="s">
        <v>167</v>
      </c>
      <c r="G202" t="s">
        <v>951</v>
      </c>
      <c r="H202" t="s">
        <v>330</v>
      </c>
      <c r="I202" t="s">
        <v>436</v>
      </c>
      <c r="J202" t="s">
        <v>437</v>
      </c>
      <c r="Q202">
        <v>148</v>
      </c>
      <c r="R202" t="s">
        <v>595</v>
      </c>
      <c r="S202" t="s">
        <v>304</v>
      </c>
      <c r="T202" t="s">
        <v>948</v>
      </c>
      <c r="U202" t="s">
        <v>341</v>
      </c>
      <c r="V202" t="s">
        <v>304</v>
      </c>
      <c r="W202" t="s">
        <v>142</v>
      </c>
    </row>
    <row r="203" spans="1:23" x14ac:dyDescent="0.3">
      <c r="A203" t="s">
        <v>664</v>
      </c>
      <c r="B203" t="s">
        <v>81</v>
      </c>
      <c r="C203" t="s">
        <v>664</v>
      </c>
      <c r="D203" t="s">
        <v>81</v>
      </c>
      <c r="E203" t="s">
        <v>952</v>
      </c>
      <c r="F203" t="s">
        <v>953</v>
      </c>
      <c r="G203" t="s">
        <v>951</v>
      </c>
      <c r="H203" t="s">
        <v>330</v>
      </c>
      <c r="I203" t="s">
        <v>436</v>
      </c>
      <c r="J203" t="s">
        <v>437</v>
      </c>
      <c r="Q203">
        <v>151</v>
      </c>
      <c r="R203" t="s">
        <v>589</v>
      </c>
      <c r="S203" t="s">
        <v>14</v>
      </c>
      <c r="T203" t="s">
        <v>948</v>
      </c>
      <c r="U203" t="s">
        <v>341</v>
      </c>
      <c r="V203" t="s">
        <v>14</v>
      </c>
      <c r="W203" t="s">
        <v>172</v>
      </c>
    </row>
    <row r="204" spans="1:23" x14ac:dyDescent="0.3">
      <c r="A204" t="s">
        <v>676</v>
      </c>
      <c r="B204" t="s">
        <v>115</v>
      </c>
      <c r="C204" t="s">
        <v>676</v>
      </c>
      <c r="D204" t="s">
        <v>115</v>
      </c>
      <c r="E204" t="s">
        <v>952</v>
      </c>
      <c r="F204" t="s">
        <v>953</v>
      </c>
      <c r="G204" t="s">
        <v>951</v>
      </c>
      <c r="H204" t="s">
        <v>330</v>
      </c>
      <c r="I204" t="s">
        <v>436</v>
      </c>
      <c r="J204" t="s">
        <v>437</v>
      </c>
      <c r="Q204">
        <v>153</v>
      </c>
      <c r="R204" t="s">
        <v>592</v>
      </c>
      <c r="S204" t="s">
        <v>142</v>
      </c>
      <c r="T204" t="s">
        <v>948</v>
      </c>
      <c r="U204" t="s">
        <v>341</v>
      </c>
      <c r="V204" t="s">
        <v>142</v>
      </c>
      <c r="W204" t="s">
        <v>96</v>
      </c>
    </row>
    <row r="205" spans="1:23" x14ac:dyDescent="0.3">
      <c r="A205" t="s">
        <v>696</v>
      </c>
      <c r="B205" t="s">
        <v>267</v>
      </c>
      <c r="C205" t="s">
        <v>696</v>
      </c>
      <c r="D205" t="s">
        <v>267</v>
      </c>
      <c r="E205" t="s">
        <v>952</v>
      </c>
      <c r="F205" t="s">
        <v>953</v>
      </c>
      <c r="G205" t="s">
        <v>951</v>
      </c>
      <c r="H205" t="s">
        <v>330</v>
      </c>
      <c r="I205" t="s">
        <v>436</v>
      </c>
      <c r="J205" t="s">
        <v>437</v>
      </c>
      <c r="Q205">
        <v>155</v>
      </c>
      <c r="R205" t="s">
        <v>593</v>
      </c>
      <c r="S205" t="s">
        <v>172</v>
      </c>
      <c r="T205" t="s">
        <v>948</v>
      </c>
      <c r="U205" t="s">
        <v>341</v>
      </c>
      <c r="V205" t="s">
        <v>172</v>
      </c>
      <c r="W205" t="s">
        <v>304</v>
      </c>
    </row>
    <row r="206" spans="1:23" x14ac:dyDescent="0.3">
      <c r="A206" t="s">
        <v>660</v>
      </c>
      <c r="B206" t="s">
        <v>56</v>
      </c>
      <c r="C206" t="s">
        <v>660</v>
      </c>
      <c r="D206" t="s">
        <v>56</v>
      </c>
      <c r="E206" t="s">
        <v>954</v>
      </c>
      <c r="F206" t="s">
        <v>955</v>
      </c>
      <c r="G206" t="s">
        <v>951</v>
      </c>
      <c r="H206" t="s">
        <v>330</v>
      </c>
      <c r="I206" t="s">
        <v>436</v>
      </c>
      <c r="J206" t="s">
        <v>437</v>
      </c>
      <c r="Q206">
        <v>150</v>
      </c>
      <c r="R206" t="s">
        <v>956</v>
      </c>
      <c r="S206" t="s">
        <v>100</v>
      </c>
      <c r="T206" t="s">
        <v>957</v>
      </c>
      <c r="U206" t="s">
        <v>342</v>
      </c>
      <c r="V206" t="s">
        <v>100</v>
      </c>
    </row>
    <row r="207" spans="1:23" x14ac:dyDescent="0.3">
      <c r="A207" t="s">
        <v>666</v>
      </c>
      <c r="B207" t="s">
        <v>86</v>
      </c>
      <c r="C207" t="s">
        <v>666</v>
      </c>
      <c r="D207" t="s">
        <v>86</v>
      </c>
      <c r="E207" t="s">
        <v>954</v>
      </c>
      <c r="F207" t="s">
        <v>955</v>
      </c>
      <c r="G207" t="s">
        <v>951</v>
      </c>
      <c r="H207" t="s">
        <v>330</v>
      </c>
      <c r="I207" t="s">
        <v>436</v>
      </c>
      <c r="J207" t="s">
        <v>437</v>
      </c>
      <c r="Q207">
        <v>152</v>
      </c>
      <c r="R207" t="s">
        <v>958</v>
      </c>
      <c r="S207" t="s">
        <v>103</v>
      </c>
      <c r="T207" t="s">
        <v>957</v>
      </c>
      <c r="U207" t="s">
        <v>342</v>
      </c>
      <c r="V207" t="s">
        <v>103</v>
      </c>
    </row>
    <row r="208" spans="1:23" x14ac:dyDescent="0.3">
      <c r="A208" t="s">
        <v>690</v>
      </c>
      <c r="B208" t="s">
        <v>108</v>
      </c>
      <c r="C208" t="s">
        <v>690</v>
      </c>
      <c r="D208" t="s">
        <v>108</v>
      </c>
      <c r="E208" t="s">
        <v>954</v>
      </c>
      <c r="F208" t="s">
        <v>955</v>
      </c>
      <c r="G208" t="s">
        <v>951</v>
      </c>
      <c r="H208" t="s">
        <v>330</v>
      </c>
      <c r="I208" t="s">
        <v>436</v>
      </c>
      <c r="J208" t="s">
        <v>437</v>
      </c>
      <c r="Q208">
        <v>154</v>
      </c>
      <c r="R208" t="s">
        <v>959</v>
      </c>
      <c r="S208" t="s">
        <v>118</v>
      </c>
      <c r="T208" t="s">
        <v>957</v>
      </c>
      <c r="U208" t="s">
        <v>342</v>
      </c>
      <c r="V208" t="s">
        <v>118</v>
      </c>
    </row>
    <row r="209" spans="1:22" x14ac:dyDescent="0.3">
      <c r="A209" t="s">
        <v>700</v>
      </c>
      <c r="B209" t="s">
        <v>277</v>
      </c>
      <c r="C209" t="s">
        <v>700</v>
      </c>
      <c r="D209" t="s">
        <v>277</v>
      </c>
      <c r="E209" t="s">
        <v>954</v>
      </c>
      <c r="F209" t="s">
        <v>955</v>
      </c>
      <c r="G209" t="s">
        <v>951</v>
      </c>
      <c r="H209" t="s">
        <v>330</v>
      </c>
      <c r="I209" t="s">
        <v>436</v>
      </c>
      <c r="J209" t="s">
        <v>437</v>
      </c>
      <c r="Q209">
        <v>156</v>
      </c>
      <c r="R209" t="s">
        <v>960</v>
      </c>
      <c r="S209" t="s">
        <v>176</v>
      </c>
      <c r="T209" t="s">
        <v>957</v>
      </c>
      <c r="U209" t="s">
        <v>342</v>
      </c>
      <c r="V209" t="s">
        <v>176</v>
      </c>
    </row>
    <row r="210" spans="1:22" x14ac:dyDescent="0.3">
      <c r="A210" t="s">
        <v>656</v>
      </c>
      <c r="B210" t="s">
        <v>12</v>
      </c>
      <c r="C210" t="s">
        <v>656</v>
      </c>
      <c r="D210" t="s">
        <v>12</v>
      </c>
      <c r="E210" t="s">
        <v>961</v>
      </c>
      <c r="F210" t="s">
        <v>962</v>
      </c>
      <c r="G210" t="s">
        <v>951</v>
      </c>
      <c r="H210" t="s">
        <v>330</v>
      </c>
      <c r="I210" t="s">
        <v>436</v>
      </c>
      <c r="J210" t="s">
        <v>437</v>
      </c>
      <c r="Q210">
        <v>157</v>
      </c>
      <c r="R210" t="s">
        <v>963</v>
      </c>
      <c r="S210" t="s">
        <v>210</v>
      </c>
      <c r="T210" t="s">
        <v>957</v>
      </c>
      <c r="U210" t="s">
        <v>342</v>
      </c>
      <c r="V210" t="s">
        <v>210</v>
      </c>
    </row>
    <row r="211" spans="1:22" x14ac:dyDescent="0.3">
      <c r="A211" t="s">
        <v>680</v>
      </c>
      <c r="B211" t="s">
        <v>162</v>
      </c>
      <c r="C211" t="s">
        <v>680</v>
      </c>
      <c r="D211" t="s">
        <v>162</v>
      </c>
      <c r="E211" t="s">
        <v>961</v>
      </c>
      <c r="F211" t="s">
        <v>962</v>
      </c>
      <c r="G211" t="s">
        <v>951</v>
      </c>
      <c r="H211" t="s">
        <v>330</v>
      </c>
      <c r="I211" t="s">
        <v>436</v>
      </c>
      <c r="J211" t="s">
        <v>437</v>
      </c>
      <c r="Q211">
        <v>158</v>
      </c>
      <c r="R211" t="s">
        <v>964</v>
      </c>
      <c r="S211" t="s">
        <v>220</v>
      </c>
      <c r="T211" t="s">
        <v>957</v>
      </c>
      <c r="U211" t="s">
        <v>342</v>
      </c>
      <c r="V211" t="s">
        <v>220</v>
      </c>
    </row>
    <row r="212" spans="1:22" x14ac:dyDescent="0.3">
      <c r="A212" t="s">
        <v>686</v>
      </c>
      <c r="B212" t="s">
        <v>231</v>
      </c>
      <c r="C212" t="s">
        <v>686</v>
      </c>
      <c r="D212" t="s">
        <v>231</v>
      </c>
      <c r="E212" t="s">
        <v>965</v>
      </c>
      <c r="F212" t="s">
        <v>966</v>
      </c>
      <c r="G212" t="s">
        <v>951</v>
      </c>
      <c r="H212" t="s">
        <v>330</v>
      </c>
      <c r="I212" t="s">
        <v>436</v>
      </c>
      <c r="J212" t="s">
        <v>437</v>
      </c>
      <c r="Q212">
        <v>159</v>
      </c>
      <c r="R212" t="s">
        <v>967</v>
      </c>
      <c r="S212" t="s">
        <v>253</v>
      </c>
      <c r="T212" t="s">
        <v>957</v>
      </c>
      <c r="U212" t="s">
        <v>342</v>
      </c>
      <c r="V212" t="s">
        <v>253</v>
      </c>
    </row>
    <row r="213" spans="1:22" x14ac:dyDescent="0.3">
      <c r="A213" t="s">
        <v>705</v>
      </c>
      <c r="B213" t="s">
        <v>280</v>
      </c>
      <c r="C213" t="s">
        <v>705</v>
      </c>
      <c r="D213" t="s">
        <v>280</v>
      </c>
      <c r="E213" t="s">
        <v>965</v>
      </c>
      <c r="F213" t="s">
        <v>966</v>
      </c>
      <c r="G213" t="s">
        <v>951</v>
      </c>
      <c r="H213" t="s">
        <v>330</v>
      </c>
      <c r="I213" t="s">
        <v>436</v>
      </c>
      <c r="J213" t="s">
        <v>437</v>
      </c>
      <c r="Q213">
        <v>160</v>
      </c>
      <c r="R213" t="s">
        <v>968</v>
      </c>
      <c r="S213" t="s">
        <v>265</v>
      </c>
      <c r="T213" t="s">
        <v>957</v>
      </c>
      <c r="U213" t="s">
        <v>342</v>
      </c>
      <c r="V213" t="s">
        <v>265</v>
      </c>
    </row>
    <row r="214" spans="1:22" x14ac:dyDescent="0.3">
      <c r="A214" t="s">
        <v>710</v>
      </c>
      <c r="B214" t="s">
        <v>285</v>
      </c>
      <c r="C214" t="s">
        <v>710</v>
      </c>
      <c r="D214" t="s">
        <v>285</v>
      </c>
      <c r="E214" t="s">
        <v>965</v>
      </c>
      <c r="F214" t="s">
        <v>966</v>
      </c>
      <c r="G214" t="s">
        <v>951</v>
      </c>
      <c r="H214" t="s">
        <v>330</v>
      </c>
      <c r="I214" t="s">
        <v>436</v>
      </c>
      <c r="J214" t="s">
        <v>437</v>
      </c>
      <c r="Q214">
        <v>161</v>
      </c>
      <c r="R214" t="s">
        <v>969</v>
      </c>
      <c r="S214" t="s">
        <v>271</v>
      </c>
      <c r="T214" t="s">
        <v>957</v>
      </c>
      <c r="U214" t="s">
        <v>342</v>
      </c>
      <c r="V214" t="s">
        <v>271</v>
      </c>
    </row>
    <row r="215" spans="1:22" x14ac:dyDescent="0.3">
      <c r="A215" t="s">
        <v>970</v>
      </c>
      <c r="B215" t="s">
        <v>30</v>
      </c>
      <c r="C215" t="s">
        <v>970</v>
      </c>
      <c r="D215" t="s">
        <v>30</v>
      </c>
      <c r="E215" t="s">
        <v>971</v>
      </c>
      <c r="F215" t="s">
        <v>30</v>
      </c>
      <c r="G215" t="s">
        <v>972</v>
      </c>
      <c r="H215" t="s">
        <v>331</v>
      </c>
      <c r="I215" t="s">
        <v>472</v>
      </c>
      <c r="J215" t="s">
        <v>473</v>
      </c>
      <c r="Q215">
        <v>162</v>
      </c>
      <c r="R215" t="s">
        <v>973</v>
      </c>
      <c r="S215" t="s">
        <v>295</v>
      </c>
      <c r="T215" t="s">
        <v>957</v>
      </c>
      <c r="U215" t="s">
        <v>342</v>
      </c>
      <c r="V215" t="s">
        <v>295</v>
      </c>
    </row>
    <row r="216" spans="1:22" x14ac:dyDescent="0.3">
      <c r="A216" t="s">
        <v>974</v>
      </c>
      <c r="B216" t="s">
        <v>31</v>
      </c>
      <c r="C216" t="s">
        <v>974</v>
      </c>
      <c r="D216" t="s">
        <v>31</v>
      </c>
      <c r="E216" t="s">
        <v>975</v>
      </c>
      <c r="F216" t="s">
        <v>31</v>
      </c>
      <c r="G216" t="s">
        <v>972</v>
      </c>
      <c r="H216" t="s">
        <v>331</v>
      </c>
      <c r="I216" t="s">
        <v>472</v>
      </c>
      <c r="J216" t="s">
        <v>473</v>
      </c>
      <c r="Q216">
        <v>163</v>
      </c>
      <c r="R216" t="s">
        <v>976</v>
      </c>
      <c r="S216" t="s">
        <v>311</v>
      </c>
      <c r="T216" t="s">
        <v>957</v>
      </c>
      <c r="U216" t="s">
        <v>342</v>
      </c>
      <c r="V216" t="s">
        <v>311</v>
      </c>
    </row>
    <row r="217" spans="1:22" x14ac:dyDescent="0.3">
      <c r="A217" t="s">
        <v>733</v>
      </c>
      <c r="B217" t="s">
        <v>153</v>
      </c>
      <c r="C217" t="s">
        <v>733</v>
      </c>
      <c r="D217" t="s">
        <v>153</v>
      </c>
      <c r="E217" t="s">
        <v>977</v>
      </c>
      <c r="F217" t="s">
        <v>978</v>
      </c>
      <c r="G217" t="s">
        <v>972</v>
      </c>
      <c r="H217" t="s">
        <v>331</v>
      </c>
      <c r="I217" t="s">
        <v>472</v>
      </c>
      <c r="J217" t="s">
        <v>473</v>
      </c>
      <c r="Q217">
        <v>213</v>
      </c>
      <c r="R217" t="s">
        <v>979</v>
      </c>
      <c r="S217" t="s">
        <v>179</v>
      </c>
      <c r="T217" t="s">
        <v>980</v>
      </c>
      <c r="U217" t="s">
        <v>378</v>
      </c>
      <c r="V217" t="s">
        <v>179</v>
      </c>
    </row>
    <row r="218" spans="1:22" x14ac:dyDescent="0.3">
      <c r="A218" t="s">
        <v>746</v>
      </c>
      <c r="B218" t="s">
        <v>317</v>
      </c>
      <c r="C218" t="s">
        <v>746</v>
      </c>
      <c r="D218" t="s">
        <v>317</v>
      </c>
      <c r="E218" t="s">
        <v>977</v>
      </c>
      <c r="F218" t="s">
        <v>978</v>
      </c>
      <c r="G218" t="s">
        <v>972</v>
      </c>
      <c r="H218" t="s">
        <v>331</v>
      </c>
      <c r="I218" t="s">
        <v>472</v>
      </c>
      <c r="J218" t="s">
        <v>473</v>
      </c>
      <c r="Q218">
        <v>214</v>
      </c>
      <c r="R218" t="s">
        <v>981</v>
      </c>
      <c r="S218" t="s">
        <v>191</v>
      </c>
      <c r="T218" t="s">
        <v>980</v>
      </c>
      <c r="U218" t="s">
        <v>378</v>
      </c>
      <c r="V218" t="s">
        <v>191</v>
      </c>
    </row>
    <row r="219" spans="1:22" x14ac:dyDescent="0.3">
      <c r="A219" t="s">
        <v>726</v>
      </c>
      <c r="B219" t="s">
        <v>110</v>
      </c>
      <c r="C219" t="s">
        <v>726</v>
      </c>
      <c r="D219" t="s">
        <v>110</v>
      </c>
      <c r="E219" t="s">
        <v>982</v>
      </c>
      <c r="F219" t="s">
        <v>983</v>
      </c>
      <c r="G219" t="s">
        <v>972</v>
      </c>
      <c r="H219" t="s">
        <v>331</v>
      </c>
      <c r="I219" t="s">
        <v>472</v>
      </c>
      <c r="J219" t="s">
        <v>473</v>
      </c>
      <c r="Q219">
        <v>215</v>
      </c>
      <c r="R219" t="s">
        <v>984</v>
      </c>
      <c r="S219" t="s">
        <v>249</v>
      </c>
      <c r="T219" t="s">
        <v>980</v>
      </c>
      <c r="U219" t="s">
        <v>378</v>
      </c>
      <c r="V219" t="s">
        <v>249</v>
      </c>
    </row>
    <row r="220" spans="1:22" x14ac:dyDescent="0.3">
      <c r="A220" t="s">
        <v>737</v>
      </c>
      <c r="B220" t="s">
        <v>205</v>
      </c>
      <c r="C220" t="s">
        <v>737</v>
      </c>
      <c r="D220" t="s">
        <v>205</v>
      </c>
      <c r="E220" t="s">
        <v>982</v>
      </c>
      <c r="F220" t="s">
        <v>983</v>
      </c>
      <c r="G220" t="s">
        <v>972</v>
      </c>
      <c r="H220" t="s">
        <v>331</v>
      </c>
      <c r="I220" t="s">
        <v>472</v>
      </c>
      <c r="J220" t="s">
        <v>473</v>
      </c>
      <c r="Q220">
        <v>216</v>
      </c>
      <c r="R220" t="s">
        <v>985</v>
      </c>
      <c r="S220" t="s">
        <v>264</v>
      </c>
      <c r="T220" t="s">
        <v>980</v>
      </c>
      <c r="U220" t="s">
        <v>378</v>
      </c>
      <c r="V220" t="s">
        <v>264</v>
      </c>
    </row>
    <row r="221" spans="1:22" x14ac:dyDescent="0.3">
      <c r="A221" t="s">
        <v>738</v>
      </c>
      <c r="B221" t="s">
        <v>211</v>
      </c>
      <c r="C221" t="s">
        <v>738</v>
      </c>
      <c r="D221" t="s">
        <v>211</v>
      </c>
      <c r="E221" t="s">
        <v>982</v>
      </c>
      <c r="F221" t="s">
        <v>983</v>
      </c>
      <c r="G221" t="s">
        <v>972</v>
      </c>
      <c r="H221" t="s">
        <v>331</v>
      </c>
      <c r="I221" t="s">
        <v>472</v>
      </c>
      <c r="J221" t="s">
        <v>473</v>
      </c>
      <c r="Q221">
        <v>217</v>
      </c>
      <c r="R221" t="s">
        <v>986</v>
      </c>
      <c r="S221" t="s">
        <v>111</v>
      </c>
      <c r="T221" t="s">
        <v>980</v>
      </c>
      <c r="U221" t="s">
        <v>378</v>
      </c>
      <c r="V221" t="s">
        <v>111</v>
      </c>
    </row>
    <row r="222" spans="1:22" x14ac:dyDescent="0.3">
      <c r="A222" t="s">
        <v>742</v>
      </c>
      <c r="B222" t="s">
        <v>246</v>
      </c>
      <c r="C222" t="s">
        <v>742</v>
      </c>
      <c r="D222" t="s">
        <v>246</v>
      </c>
      <c r="E222" t="s">
        <v>982</v>
      </c>
      <c r="F222" t="s">
        <v>983</v>
      </c>
      <c r="G222" t="s">
        <v>972</v>
      </c>
      <c r="H222" t="s">
        <v>331</v>
      </c>
      <c r="I222" t="s">
        <v>472</v>
      </c>
      <c r="J222" t="s">
        <v>473</v>
      </c>
      <c r="Q222">
        <v>164</v>
      </c>
      <c r="R222" t="s">
        <v>844</v>
      </c>
      <c r="S222" t="s">
        <v>192</v>
      </c>
      <c r="T222" t="s">
        <v>987</v>
      </c>
      <c r="U222" t="s">
        <v>343</v>
      </c>
      <c r="V222" t="s">
        <v>192</v>
      </c>
    </row>
    <row r="223" spans="1:22" x14ac:dyDescent="0.3">
      <c r="A223" t="s">
        <v>716</v>
      </c>
      <c r="B223" t="s">
        <v>50</v>
      </c>
      <c r="C223" t="s">
        <v>716</v>
      </c>
      <c r="D223" t="s">
        <v>50</v>
      </c>
      <c r="E223" t="s">
        <v>988</v>
      </c>
      <c r="F223" t="s">
        <v>989</v>
      </c>
      <c r="G223" t="s">
        <v>972</v>
      </c>
      <c r="H223" t="s">
        <v>331</v>
      </c>
      <c r="I223" t="s">
        <v>472</v>
      </c>
      <c r="J223" t="s">
        <v>473</v>
      </c>
      <c r="Q223">
        <v>165</v>
      </c>
      <c r="R223" t="s">
        <v>848</v>
      </c>
      <c r="S223" t="s">
        <v>197</v>
      </c>
      <c r="T223" t="s">
        <v>987</v>
      </c>
      <c r="U223" t="s">
        <v>343</v>
      </c>
      <c r="V223" t="s">
        <v>197</v>
      </c>
    </row>
    <row r="224" spans="1:22" x14ac:dyDescent="0.3">
      <c r="A224" t="s">
        <v>730</v>
      </c>
      <c r="B224" t="s">
        <v>141</v>
      </c>
      <c r="C224" t="s">
        <v>730</v>
      </c>
      <c r="D224" t="s">
        <v>141</v>
      </c>
      <c r="E224" t="s">
        <v>988</v>
      </c>
      <c r="F224" t="s">
        <v>989</v>
      </c>
      <c r="G224" t="s">
        <v>972</v>
      </c>
      <c r="H224" t="s">
        <v>331</v>
      </c>
      <c r="I224" t="s">
        <v>472</v>
      </c>
      <c r="J224" t="s">
        <v>473</v>
      </c>
      <c r="Q224">
        <v>166</v>
      </c>
      <c r="R224" t="s">
        <v>850</v>
      </c>
      <c r="S224" t="s">
        <v>219</v>
      </c>
      <c r="T224" t="s">
        <v>987</v>
      </c>
      <c r="U224" t="s">
        <v>343</v>
      </c>
      <c r="V224" t="s">
        <v>219</v>
      </c>
    </row>
    <row r="225" spans="1:22" x14ac:dyDescent="0.3">
      <c r="A225" t="s">
        <v>736</v>
      </c>
      <c r="B225" t="s">
        <v>201</v>
      </c>
      <c r="C225" t="s">
        <v>736</v>
      </c>
      <c r="D225" t="s">
        <v>201</v>
      </c>
      <c r="E225" t="s">
        <v>988</v>
      </c>
      <c r="F225" t="s">
        <v>989</v>
      </c>
      <c r="G225" t="s">
        <v>972</v>
      </c>
      <c r="H225" t="s">
        <v>331</v>
      </c>
      <c r="I225" t="s">
        <v>472</v>
      </c>
      <c r="J225" t="s">
        <v>473</v>
      </c>
      <c r="Q225">
        <v>167</v>
      </c>
      <c r="R225" t="s">
        <v>852</v>
      </c>
      <c r="S225" t="s">
        <v>262</v>
      </c>
      <c r="T225" t="s">
        <v>987</v>
      </c>
      <c r="U225" t="s">
        <v>343</v>
      </c>
      <c r="V225" t="s">
        <v>262</v>
      </c>
    </row>
    <row r="226" spans="1:22" x14ac:dyDescent="0.3">
      <c r="A226" t="s">
        <v>741</v>
      </c>
      <c r="B226" t="s">
        <v>216</v>
      </c>
      <c r="C226" t="s">
        <v>741</v>
      </c>
      <c r="D226" t="s">
        <v>216</v>
      </c>
      <c r="E226" t="s">
        <v>988</v>
      </c>
      <c r="F226" t="s">
        <v>989</v>
      </c>
      <c r="G226" t="s">
        <v>972</v>
      </c>
      <c r="H226" t="s">
        <v>331</v>
      </c>
      <c r="I226" t="s">
        <v>472</v>
      </c>
      <c r="J226" t="s">
        <v>473</v>
      </c>
      <c r="Q226">
        <v>168</v>
      </c>
      <c r="R226" t="s">
        <v>854</v>
      </c>
      <c r="S226" t="s">
        <v>293</v>
      </c>
      <c r="T226" t="s">
        <v>987</v>
      </c>
      <c r="U226" t="s">
        <v>343</v>
      </c>
      <c r="V226" t="s">
        <v>293</v>
      </c>
    </row>
    <row r="227" spans="1:22" x14ac:dyDescent="0.3">
      <c r="A227" t="s">
        <v>721</v>
      </c>
      <c r="B227" t="s">
        <v>68</v>
      </c>
      <c r="C227" t="s">
        <v>721</v>
      </c>
      <c r="D227" t="s">
        <v>68</v>
      </c>
      <c r="E227" t="s">
        <v>990</v>
      </c>
      <c r="F227" t="s">
        <v>991</v>
      </c>
      <c r="G227" t="s">
        <v>972</v>
      </c>
      <c r="H227" t="s">
        <v>331</v>
      </c>
      <c r="I227" t="s">
        <v>472</v>
      </c>
      <c r="J227" t="s">
        <v>473</v>
      </c>
      <c r="Q227">
        <v>201</v>
      </c>
      <c r="R227" t="s">
        <v>992</v>
      </c>
      <c r="S227" t="s">
        <v>28</v>
      </c>
      <c r="T227" t="s">
        <v>993</v>
      </c>
      <c r="U227" t="s">
        <v>376</v>
      </c>
      <c r="V227" t="s">
        <v>28</v>
      </c>
    </row>
    <row r="228" spans="1:22" x14ac:dyDescent="0.3">
      <c r="A228" t="s">
        <v>743</v>
      </c>
      <c r="B228" t="s">
        <v>300</v>
      </c>
      <c r="C228" t="s">
        <v>743</v>
      </c>
      <c r="D228" t="s">
        <v>300</v>
      </c>
      <c r="E228" t="s">
        <v>990</v>
      </c>
      <c r="F228" t="s">
        <v>991</v>
      </c>
      <c r="G228" t="s">
        <v>972</v>
      </c>
      <c r="H228" t="s">
        <v>331</v>
      </c>
      <c r="I228" t="s">
        <v>472</v>
      </c>
      <c r="J228" t="s">
        <v>473</v>
      </c>
      <c r="Q228">
        <v>202</v>
      </c>
      <c r="R228" t="s">
        <v>994</v>
      </c>
      <c r="S228" t="s">
        <v>75</v>
      </c>
      <c r="T228" t="s">
        <v>993</v>
      </c>
      <c r="U228" t="s">
        <v>376</v>
      </c>
      <c r="V228" t="s">
        <v>75</v>
      </c>
    </row>
    <row r="229" spans="1:22" x14ac:dyDescent="0.3">
      <c r="A229" t="s">
        <v>995</v>
      </c>
      <c r="B229" t="s">
        <v>155</v>
      </c>
      <c r="C229" t="s">
        <v>995</v>
      </c>
      <c r="D229" t="s">
        <v>155</v>
      </c>
      <c r="E229" t="s">
        <v>996</v>
      </c>
      <c r="F229" t="s">
        <v>155</v>
      </c>
      <c r="G229" t="s">
        <v>997</v>
      </c>
      <c r="H229" t="s">
        <v>998</v>
      </c>
      <c r="I229" t="s">
        <v>507</v>
      </c>
      <c r="J229" t="s">
        <v>508</v>
      </c>
      <c r="Q229">
        <v>203</v>
      </c>
      <c r="R229" t="s">
        <v>999</v>
      </c>
      <c r="S229" t="s">
        <v>87</v>
      </c>
      <c r="T229" t="s">
        <v>993</v>
      </c>
      <c r="U229" t="s">
        <v>376</v>
      </c>
      <c r="V229" t="s">
        <v>87</v>
      </c>
    </row>
    <row r="230" spans="1:22" x14ac:dyDescent="0.3">
      <c r="A230" t="s">
        <v>1000</v>
      </c>
      <c r="B230" t="s">
        <v>223</v>
      </c>
      <c r="C230" t="s">
        <v>1000</v>
      </c>
      <c r="D230" t="s">
        <v>223</v>
      </c>
      <c r="E230" t="s">
        <v>1001</v>
      </c>
      <c r="F230" t="s">
        <v>1002</v>
      </c>
      <c r="G230" t="s">
        <v>997</v>
      </c>
      <c r="H230" t="s">
        <v>998</v>
      </c>
      <c r="I230" t="s">
        <v>507</v>
      </c>
      <c r="J230" t="s">
        <v>508</v>
      </c>
      <c r="Q230">
        <v>204</v>
      </c>
      <c r="R230" t="s">
        <v>1003</v>
      </c>
      <c r="S230" t="s">
        <v>226</v>
      </c>
      <c r="T230" t="s">
        <v>993</v>
      </c>
      <c r="U230" t="s">
        <v>376</v>
      </c>
      <c r="V230" t="s">
        <v>226</v>
      </c>
    </row>
    <row r="231" spans="1:22" x14ac:dyDescent="0.3">
      <c r="A231" t="s">
        <v>752</v>
      </c>
      <c r="B231" t="s">
        <v>29</v>
      </c>
      <c r="C231" t="s">
        <v>752</v>
      </c>
      <c r="D231" t="s">
        <v>29</v>
      </c>
      <c r="E231" t="s">
        <v>1001</v>
      </c>
      <c r="F231" t="s">
        <v>1002</v>
      </c>
      <c r="G231" t="s">
        <v>997</v>
      </c>
      <c r="H231" t="s">
        <v>998</v>
      </c>
      <c r="I231" t="s">
        <v>507</v>
      </c>
      <c r="J231" t="s">
        <v>508</v>
      </c>
      <c r="Q231">
        <v>205</v>
      </c>
      <c r="R231" t="s">
        <v>1004</v>
      </c>
      <c r="S231" t="s">
        <v>235</v>
      </c>
      <c r="T231" t="s">
        <v>993</v>
      </c>
      <c r="U231" t="s">
        <v>376</v>
      </c>
      <c r="V231" t="s">
        <v>235</v>
      </c>
    </row>
    <row r="232" spans="1:22" x14ac:dyDescent="0.3">
      <c r="A232" t="s">
        <v>753</v>
      </c>
      <c r="B232" t="s">
        <v>60</v>
      </c>
      <c r="C232" t="s">
        <v>753</v>
      </c>
      <c r="D232" t="s">
        <v>60</v>
      </c>
      <c r="E232" t="s">
        <v>1001</v>
      </c>
      <c r="F232" t="s">
        <v>1002</v>
      </c>
      <c r="G232" t="s">
        <v>997</v>
      </c>
      <c r="H232" t="s">
        <v>998</v>
      </c>
      <c r="I232" t="s">
        <v>507</v>
      </c>
      <c r="J232" t="s">
        <v>508</v>
      </c>
      <c r="Q232">
        <v>206</v>
      </c>
      <c r="R232" t="s">
        <v>1005</v>
      </c>
      <c r="S232" t="s">
        <v>289</v>
      </c>
      <c r="T232" t="s">
        <v>993</v>
      </c>
      <c r="U232" t="s">
        <v>376</v>
      </c>
      <c r="V232" t="s">
        <v>289</v>
      </c>
    </row>
    <row r="233" spans="1:22" x14ac:dyDescent="0.3">
      <c r="A233" t="s">
        <v>754</v>
      </c>
      <c r="B233" t="s">
        <v>123</v>
      </c>
      <c r="C233" t="s">
        <v>754</v>
      </c>
      <c r="D233" t="s">
        <v>123</v>
      </c>
      <c r="E233" t="s">
        <v>1001</v>
      </c>
      <c r="F233" t="s">
        <v>1002</v>
      </c>
      <c r="G233" t="s">
        <v>997</v>
      </c>
      <c r="H233" t="s">
        <v>998</v>
      </c>
      <c r="I233" t="s">
        <v>507</v>
      </c>
      <c r="J233" t="s">
        <v>508</v>
      </c>
      <c r="Q233">
        <v>207</v>
      </c>
      <c r="R233" t="s">
        <v>1006</v>
      </c>
      <c r="S233" t="s">
        <v>313</v>
      </c>
      <c r="T233" t="s">
        <v>993</v>
      </c>
      <c r="U233" t="s">
        <v>376</v>
      </c>
      <c r="V233" t="s">
        <v>313</v>
      </c>
    </row>
    <row r="234" spans="1:22" x14ac:dyDescent="0.3">
      <c r="A234" t="s">
        <v>759</v>
      </c>
      <c r="B234" t="s">
        <v>137</v>
      </c>
      <c r="C234" t="s">
        <v>759</v>
      </c>
      <c r="D234" t="s">
        <v>137</v>
      </c>
      <c r="E234" t="s">
        <v>1001</v>
      </c>
      <c r="F234" t="s">
        <v>1002</v>
      </c>
      <c r="G234" t="s">
        <v>997</v>
      </c>
      <c r="H234" t="s">
        <v>998</v>
      </c>
      <c r="I234" t="s">
        <v>507</v>
      </c>
      <c r="J234" t="s">
        <v>508</v>
      </c>
      <c r="Q234">
        <v>169</v>
      </c>
      <c r="R234" t="s">
        <v>1007</v>
      </c>
      <c r="S234" t="s">
        <v>5</v>
      </c>
      <c r="T234" t="s">
        <v>1008</v>
      </c>
      <c r="U234" t="s">
        <v>344</v>
      </c>
      <c r="V234" t="s">
        <v>5</v>
      </c>
    </row>
    <row r="235" spans="1:22" x14ac:dyDescent="0.3">
      <c r="A235" t="s">
        <v>763</v>
      </c>
      <c r="B235" t="s">
        <v>168</v>
      </c>
      <c r="C235" t="s">
        <v>763</v>
      </c>
      <c r="D235" t="s">
        <v>168</v>
      </c>
      <c r="E235" t="s">
        <v>1001</v>
      </c>
      <c r="F235" t="s">
        <v>1002</v>
      </c>
      <c r="G235" t="s">
        <v>997</v>
      </c>
      <c r="H235" t="s">
        <v>998</v>
      </c>
      <c r="I235" t="s">
        <v>507</v>
      </c>
      <c r="J235" t="s">
        <v>508</v>
      </c>
      <c r="Q235">
        <v>170</v>
      </c>
      <c r="R235" t="s">
        <v>1009</v>
      </c>
      <c r="S235" t="s">
        <v>10</v>
      </c>
      <c r="T235" t="s">
        <v>1008</v>
      </c>
      <c r="U235" t="s">
        <v>344</v>
      </c>
      <c r="V235" t="s">
        <v>10</v>
      </c>
    </row>
    <row r="236" spans="1:22" x14ac:dyDescent="0.3">
      <c r="A236" t="s">
        <v>747</v>
      </c>
      <c r="B236" t="s">
        <v>193</v>
      </c>
      <c r="C236" t="s">
        <v>747</v>
      </c>
      <c r="D236" t="s">
        <v>193</v>
      </c>
      <c r="E236" t="s">
        <v>1001</v>
      </c>
      <c r="F236" t="s">
        <v>1002</v>
      </c>
      <c r="G236" t="s">
        <v>997</v>
      </c>
      <c r="H236" t="s">
        <v>998</v>
      </c>
      <c r="I236" t="s">
        <v>507</v>
      </c>
      <c r="J236" t="s">
        <v>508</v>
      </c>
      <c r="Q236">
        <v>171</v>
      </c>
      <c r="R236" t="s">
        <v>1010</v>
      </c>
      <c r="S236" t="s">
        <v>67</v>
      </c>
      <c r="T236" t="s">
        <v>1008</v>
      </c>
      <c r="U236" t="s">
        <v>344</v>
      </c>
      <c r="V236" t="s">
        <v>67</v>
      </c>
    </row>
    <row r="237" spans="1:22" x14ac:dyDescent="0.3">
      <c r="A237" t="s">
        <v>749</v>
      </c>
      <c r="B237" t="s">
        <v>198</v>
      </c>
      <c r="C237" t="s">
        <v>749</v>
      </c>
      <c r="D237" t="s">
        <v>198</v>
      </c>
      <c r="E237" t="s">
        <v>1001</v>
      </c>
      <c r="F237" t="s">
        <v>1002</v>
      </c>
      <c r="G237" t="s">
        <v>997</v>
      </c>
      <c r="H237" t="s">
        <v>998</v>
      </c>
      <c r="I237" t="s">
        <v>507</v>
      </c>
      <c r="J237" t="s">
        <v>508</v>
      </c>
      <c r="Q237">
        <v>172</v>
      </c>
      <c r="R237" t="s">
        <v>1011</v>
      </c>
      <c r="S237" t="s">
        <v>77</v>
      </c>
      <c r="T237" t="s">
        <v>1008</v>
      </c>
      <c r="U237" t="s">
        <v>344</v>
      </c>
      <c r="V237" t="s">
        <v>77</v>
      </c>
    </row>
    <row r="238" spans="1:22" x14ac:dyDescent="0.3">
      <c r="A238" t="s">
        <v>1012</v>
      </c>
      <c r="B238" t="s">
        <v>302</v>
      </c>
      <c r="C238" t="s">
        <v>1012</v>
      </c>
      <c r="D238" t="s">
        <v>302</v>
      </c>
      <c r="E238" t="s">
        <v>1013</v>
      </c>
      <c r="F238" t="s">
        <v>302</v>
      </c>
      <c r="G238" t="s">
        <v>997</v>
      </c>
      <c r="H238" t="s">
        <v>998</v>
      </c>
      <c r="I238" t="s">
        <v>507</v>
      </c>
      <c r="J238" t="s">
        <v>508</v>
      </c>
      <c r="Q238">
        <v>173</v>
      </c>
      <c r="R238" t="s">
        <v>1014</v>
      </c>
      <c r="S238" t="s">
        <v>138</v>
      </c>
      <c r="T238" t="s">
        <v>1008</v>
      </c>
      <c r="U238" t="s">
        <v>344</v>
      </c>
      <c r="V238" t="s">
        <v>138</v>
      </c>
    </row>
    <row r="239" spans="1:22" x14ac:dyDescent="0.3">
      <c r="A239" t="s">
        <v>1015</v>
      </c>
      <c r="B239" t="s">
        <v>189</v>
      </c>
      <c r="C239" t="s">
        <v>1015</v>
      </c>
      <c r="D239" t="s">
        <v>189</v>
      </c>
      <c r="E239" t="s">
        <v>1016</v>
      </c>
      <c r="F239" t="s">
        <v>189</v>
      </c>
      <c r="G239" t="s">
        <v>997</v>
      </c>
      <c r="H239" t="s">
        <v>998</v>
      </c>
      <c r="I239" t="s">
        <v>507</v>
      </c>
      <c r="J239" t="s">
        <v>508</v>
      </c>
      <c r="Q239">
        <v>174</v>
      </c>
      <c r="R239" t="s">
        <v>1017</v>
      </c>
      <c r="S239" t="s">
        <v>173</v>
      </c>
      <c r="T239" t="s">
        <v>1008</v>
      </c>
      <c r="U239" t="s">
        <v>344</v>
      </c>
      <c r="V239" t="s">
        <v>173</v>
      </c>
    </row>
    <row r="240" spans="1:22" x14ac:dyDescent="0.3">
      <c r="A240" t="s">
        <v>765</v>
      </c>
      <c r="B240" t="s">
        <v>34</v>
      </c>
      <c r="C240" t="s">
        <v>765</v>
      </c>
      <c r="D240" t="s">
        <v>34</v>
      </c>
      <c r="E240" t="s">
        <v>1018</v>
      </c>
      <c r="F240" t="s">
        <v>1019</v>
      </c>
      <c r="G240" t="s">
        <v>1020</v>
      </c>
      <c r="H240" t="s">
        <v>333</v>
      </c>
      <c r="I240" t="s">
        <v>507</v>
      </c>
      <c r="J240" t="s">
        <v>508</v>
      </c>
      <c r="Q240">
        <v>175</v>
      </c>
      <c r="R240" t="s">
        <v>1021</v>
      </c>
      <c r="S240" t="s">
        <v>315</v>
      </c>
      <c r="T240" t="s">
        <v>1008</v>
      </c>
      <c r="U240" t="s">
        <v>344</v>
      </c>
      <c r="V240" t="s">
        <v>315</v>
      </c>
    </row>
    <row r="241" spans="1:22" x14ac:dyDescent="0.3">
      <c r="A241" t="s">
        <v>768</v>
      </c>
      <c r="B241" t="s">
        <v>93</v>
      </c>
      <c r="C241" t="s">
        <v>768</v>
      </c>
      <c r="D241" t="s">
        <v>93</v>
      </c>
      <c r="E241" t="s">
        <v>1018</v>
      </c>
      <c r="F241" t="s">
        <v>1019</v>
      </c>
      <c r="G241" t="s">
        <v>1020</v>
      </c>
      <c r="H241" t="s">
        <v>333</v>
      </c>
      <c r="I241" t="s">
        <v>507</v>
      </c>
      <c r="J241" t="s">
        <v>508</v>
      </c>
      <c r="Q241">
        <v>208</v>
      </c>
      <c r="R241" t="s">
        <v>1022</v>
      </c>
      <c r="S241" t="s">
        <v>37</v>
      </c>
      <c r="T241" t="s">
        <v>1023</v>
      </c>
      <c r="U241" t="s">
        <v>377</v>
      </c>
      <c r="V241" t="s">
        <v>37</v>
      </c>
    </row>
    <row r="242" spans="1:22" x14ac:dyDescent="0.3">
      <c r="A242" t="s">
        <v>771</v>
      </c>
      <c r="B242" t="s">
        <v>159</v>
      </c>
      <c r="C242" t="s">
        <v>771</v>
      </c>
      <c r="D242" t="s">
        <v>159</v>
      </c>
      <c r="E242" t="s">
        <v>1018</v>
      </c>
      <c r="F242" t="s">
        <v>1019</v>
      </c>
      <c r="G242" t="s">
        <v>1020</v>
      </c>
      <c r="H242" t="s">
        <v>333</v>
      </c>
      <c r="I242" t="s">
        <v>507</v>
      </c>
      <c r="J242" t="s">
        <v>508</v>
      </c>
      <c r="Q242">
        <v>209</v>
      </c>
      <c r="R242" t="s">
        <v>1024</v>
      </c>
      <c r="S242" t="s">
        <v>52</v>
      </c>
      <c r="T242" t="s">
        <v>1023</v>
      </c>
      <c r="U242" t="s">
        <v>377</v>
      </c>
      <c r="V242" t="s">
        <v>52</v>
      </c>
    </row>
    <row r="243" spans="1:22" x14ac:dyDescent="0.3">
      <c r="A243" t="s">
        <v>772</v>
      </c>
      <c r="B243" t="s">
        <v>186</v>
      </c>
      <c r="C243" t="s">
        <v>772</v>
      </c>
      <c r="D243" t="s">
        <v>186</v>
      </c>
      <c r="E243" t="s">
        <v>1018</v>
      </c>
      <c r="F243" t="s">
        <v>1019</v>
      </c>
      <c r="G243" t="s">
        <v>1020</v>
      </c>
      <c r="H243" t="s">
        <v>333</v>
      </c>
      <c r="I243" t="s">
        <v>507</v>
      </c>
      <c r="J243" t="s">
        <v>508</v>
      </c>
      <c r="Q243">
        <v>210</v>
      </c>
      <c r="R243" t="s">
        <v>1025</v>
      </c>
      <c r="S243" t="s">
        <v>150</v>
      </c>
      <c r="T243" t="s">
        <v>1023</v>
      </c>
      <c r="U243" t="s">
        <v>377</v>
      </c>
      <c r="V243" t="s">
        <v>150</v>
      </c>
    </row>
    <row r="244" spans="1:22" x14ac:dyDescent="0.3">
      <c r="A244" t="s">
        <v>773</v>
      </c>
      <c r="B244" t="s">
        <v>241</v>
      </c>
      <c r="C244" t="s">
        <v>773</v>
      </c>
      <c r="D244" t="s">
        <v>241</v>
      </c>
      <c r="E244" t="s">
        <v>1018</v>
      </c>
      <c r="F244" t="s">
        <v>1019</v>
      </c>
      <c r="G244" t="s">
        <v>1020</v>
      </c>
      <c r="H244" t="s">
        <v>333</v>
      </c>
      <c r="I244" t="s">
        <v>507</v>
      </c>
      <c r="J244" t="s">
        <v>508</v>
      </c>
      <c r="Q244">
        <v>211</v>
      </c>
      <c r="R244" t="s">
        <v>1026</v>
      </c>
      <c r="S244" t="s">
        <v>154</v>
      </c>
      <c r="T244" t="s">
        <v>1023</v>
      </c>
      <c r="U244" t="s">
        <v>377</v>
      </c>
      <c r="V244" t="s">
        <v>154</v>
      </c>
    </row>
    <row r="245" spans="1:22" x14ac:dyDescent="0.3">
      <c r="A245" t="s">
        <v>774</v>
      </c>
      <c r="B245" t="s">
        <v>242</v>
      </c>
      <c r="C245" t="s">
        <v>774</v>
      </c>
      <c r="D245" t="s">
        <v>242</v>
      </c>
      <c r="E245" t="s">
        <v>1018</v>
      </c>
      <c r="F245" t="s">
        <v>1019</v>
      </c>
      <c r="G245" t="s">
        <v>1020</v>
      </c>
      <c r="H245" t="s">
        <v>333</v>
      </c>
      <c r="I245" t="s">
        <v>507</v>
      </c>
      <c r="J245" t="s">
        <v>508</v>
      </c>
      <c r="Q245">
        <v>212</v>
      </c>
      <c r="R245" t="s">
        <v>1027</v>
      </c>
      <c r="S245" t="s">
        <v>288</v>
      </c>
      <c r="T245" t="s">
        <v>1023</v>
      </c>
      <c r="U245" t="s">
        <v>377</v>
      </c>
      <c r="V245" t="s">
        <v>288</v>
      </c>
    </row>
    <row r="246" spans="1:22" x14ac:dyDescent="0.3">
      <c r="A246" t="s">
        <v>775</v>
      </c>
      <c r="B246" t="s">
        <v>301</v>
      </c>
      <c r="C246" t="s">
        <v>775</v>
      </c>
      <c r="D246" t="s">
        <v>301</v>
      </c>
      <c r="E246" t="s">
        <v>1018</v>
      </c>
      <c r="F246" t="s">
        <v>1019</v>
      </c>
      <c r="G246" t="s">
        <v>1020</v>
      </c>
      <c r="H246" t="s">
        <v>333</v>
      </c>
      <c r="I246" t="s">
        <v>507</v>
      </c>
      <c r="J246" t="s">
        <v>508</v>
      </c>
      <c r="Q246">
        <v>176</v>
      </c>
      <c r="R246" t="s">
        <v>830</v>
      </c>
      <c r="S246" t="s">
        <v>46</v>
      </c>
      <c r="T246" t="s">
        <v>1028</v>
      </c>
      <c r="U246" t="s">
        <v>345</v>
      </c>
      <c r="V246" t="s">
        <v>46</v>
      </c>
    </row>
    <row r="247" spans="1:22" x14ac:dyDescent="0.3">
      <c r="A247" t="s">
        <v>1029</v>
      </c>
      <c r="B247" t="s">
        <v>120</v>
      </c>
      <c r="C247" t="s">
        <v>1029</v>
      </c>
      <c r="D247" t="s">
        <v>120</v>
      </c>
      <c r="E247" t="s">
        <v>1030</v>
      </c>
      <c r="F247" t="s">
        <v>1031</v>
      </c>
      <c r="G247" t="s">
        <v>1032</v>
      </c>
      <c r="H247" t="s">
        <v>374</v>
      </c>
      <c r="I247" t="s">
        <v>472</v>
      </c>
      <c r="J247" t="s">
        <v>473</v>
      </c>
      <c r="Q247">
        <v>177</v>
      </c>
      <c r="R247" t="s">
        <v>834</v>
      </c>
      <c r="S247" t="s">
        <v>164</v>
      </c>
      <c r="T247" t="s">
        <v>1028</v>
      </c>
      <c r="U247" t="s">
        <v>345</v>
      </c>
      <c r="V247" t="s">
        <v>164</v>
      </c>
    </row>
    <row r="248" spans="1:22" x14ac:dyDescent="0.3">
      <c r="A248" t="s">
        <v>776</v>
      </c>
      <c r="B248" t="s">
        <v>151</v>
      </c>
      <c r="C248" t="s">
        <v>776</v>
      </c>
      <c r="D248" t="s">
        <v>151</v>
      </c>
      <c r="E248" t="s">
        <v>1030</v>
      </c>
      <c r="F248" t="s">
        <v>1031</v>
      </c>
      <c r="G248" t="s">
        <v>1032</v>
      </c>
      <c r="H248" t="s">
        <v>374</v>
      </c>
      <c r="I248" t="s">
        <v>472</v>
      </c>
      <c r="J248" t="s">
        <v>473</v>
      </c>
      <c r="Q248">
        <v>178</v>
      </c>
      <c r="R248" t="s">
        <v>836</v>
      </c>
      <c r="S248" t="s">
        <v>209</v>
      </c>
      <c r="T248" t="s">
        <v>1028</v>
      </c>
      <c r="U248" t="s">
        <v>345</v>
      </c>
      <c r="V248" t="s">
        <v>209</v>
      </c>
    </row>
    <row r="249" spans="1:22" x14ac:dyDescent="0.3">
      <c r="A249" t="s">
        <v>783</v>
      </c>
      <c r="B249" t="s">
        <v>255</v>
      </c>
      <c r="C249" t="s">
        <v>783</v>
      </c>
      <c r="D249" t="s">
        <v>255</v>
      </c>
      <c r="E249" t="s">
        <v>1030</v>
      </c>
      <c r="F249" t="s">
        <v>1031</v>
      </c>
      <c r="G249" t="s">
        <v>1032</v>
      </c>
      <c r="H249" t="s">
        <v>374</v>
      </c>
      <c r="I249" t="s">
        <v>472</v>
      </c>
      <c r="J249" t="s">
        <v>473</v>
      </c>
      <c r="Q249">
        <v>179</v>
      </c>
      <c r="R249" t="s">
        <v>838</v>
      </c>
      <c r="S249" t="s">
        <v>314</v>
      </c>
      <c r="T249" t="s">
        <v>1028</v>
      </c>
      <c r="U249" t="s">
        <v>345</v>
      </c>
      <c r="V249" t="s">
        <v>314</v>
      </c>
    </row>
    <row r="250" spans="1:22" x14ac:dyDescent="0.3">
      <c r="A250" t="s">
        <v>780</v>
      </c>
      <c r="B250" t="s">
        <v>160</v>
      </c>
      <c r="C250" t="s">
        <v>780</v>
      </c>
      <c r="D250" t="s">
        <v>160</v>
      </c>
      <c r="E250" t="s">
        <v>1033</v>
      </c>
      <c r="F250" t="s">
        <v>160</v>
      </c>
      <c r="G250" t="s">
        <v>1032</v>
      </c>
      <c r="H250" t="s">
        <v>374</v>
      </c>
      <c r="I250" t="s">
        <v>472</v>
      </c>
      <c r="J250" t="s">
        <v>473</v>
      </c>
      <c r="Q250">
        <v>180</v>
      </c>
      <c r="R250" t="s">
        <v>840</v>
      </c>
      <c r="S250" t="s">
        <v>316</v>
      </c>
      <c r="T250" t="s">
        <v>1028</v>
      </c>
      <c r="U250" t="s">
        <v>345</v>
      </c>
      <c r="V250" t="s">
        <v>316</v>
      </c>
    </row>
    <row r="251" spans="1:22" x14ac:dyDescent="0.3">
      <c r="A251" t="s">
        <v>786</v>
      </c>
      <c r="B251" t="s">
        <v>229</v>
      </c>
      <c r="C251" t="s">
        <v>786</v>
      </c>
      <c r="D251" t="s">
        <v>229</v>
      </c>
      <c r="E251" t="s">
        <v>1034</v>
      </c>
      <c r="F251" t="s">
        <v>229</v>
      </c>
      <c r="G251" t="s">
        <v>1032</v>
      </c>
      <c r="H251" t="s">
        <v>374</v>
      </c>
      <c r="I251" t="s">
        <v>472</v>
      </c>
      <c r="J251" t="s">
        <v>473</v>
      </c>
      <c r="Q251">
        <v>181</v>
      </c>
      <c r="R251" t="s">
        <v>842</v>
      </c>
      <c r="S251" t="s">
        <v>318</v>
      </c>
      <c r="T251" t="s">
        <v>1028</v>
      </c>
      <c r="U251" t="s">
        <v>345</v>
      </c>
      <c r="V251" t="s">
        <v>318</v>
      </c>
    </row>
    <row r="252" spans="1:22" x14ac:dyDescent="0.3">
      <c r="A252" t="s">
        <v>789</v>
      </c>
      <c r="B252" t="s">
        <v>310</v>
      </c>
      <c r="C252" t="s">
        <v>789</v>
      </c>
      <c r="D252" t="s">
        <v>310</v>
      </c>
      <c r="E252" t="s">
        <v>1035</v>
      </c>
      <c r="F252" t="s">
        <v>310</v>
      </c>
      <c r="G252" t="s">
        <v>1032</v>
      </c>
      <c r="H252" t="s">
        <v>374</v>
      </c>
      <c r="I252" t="s">
        <v>472</v>
      </c>
      <c r="J252" t="s">
        <v>473</v>
      </c>
    </row>
    <row r="253" spans="1:22" x14ac:dyDescent="0.3">
      <c r="A253" t="s">
        <v>1036</v>
      </c>
      <c r="B253" t="s">
        <v>1037</v>
      </c>
      <c r="C253" t="s">
        <v>1038</v>
      </c>
      <c r="D253" t="s">
        <v>1037</v>
      </c>
      <c r="E253" t="s">
        <v>1039</v>
      </c>
      <c r="F253" t="s">
        <v>1040</v>
      </c>
      <c r="G253" t="s">
        <v>1041</v>
      </c>
      <c r="H253" t="s">
        <v>1042</v>
      </c>
      <c r="I253" t="s">
        <v>674</v>
      </c>
      <c r="J253" t="s">
        <v>675</v>
      </c>
    </row>
    <row r="254" spans="1:22" x14ac:dyDescent="0.3">
      <c r="A254" t="s">
        <v>1043</v>
      </c>
      <c r="B254" t="s">
        <v>1044</v>
      </c>
      <c r="C254" t="s">
        <v>1045</v>
      </c>
      <c r="D254" t="s">
        <v>1044</v>
      </c>
      <c r="E254" t="s">
        <v>1039</v>
      </c>
      <c r="F254" t="s">
        <v>1040</v>
      </c>
      <c r="G254" t="s">
        <v>1041</v>
      </c>
      <c r="H254" t="s">
        <v>1042</v>
      </c>
      <c r="I254" t="s">
        <v>674</v>
      </c>
      <c r="J254" t="s">
        <v>675</v>
      </c>
    </row>
    <row r="255" spans="1:22" x14ac:dyDescent="0.3">
      <c r="A255" t="s">
        <v>1046</v>
      </c>
      <c r="B255" t="s">
        <v>319</v>
      </c>
      <c r="C255" t="s">
        <v>1046</v>
      </c>
      <c r="D255" t="s">
        <v>319</v>
      </c>
      <c r="E255" t="s">
        <v>1047</v>
      </c>
      <c r="F255" t="s">
        <v>319</v>
      </c>
      <c r="G255" t="s">
        <v>1048</v>
      </c>
      <c r="H255" t="s">
        <v>336</v>
      </c>
      <c r="I255" t="s">
        <v>654</v>
      </c>
      <c r="J255" t="s">
        <v>655</v>
      </c>
    </row>
    <row r="256" spans="1:22" x14ac:dyDescent="0.3">
      <c r="A256" t="s">
        <v>797</v>
      </c>
      <c r="B256" t="s">
        <v>76</v>
      </c>
      <c r="C256" t="s">
        <v>797</v>
      </c>
      <c r="D256" t="s">
        <v>76</v>
      </c>
      <c r="E256" t="s">
        <v>1049</v>
      </c>
      <c r="F256" t="s">
        <v>1050</v>
      </c>
      <c r="G256" t="s">
        <v>1048</v>
      </c>
      <c r="H256" t="s">
        <v>336</v>
      </c>
      <c r="I256" t="s">
        <v>654</v>
      </c>
      <c r="J256" t="s">
        <v>655</v>
      </c>
    </row>
    <row r="257" spans="1:10" x14ac:dyDescent="0.3">
      <c r="A257" t="s">
        <v>803</v>
      </c>
      <c r="B257" t="s">
        <v>121</v>
      </c>
      <c r="C257" t="s">
        <v>803</v>
      </c>
      <c r="D257" t="s">
        <v>121</v>
      </c>
      <c r="E257" t="s">
        <v>1049</v>
      </c>
      <c r="F257" t="s">
        <v>1050</v>
      </c>
      <c r="G257" t="s">
        <v>1048</v>
      </c>
      <c r="H257" t="s">
        <v>336</v>
      </c>
      <c r="I257" t="s">
        <v>654</v>
      </c>
      <c r="J257" t="s">
        <v>655</v>
      </c>
    </row>
    <row r="258" spans="1:10" x14ac:dyDescent="0.3">
      <c r="A258" t="s">
        <v>806</v>
      </c>
      <c r="B258" t="s">
        <v>126</v>
      </c>
      <c r="C258" t="s">
        <v>806</v>
      </c>
      <c r="D258" t="s">
        <v>126</v>
      </c>
      <c r="E258" t="s">
        <v>1049</v>
      </c>
      <c r="F258" t="s">
        <v>1050</v>
      </c>
      <c r="G258" t="s">
        <v>1048</v>
      </c>
      <c r="H258" t="s">
        <v>336</v>
      </c>
      <c r="I258" t="s">
        <v>654</v>
      </c>
      <c r="J258" t="s">
        <v>655</v>
      </c>
    </row>
    <row r="259" spans="1:10" x14ac:dyDescent="0.3">
      <c r="A259" t="s">
        <v>809</v>
      </c>
      <c r="B259" t="s">
        <v>213</v>
      </c>
      <c r="C259" t="s">
        <v>809</v>
      </c>
      <c r="D259" t="s">
        <v>213</v>
      </c>
      <c r="E259" t="s">
        <v>1049</v>
      </c>
      <c r="F259" t="s">
        <v>1050</v>
      </c>
      <c r="G259" t="s">
        <v>1048</v>
      </c>
      <c r="H259" t="s">
        <v>336</v>
      </c>
      <c r="I259" t="s">
        <v>654</v>
      </c>
      <c r="J259" t="s">
        <v>655</v>
      </c>
    </row>
    <row r="260" spans="1:10" x14ac:dyDescent="0.3">
      <c r="A260" t="s">
        <v>812</v>
      </c>
      <c r="B260" t="s">
        <v>224</v>
      </c>
      <c r="C260" t="s">
        <v>812</v>
      </c>
      <c r="D260" t="s">
        <v>224</v>
      </c>
      <c r="E260" t="s">
        <v>1049</v>
      </c>
      <c r="F260" t="s">
        <v>1050</v>
      </c>
      <c r="G260" t="s">
        <v>1048</v>
      </c>
      <c r="H260" t="s">
        <v>336</v>
      </c>
      <c r="I260" t="s">
        <v>654</v>
      </c>
      <c r="J260" t="s">
        <v>655</v>
      </c>
    </row>
    <row r="261" spans="1:10" x14ac:dyDescent="0.3">
      <c r="A261" t="s">
        <v>813</v>
      </c>
      <c r="B261" t="s">
        <v>227</v>
      </c>
      <c r="C261" t="s">
        <v>813</v>
      </c>
      <c r="D261" t="s">
        <v>227</v>
      </c>
      <c r="E261" t="s">
        <v>1049</v>
      </c>
      <c r="F261" t="s">
        <v>1050</v>
      </c>
      <c r="G261" t="s">
        <v>1048</v>
      </c>
      <c r="H261" t="s">
        <v>336</v>
      </c>
      <c r="I261" t="s">
        <v>654</v>
      </c>
      <c r="J261" t="s">
        <v>655</v>
      </c>
    </row>
    <row r="262" spans="1:10" x14ac:dyDescent="0.3">
      <c r="A262" t="s">
        <v>814</v>
      </c>
      <c r="B262" t="s">
        <v>230</v>
      </c>
      <c r="C262" t="s">
        <v>814</v>
      </c>
      <c r="D262" t="s">
        <v>230</v>
      </c>
      <c r="E262" t="s">
        <v>1049</v>
      </c>
      <c r="F262" t="s">
        <v>1050</v>
      </c>
      <c r="G262" t="s">
        <v>1048</v>
      </c>
      <c r="H262" t="s">
        <v>336</v>
      </c>
      <c r="I262" t="s">
        <v>654</v>
      </c>
      <c r="J262" t="s">
        <v>655</v>
      </c>
    </row>
    <row r="263" spans="1:10" x14ac:dyDescent="0.3">
      <c r="A263" t="s">
        <v>1051</v>
      </c>
      <c r="B263" t="s">
        <v>1052</v>
      </c>
      <c r="C263" t="s">
        <v>1051</v>
      </c>
      <c r="D263" t="s">
        <v>1052</v>
      </c>
      <c r="E263" t="s">
        <v>1053</v>
      </c>
      <c r="F263" t="s">
        <v>1052</v>
      </c>
      <c r="G263" t="s">
        <v>1054</v>
      </c>
      <c r="H263" t="s">
        <v>1055</v>
      </c>
      <c r="I263" t="s">
        <v>1056</v>
      </c>
      <c r="J263" t="s">
        <v>1055</v>
      </c>
    </row>
    <row r="264" spans="1:10" x14ac:dyDescent="0.3">
      <c r="A264" t="s">
        <v>1057</v>
      </c>
      <c r="B264" t="s">
        <v>1058</v>
      </c>
      <c r="C264" t="s">
        <v>1057</v>
      </c>
      <c r="D264" t="s">
        <v>1058</v>
      </c>
      <c r="E264" t="s">
        <v>1059</v>
      </c>
      <c r="F264" t="s">
        <v>1058</v>
      </c>
      <c r="G264" t="s">
        <v>1054</v>
      </c>
      <c r="H264" t="s">
        <v>1055</v>
      </c>
      <c r="I264" t="s">
        <v>1056</v>
      </c>
      <c r="J264" t="s">
        <v>1055</v>
      </c>
    </row>
    <row r="265" spans="1:10" x14ac:dyDescent="0.3">
      <c r="A265" t="s">
        <v>1060</v>
      </c>
      <c r="B265" t="s">
        <v>1061</v>
      </c>
      <c r="C265" t="s">
        <v>1060</v>
      </c>
      <c r="D265" t="s">
        <v>1061</v>
      </c>
      <c r="E265" t="s">
        <v>1062</v>
      </c>
      <c r="F265" t="s">
        <v>1061</v>
      </c>
      <c r="G265" t="s">
        <v>1054</v>
      </c>
      <c r="H265" t="s">
        <v>1055</v>
      </c>
      <c r="I265" t="s">
        <v>1056</v>
      </c>
      <c r="J265" t="s">
        <v>1055</v>
      </c>
    </row>
    <row r="266" spans="1:10" x14ac:dyDescent="0.3">
      <c r="A266" t="s">
        <v>1063</v>
      </c>
      <c r="B266" t="s">
        <v>1064</v>
      </c>
      <c r="C266" t="s">
        <v>1063</v>
      </c>
      <c r="D266" t="s">
        <v>1064</v>
      </c>
      <c r="E266" t="s">
        <v>1065</v>
      </c>
      <c r="F266" t="s">
        <v>1064</v>
      </c>
      <c r="G266" t="s">
        <v>1054</v>
      </c>
      <c r="H266" t="s">
        <v>1055</v>
      </c>
      <c r="I266" t="s">
        <v>1056</v>
      </c>
      <c r="J266" t="s">
        <v>1055</v>
      </c>
    </row>
    <row r="267" spans="1:10" x14ac:dyDescent="0.3">
      <c r="A267" t="s">
        <v>1066</v>
      </c>
      <c r="B267" t="s">
        <v>1067</v>
      </c>
      <c r="C267" t="s">
        <v>1066</v>
      </c>
      <c r="D267" t="s">
        <v>1067</v>
      </c>
      <c r="E267" t="s">
        <v>1068</v>
      </c>
      <c r="F267" t="s">
        <v>1067</v>
      </c>
      <c r="G267" t="s">
        <v>1054</v>
      </c>
      <c r="H267" t="s">
        <v>1055</v>
      </c>
      <c r="I267" t="s">
        <v>1056</v>
      </c>
      <c r="J267" t="s">
        <v>1055</v>
      </c>
    </row>
    <row r="268" spans="1:10" x14ac:dyDescent="0.3">
      <c r="A268" t="s">
        <v>1069</v>
      </c>
      <c r="B268" t="s">
        <v>1070</v>
      </c>
      <c r="C268" t="s">
        <v>1069</v>
      </c>
      <c r="D268" t="s">
        <v>1070</v>
      </c>
      <c r="E268" t="s">
        <v>1071</v>
      </c>
      <c r="F268" t="s">
        <v>1070</v>
      </c>
      <c r="G268" t="s">
        <v>1054</v>
      </c>
      <c r="H268" t="s">
        <v>1055</v>
      </c>
      <c r="I268" t="s">
        <v>1056</v>
      </c>
      <c r="J268" t="s">
        <v>1055</v>
      </c>
    </row>
    <row r="269" spans="1:10" x14ac:dyDescent="0.3">
      <c r="A269" t="s">
        <v>1072</v>
      </c>
      <c r="B269" t="s">
        <v>1073</v>
      </c>
      <c r="C269" t="s">
        <v>1072</v>
      </c>
      <c r="D269" t="s">
        <v>1073</v>
      </c>
      <c r="E269" t="s">
        <v>1074</v>
      </c>
      <c r="F269" t="s">
        <v>1073</v>
      </c>
      <c r="G269" t="s">
        <v>1054</v>
      </c>
      <c r="H269" t="s">
        <v>1055</v>
      </c>
      <c r="I269" t="s">
        <v>1056</v>
      </c>
      <c r="J269" t="s">
        <v>1055</v>
      </c>
    </row>
    <row r="270" spans="1:10" x14ac:dyDescent="0.3">
      <c r="A270" t="s">
        <v>1075</v>
      </c>
      <c r="B270" t="s">
        <v>1076</v>
      </c>
      <c r="C270" t="s">
        <v>1075</v>
      </c>
      <c r="D270" t="s">
        <v>1076</v>
      </c>
      <c r="E270" t="s">
        <v>1077</v>
      </c>
      <c r="F270" t="s">
        <v>1076</v>
      </c>
      <c r="G270" t="s">
        <v>1054</v>
      </c>
      <c r="H270" t="s">
        <v>1055</v>
      </c>
      <c r="I270" t="s">
        <v>1056</v>
      </c>
      <c r="J270" t="s">
        <v>1055</v>
      </c>
    </row>
    <row r="271" spans="1:10" x14ac:dyDescent="0.3">
      <c r="A271" t="s">
        <v>1078</v>
      </c>
      <c r="B271" t="s">
        <v>1079</v>
      </c>
      <c r="C271" t="s">
        <v>1078</v>
      </c>
      <c r="D271" t="s">
        <v>1079</v>
      </c>
      <c r="E271" t="s">
        <v>1080</v>
      </c>
      <c r="F271" t="s">
        <v>1079</v>
      </c>
      <c r="G271" t="s">
        <v>1054</v>
      </c>
      <c r="H271" t="s">
        <v>1055</v>
      </c>
      <c r="I271" t="s">
        <v>1056</v>
      </c>
      <c r="J271" t="s">
        <v>1055</v>
      </c>
    </row>
    <row r="272" spans="1:10" x14ac:dyDescent="0.3">
      <c r="A272" t="s">
        <v>1081</v>
      </c>
      <c r="B272" t="s">
        <v>1082</v>
      </c>
      <c r="C272" t="s">
        <v>1081</v>
      </c>
      <c r="D272" t="s">
        <v>1082</v>
      </c>
      <c r="E272" t="s">
        <v>1083</v>
      </c>
      <c r="F272" t="s">
        <v>1082</v>
      </c>
      <c r="G272" t="s">
        <v>1054</v>
      </c>
      <c r="H272" t="s">
        <v>1055</v>
      </c>
      <c r="I272" t="s">
        <v>1056</v>
      </c>
      <c r="J272" t="s">
        <v>1055</v>
      </c>
    </row>
    <row r="273" spans="1:10" x14ac:dyDescent="0.3">
      <c r="A273" t="s">
        <v>1084</v>
      </c>
      <c r="B273" t="s">
        <v>1085</v>
      </c>
      <c r="C273" t="s">
        <v>1084</v>
      </c>
      <c r="D273" t="s">
        <v>1085</v>
      </c>
      <c r="E273" t="s">
        <v>1086</v>
      </c>
      <c r="F273" t="s">
        <v>1085</v>
      </c>
      <c r="G273" t="s">
        <v>1054</v>
      </c>
      <c r="H273" t="s">
        <v>1055</v>
      </c>
      <c r="I273" t="s">
        <v>1056</v>
      </c>
      <c r="J273" t="s">
        <v>1055</v>
      </c>
    </row>
    <row r="274" spans="1:10" x14ac:dyDescent="0.3">
      <c r="A274" t="s">
        <v>1087</v>
      </c>
      <c r="B274" t="s">
        <v>194</v>
      </c>
      <c r="C274" t="s">
        <v>1087</v>
      </c>
      <c r="D274" t="s">
        <v>194</v>
      </c>
      <c r="E274" t="s">
        <v>1088</v>
      </c>
      <c r="F274" t="s">
        <v>194</v>
      </c>
      <c r="G274" t="s">
        <v>1089</v>
      </c>
      <c r="H274" t="s">
        <v>1090</v>
      </c>
      <c r="I274" t="s">
        <v>1091</v>
      </c>
      <c r="J274" t="s">
        <v>1092</v>
      </c>
    </row>
    <row r="275" spans="1:10" x14ac:dyDescent="0.3">
      <c r="A275" t="s">
        <v>979</v>
      </c>
      <c r="B275" t="s">
        <v>179</v>
      </c>
      <c r="C275" t="s">
        <v>979</v>
      </c>
      <c r="D275" t="s">
        <v>179</v>
      </c>
      <c r="E275" t="s">
        <v>1093</v>
      </c>
      <c r="F275" t="s">
        <v>1094</v>
      </c>
      <c r="G275" t="s">
        <v>1089</v>
      </c>
      <c r="H275" t="s">
        <v>1090</v>
      </c>
      <c r="I275" t="s">
        <v>1091</v>
      </c>
      <c r="J275" t="s">
        <v>1092</v>
      </c>
    </row>
    <row r="276" spans="1:10" x14ac:dyDescent="0.3">
      <c r="A276" t="s">
        <v>981</v>
      </c>
      <c r="B276" t="s">
        <v>191</v>
      </c>
      <c r="C276" t="s">
        <v>981</v>
      </c>
      <c r="D276" t="s">
        <v>191</v>
      </c>
      <c r="E276" t="s">
        <v>1093</v>
      </c>
      <c r="F276" t="s">
        <v>1094</v>
      </c>
      <c r="G276" t="s">
        <v>1089</v>
      </c>
      <c r="H276" t="s">
        <v>1090</v>
      </c>
      <c r="I276" t="s">
        <v>1091</v>
      </c>
      <c r="J276" t="s">
        <v>1092</v>
      </c>
    </row>
    <row r="277" spans="1:10" x14ac:dyDescent="0.3">
      <c r="A277" t="s">
        <v>984</v>
      </c>
      <c r="B277" t="s">
        <v>249</v>
      </c>
      <c r="C277" t="s">
        <v>984</v>
      </c>
      <c r="D277" t="s">
        <v>249</v>
      </c>
      <c r="E277" t="s">
        <v>1093</v>
      </c>
      <c r="F277" t="s">
        <v>1094</v>
      </c>
      <c r="G277" t="s">
        <v>1089</v>
      </c>
      <c r="H277" t="s">
        <v>1090</v>
      </c>
      <c r="I277" t="s">
        <v>1091</v>
      </c>
      <c r="J277" t="s">
        <v>1092</v>
      </c>
    </row>
    <row r="278" spans="1:10" x14ac:dyDescent="0.3">
      <c r="A278" t="s">
        <v>986</v>
      </c>
      <c r="B278" t="s">
        <v>111</v>
      </c>
      <c r="C278" t="s">
        <v>986</v>
      </c>
      <c r="D278" t="s">
        <v>111</v>
      </c>
      <c r="E278" t="s">
        <v>1093</v>
      </c>
      <c r="F278" t="s">
        <v>1094</v>
      </c>
      <c r="G278" t="s">
        <v>1089</v>
      </c>
      <c r="H278" t="s">
        <v>1090</v>
      </c>
      <c r="I278" t="s">
        <v>1091</v>
      </c>
      <c r="J278" t="s">
        <v>1092</v>
      </c>
    </row>
    <row r="279" spans="1:10" x14ac:dyDescent="0.3">
      <c r="A279" t="s">
        <v>985</v>
      </c>
      <c r="B279" t="s">
        <v>264</v>
      </c>
      <c r="C279" t="s">
        <v>985</v>
      </c>
      <c r="D279" t="s">
        <v>264</v>
      </c>
      <c r="E279" t="s">
        <v>1095</v>
      </c>
      <c r="F279" t="s">
        <v>264</v>
      </c>
      <c r="G279" t="s">
        <v>1089</v>
      </c>
      <c r="H279" t="s">
        <v>1090</v>
      </c>
      <c r="I279" t="s">
        <v>1091</v>
      </c>
      <c r="J279" t="s">
        <v>1092</v>
      </c>
    </row>
    <row r="280" spans="1:10" x14ac:dyDescent="0.3">
      <c r="A280" t="s">
        <v>833</v>
      </c>
      <c r="B280" t="s">
        <v>27</v>
      </c>
      <c r="C280" t="s">
        <v>833</v>
      </c>
      <c r="D280" t="s">
        <v>27</v>
      </c>
      <c r="E280" t="s">
        <v>1096</v>
      </c>
      <c r="F280" t="s">
        <v>1097</v>
      </c>
      <c r="G280" t="s">
        <v>1098</v>
      </c>
      <c r="H280" t="s">
        <v>1099</v>
      </c>
      <c r="I280" t="s">
        <v>918</v>
      </c>
      <c r="J280" t="s">
        <v>919</v>
      </c>
    </row>
    <row r="281" spans="1:10" x14ac:dyDescent="0.3">
      <c r="A281" t="s">
        <v>847</v>
      </c>
      <c r="B281" t="s">
        <v>117</v>
      </c>
      <c r="C281" t="s">
        <v>847</v>
      </c>
      <c r="D281" t="s">
        <v>117</v>
      </c>
      <c r="E281" t="s">
        <v>1096</v>
      </c>
      <c r="F281" t="s">
        <v>1097</v>
      </c>
      <c r="G281" t="s">
        <v>1098</v>
      </c>
      <c r="H281" t="s">
        <v>1099</v>
      </c>
      <c r="I281" t="s">
        <v>918</v>
      </c>
      <c r="J281" t="s">
        <v>919</v>
      </c>
    </row>
    <row r="282" spans="1:10" x14ac:dyDescent="0.3">
      <c r="A282" t="s">
        <v>820</v>
      </c>
      <c r="B282" t="s">
        <v>15</v>
      </c>
      <c r="C282" t="s">
        <v>820</v>
      </c>
      <c r="D282" t="s">
        <v>15</v>
      </c>
      <c r="E282" t="s">
        <v>1100</v>
      </c>
      <c r="F282" t="s">
        <v>1101</v>
      </c>
      <c r="G282" t="s">
        <v>1098</v>
      </c>
      <c r="H282" t="s">
        <v>1099</v>
      </c>
      <c r="I282" t="s">
        <v>918</v>
      </c>
      <c r="J282" t="s">
        <v>919</v>
      </c>
    </row>
    <row r="283" spans="1:10" x14ac:dyDescent="0.3">
      <c r="A283" t="s">
        <v>851</v>
      </c>
      <c r="B283" t="s">
        <v>132</v>
      </c>
      <c r="C283" t="s">
        <v>851</v>
      </c>
      <c r="D283" t="s">
        <v>132</v>
      </c>
      <c r="E283" t="s">
        <v>1100</v>
      </c>
      <c r="F283" t="s">
        <v>1101</v>
      </c>
      <c r="G283" t="s">
        <v>1098</v>
      </c>
      <c r="H283" t="s">
        <v>1099</v>
      </c>
      <c r="I283" t="s">
        <v>918</v>
      </c>
      <c r="J283" t="s">
        <v>919</v>
      </c>
    </row>
    <row r="284" spans="1:10" x14ac:dyDescent="0.3">
      <c r="A284" t="s">
        <v>872</v>
      </c>
      <c r="B284" t="s">
        <v>207</v>
      </c>
      <c r="C284" t="s">
        <v>872</v>
      </c>
      <c r="D284" t="s">
        <v>207</v>
      </c>
      <c r="E284" t="s">
        <v>1102</v>
      </c>
      <c r="F284" t="s">
        <v>1103</v>
      </c>
      <c r="G284" t="s">
        <v>1098</v>
      </c>
      <c r="H284" t="s">
        <v>1099</v>
      </c>
      <c r="I284" t="s">
        <v>918</v>
      </c>
      <c r="J284" t="s">
        <v>919</v>
      </c>
    </row>
    <row r="285" spans="1:10" x14ac:dyDescent="0.3">
      <c r="A285" t="s">
        <v>883</v>
      </c>
      <c r="B285" t="s">
        <v>290</v>
      </c>
      <c r="C285" t="s">
        <v>883</v>
      </c>
      <c r="D285" t="s">
        <v>290</v>
      </c>
      <c r="E285" t="s">
        <v>1102</v>
      </c>
      <c r="F285" t="s">
        <v>1103</v>
      </c>
      <c r="G285" t="s">
        <v>1098</v>
      </c>
      <c r="H285" t="s">
        <v>1099</v>
      </c>
      <c r="I285" t="s">
        <v>918</v>
      </c>
      <c r="J285" t="s">
        <v>919</v>
      </c>
    </row>
    <row r="286" spans="1:10" x14ac:dyDescent="0.3">
      <c r="A286" t="s">
        <v>843</v>
      </c>
      <c r="B286" t="s">
        <v>101</v>
      </c>
      <c r="C286" t="s">
        <v>843</v>
      </c>
      <c r="D286" t="s">
        <v>101</v>
      </c>
      <c r="E286" t="s">
        <v>1104</v>
      </c>
      <c r="F286" t="s">
        <v>101</v>
      </c>
      <c r="G286" t="s">
        <v>1098</v>
      </c>
      <c r="H286" t="s">
        <v>1099</v>
      </c>
      <c r="I286" t="s">
        <v>918</v>
      </c>
      <c r="J286" t="s">
        <v>919</v>
      </c>
    </row>
    <row r="287" spans="1:10" x14ac:dyDescent="0.3">
      <c r="A287" t="s">
        <v>837</v>
      </c>
      <c r="B287" t="s">
        <v>45</v>
      </c>
      <c r="C287" t="s">
        <v>837</v>
      </c>
      <c r="D287" t="s">
        <v>45</v>
      </c>
      <c r="E287" t="s">
        <v>1105</v>
      </c>
      <c r="F287" t="s">
        <v>45</v>
      </c>
      <c r="G287" t="s">
        <v>1106</v>
      </c>
      <c r="H287" t="s">
        <v>1107</v>
      </c>
      <c r="I287" t="s">
        <v>918</v>
      </c>
      <c r="J287" t="s">
        <v>919</v>
      </c>
    </row>
    <row r="288" spans="1:10" x14ac:dyDescent="0.3">
      <c r="A288" t="s">
        <v>839</v>
      </c>
      <c r="B288" t="s">
        <v>78</v>
      </c>
      <c r="C288" t="s">
        <v>839</v>
      </c>
      <c r="D288" t="s">
        <v>78</v>
      </c>
      <c r="E288" t="s">
        <v>1108</v>
      </c>
      <c r="F288" t="s">
        <v>78</v>
      </c>
      <c r="G288" t="s">
        <v>1106</v>
      </c>
      <c r="H288" t="s">
        <v>1107</v>
      </c>
      <c r="I288" t="s">
        <v>918</v>
      </c>
      <c r="J288" t="s">
        <v>919</v>
      </c>
    </row>
    <row r="289" spans="1:10" x14ac:dyDescent="0.3">
      <c r="A289" t="s">
        <v>864</v>
      </c>
      <c r="B289" t="s">
        <v>149</v>
      </c>
      <c r="C289" t="s">
        <v>864</v>
      </c>
      <c r="D289" t="s">
        <v>149</v>
      </c>
      <c r="E289" t="s">
        <v>1109</v>
      </c>
      <c r="F289" t="s">
        <v>1110</v>
      </c>
      <c r="G289" t="s">
        <v>1106</v>
      </c>
      <c r="H289" t="s">
        <v>1107</v>
      </c>
      <c r="I289" t="s">
        <v>918</v>
      </c>
      <c r="J289" t="s">
        <v>919</v>
      </c>
    </row>
    <row r="290" spans="1:10" x14ac:dyDescent="0.3">
      <c r="A290" t="s">
        <v>867</v>
      </c>
      <c r="B290" t="s">
        <v>170</v>
      </c>
      <c r="C290" t="s">
        <v>867</v>
      </c>
      <c r="D290" t="s">
        <v>170</v>
      </c>
      <c r="E290" t="s">
        <v>1109</v>
      </c>
      <c r="F290" t="s">
        <v>1110</v>
      </c>
      <c r="G290" t="s">
        <v>1106</v>
      </c>
      <c r="H290" t="s">
        <v>1107</v>
      </c>
      <c r="I290" t="s">
        <v>918</v>
      </c>
      <c r="J290" t="s">
        <v>919</v>
      </c>
    </row>
    <row r="291" spans="1:10" x14ac:dyDescent="0.3">
      <c r="A291" t="s">
        <v>880</v>
      </c>
      <c r="B291" t="s">
        <v>266</v>
      </c>
      <c r="C291" t="s">
        <v>880</v>
      </c>
      <c r="D291" t="s">
        <v>266</v>
      </c>
      <c r="E291" t="s">
        <v>1109</v>
      </c>
      <c r="F291" t="s">
        <v>1110</v>
      </c>
      <c r="G291" t="s">
        <v>1106</v>
      </c>
      <c r="H291" t="s">
        <v>1107</v>
      </c>
      <c r="I291" t="s">
        <v>918</v>
      </c>
      <c r="J291" t="s">
        <v>919</v>
      </c>
    </row>
    <row r="292" spans="1:10" x14ac:dyDescent="0.3">
      <c r="A292" t="s">
        <v>829</v>
      </c>
      <c r="B292" t="s">
        <v>17</v>
      </c>
      <c r="C292" t="s">
        <v>829</v>
      </c>
      <c r="D292" t="s">
        <v>17</v>
      </c>
      <c r="E292" t="s">
        <v>1111</v>
      </c>
      <c r="F292" t="s">
        <v>17</v>
      </c>
      <c r="G292" t="s">
        <v>1112</v>
      </c>
      <c r="H292" t="s">
        <v>1113</v>
      </c>
      <c r="I292" t="s">
        <v>918</v>
      </c>
      <c r="J292" t="s">
        <v>919</v>
      </c>
    </row>
    <row r="293" spans="1:10" x14ac:dyDescent="0.3">
      <c r="A293" t="s">
        <v>835</v>
      </c>
      <c r="B293" t="s">
        <v>40</v>
      </c>
      <c r="C293" t="s">
        <v>835</v>
      </c>
      <c r="D293" t="s">
        <v>40</v>
      </c>
      <c r="E293" t="s">
        <v>1114</v>
      </c>
      <c r="F293" t="s">
        <v>40</v>
      </c>
      <c r="G293" t="s">
        <v>1112</v>
      </c>
      <c r="H293" t="s">
        <v>1113</v>
      </c>
      <c r="I293" t="s">
        <v>918</v>
      </c>
      <c r="J293" t="s">
        <v>919</v>
      </c>
    </row>
    <row r="294" spans="1:10" x14ac:dyDescent="0.3">
      <c r="A294" t="s">
        <v>841</v>
      </c>
      <c r="B294" t="s">
        <v>88</v>
      </c>
      <c r="C294" t="s">
        <v>841</v>
      </c>
      <c r="D294" t="s">
        <v>88</v>
      </c>
      <c r="E294" t="s">
        <v>1115</v>
      </c>
      <c r="F294" t="s">
        <v>88</v>
      </c>
      <c r="G294" t="s">
        <v>1112</v>
      </c>
      <c r="H294" t="s">
        <v>1113</v>
      </c>
      <c r="I294" t="s">
        <v>918</v>
      </c>
      <c r="J294" t="s">
        <v>919</v>
      </c>
    </row>
    <row r="295" spans="1:10" x14ac:dyDescent="0.3">
      <c r="A295" t="s">
        <v>849</v>
      </c>
      <c r="B295" t="s">
        <v>127</v>
      </c>
      <c r="C295" t="s">
        <v>849</v>
      </c>
      <c r="D295" t="s">
        <v>127</v>
      </c>
      <c r="E295" t="s">
        <v>1116</v>
      </c>
      <c r="F295" t="s">
        <v>1117</v>
      </c>
      <c r="G295" t="s">
        <v>1112</v>
      </c>
      <c r="H295" t="s">
        <v>1113</v>
      </c>
      <c r="I295" t="s">
        <v>918</v>
      </c>
      <c r="J295" t="s">
        <v>919</v>
      </c>
    </row>
    <row r="296" spans="1:10" x14ac:dyDescent="0.3">
      <c r="A296" t="s">
        <v>853</v>
      </c>
      <c r="B296" t="s">
        <v>136</v>
      </c>
      <c r="C296" t="s">
        <v>853</v>
      </c>
      <c r="D296" t="s">
        <v>136</v>
      </c>
      <c r="E296" t="s">
        <v>1116</v>
      </c>
      <c r="F296" t="s">
        <v>1117</v>
      </c>
      <c r="G296" t="s">
        <v>1112</v>
      </c>
      <c r="H296" t="s">
        <v>1113</v>
      </c>
      <c r="I296" t="s">
        <v>918</v>
      </c>
      <c r="J296" t="s">
        <v>919</v>
      </c>
    </row>
    <row r="297" spans="1:10" x14ac:dyDescent="0.3">
      <c r="A297" t="s">
        <v>855</v>
      </c>
      <c r="B297" t="s">
        <v>139</v>
      </c>
      <c r="C297" t="s">
        <v>855</v>
      </c>
      <c r="D297" t="s">
        <v>139</v>
      </c>
      <c r="E297" t="s">
        <v>1118</v>
      </c>
      <c r="F297" t="s">
        <v>1119</v>
      </c>
      <c r="G297" t="s">
        <v>1112</v>
      </c>
      <c r="H297" t="s">
        <v>1113</v>
      </c>
      <c r="I297" t="s">
        <v>918</v>
      </c>
      <c r="J297" t="s">
        <v>919</v>
      </c>
    </row>
    <row r="298" spans="1:10" x14ac:dyDescent="0.3">
      <c r="A298" t="s">
        <v>875</v>
      </c>
      <c r="B298" t="s">
        <v>212</v>
      </c>
      <c r="C298" t="s">
        <v>875</v>
      </c>
      <c r="D298" t="s">
        <v>212</v>
      </c>
      <c r="E298" t="s">
        <v>1118</v>
      </c>
      <c r="F298" t="s">
        <v>1119</v>
      </c>
      <c r="G298" t="s">
        <v>1112</v>
      </c>
      <c r="H298" t="s">
        <v>1113</v>
      </c>
      <c r="I298" t="s">
        <v>918</v>
      </c>
      <c r="J298" t="s">
        <v>919</v>
      </c>
    </row>
    <row r="299" spans="1:10" x14ac:dyDescent="0.3">
      <c r="A299" t="s">
        <v>1120</v>
      </c>
      <c r="B299" t="s">
        <v>273</v>
      </c>
      <c r="C299" t="s">
        <v>1120</v>
      </c>
      <c r="D299" t="s">
        <v>273</v>
      </c>
      <c r="E299" t="s">
        <v>1121</v>
      </c>
      <c r="F299" t="s">
        <v>273</v>
      </c>
      <c r="G299" t="s">
        <v>1122</v>
      </c>
      <c r="H299" t="s">
        <v>1123</v>
      </c>
      <c r="I299" t="s">
        <v>827</v>
      </c>
      <c r="J299" t="s">
        <v>828</v>
      </c>
    </row>
    <row r="300" spans="1:10" x14ac:dyDescent="0.3">
      <c r="A300" t="s">
        <v>1124</v>
      </c>
      <c r="B300" t="s">
        <v>233</v>
      </c>
      <c r="C300" t="s">
        <v>1124</v>
      </c>
      <c r="D300" t="s">
        <v>233</v>
      </c>
      <c r="E300" t="s">
        <v>1125</v>
      </c>
      <c r="F300" t="s">
        <v>233</v>
      </c>
      <c r="G300" t="s">
        <v>1122</v>
      </c>
      <c r="H300" t="s">
        <v>1123</v>
      </c>
      <c r="I300" t="s">
        <v>827</v>
      </c>
      <c r="J300" t="s">
        <v>828</v>
      </c>
    </row>
    <row r="301" spans="1:10" x14ac:dyDescent="0.3">
      <c r="A301" t="s">
        <v>1126</v>
      </c>
      <c r="B301" t="s">
        <v>261</v>
      </c>
      <c r="C301" t="s">
        <v>1126</v>
      </c>
      <c r="D301" t="s">
        <v>261</v>
      </c>
      <c r="E301" t="s">
        <v>1127</v>
      </c>
      <c r="F301" t="s">
        <v>261</v>
      </c>
      <c r="G301" t="s">
        <v>1122</v>
      </c>
      <c r="H301" t="s">
        <v>1123</v>
      </c>
      <c r="I301" t="s">
        <v>827</v>
      </c>
      <c r="J301" t="s">
        <v>828</v>
      </c>
    </row>
    <row r="302" spans="1:10" x14ac:dyDescent="0.3">
      <c r="A302" t="s">
        <v>930</v>
      </c>
      <c r="B302" t="s">
        <v>55</v>
      </c>
      <c r="C302" t="s">
        <v>930</v>
      </c>
      <c r="D302" t="s">
        <v>55</v>
      </c>
      <c r="E302" t="s">
        <v>1128</v>
      </c>
      <c r="F302" t="s">
        <v>1129</v>
      </c>
      <c r="G302" t="s">
        <v>1122</v>
      </c>
      <c r="H302" t="s">
        <v>1123</v>
      </c>
      <c r="I302" t="s">
        <v>827</v>
      </c>
      <c r="J302" t="s">
        <v>828</v>
      </c>
    </row>
    <row r="303" spans="1:10" x14ac:dyDescent="0.3">
      <c r="A303" t="s">
        <v>932</v>
      </c>
      <c r="B303" t="s">
        <v>95</v>
      </c>
      <c r="C303" t="s">
        <v>932</v>
      </c>
      <c r="D303" t="s">
        <v>95</v>
      </c>
      <c r="E303" t="s">
        <v>1128</v>
      </c>
      <c r="F303" t="s">
        <v>1129</v>
      </c>
      <c r="G303" t="s">
        <v>1122</v>
      </c>
      <c r="H303" t="s">
        <v>1123</v>
      </c>
      <c r="I303" t="s">
        <v>827</v>
      </c>
      <c r="J303" t="s">
        <v>828</v>
      </c>
    </row>
    <row r="304" spans="1:10" x14ac:dyDescent="0.3">
      <c r="A304" t="s">
        <v>934</v>
      </c>
      <c r="B304" t="s">
        <v>158</v>
      </c>
      <c r="C304" t="s">
        <v>934</v>
      </c>
      <c r="D304" t="s">
        <v>158</v>
      </c>
      <c r="E304" t="s">
        <v>1128</v>
      </c>
      <c r="F304" t="s">
        <v>1129</v>
      </c>
      <c r="G304" t="s">
        <v>1122</v>
      </c>
      <c r="H304" t="s">
        <v>1123</v>
      </c>
      <c r="I304" t="s">
        <v>827</v>
      </c>
      <c r="J304" t="s">
        <v>828</v>
      </c>
    </row>
    <row r="305" spans="1:10" x14ac:dyDescent="0.3">
      <c r="A305" t="s">
        <v>939</v>
      </c>
      <c r="B305" t="s">
        <v>180</v>
      </c>
      <c r="C305" t="s">
        <v>939</v>
      </c>
      <c r="D305" t="s">
        <v>180</v>
      </c>
      <c r="E305" t="s">
        <v>1128</v>
      </c>
      <c r="F305" t="s">
        <v>1129</v>
      </c>
      <c r="G305" t="s">
        <v>1122</v>
      </c>
      <c r="H305" t="s">
        <v>1123</v>
      </c>
      <c r="I305" t="s">
        <v>827</v>
      </c>
      <c r="J305" t="s">
        <v>828</v>
      </c>
    </row>
    <row r="306" spans="1:10" x14ac:dyDescent="0.3">
      <c r="A306" t="s">
        <v>940</v>
      </c>
      <c r="B306" t="s">
        <v>248</v>
      </c>
      <c r="C306" t="s">
        <v>940</v>
      </c>
      <c r="D306" t="s">
        <v>248</v>
      </c>
      <c r="E306" t="s">
        <v>1128</v>
      </c>
      <c r="F306" t="s">
        <v>1129</v>
      </c>
      <c r="G306" t="s">
        <v>1122</v>
      </c>
      <c r="H306" t="s">
        <v>1123</v>
      </c>
      <c r="I306" t="s">
        <v>827</v>
      </c>
      <c r="J306" t="s">
        <v>828</v>
      </c>
    </row>
    <row r="307" spans="1:10" x14ac:dyDescent="0.3">
      <c r="A307" t="s">
        <v>942</v>
      </c>
      <c r="B307" t="s">
        <v>256</v>
      </c>
      <c r="C307" t="s">
        <v>942</v>
      </c>
      <c r="D307" t="s">
        <v>256</v>
      </c>
      <c r="E307" t="s">
        <v>1128</v>
      </c>
      <c r="F307" t="s">
        <v>1129</v>
      </c>
      <c r="G307" t="s">
        <v>1122</v>
      </c>
      <c r="H307" t="s">
        <v>1123</v>
      </c>
      <c r="I307" t="s">
        <v>827</v>
      </c>
      <c r="J307" t="s">
        <v>828</v>
      </c>
    </row>
    <row r="308" spans="1:10" x14ac:dyDescent="0.3">
      <c r="A308" t="s">
        <v>945</v>
      </c>
      <c r="B308" t="s">
        <v>257</v>
      </c>
      <c r="C308" t="s">
        <v>945</v>
      </c>
      <c r="D308" t="s">
        <v>257</v>
      </c>
      <c r="E308" t="s">
        <v>1128</v>
      </c>
      <c r="F308" t="s">
        <v>1129</v>
      </c>
      <c r="G308" t="s">
        <v>1122</v>
      </c>
      <c r="H308" t="s">
        <v>1123</v>
      </c>
      <c r="I308" t="s">
        <v>827</v>
      </c>
      <c r="J308" t="s">
        <v>828</v>
      </c>
    </row>
    <row r="309" spans="1:10" x14ac:dyDescent="0.3">
      <c r="A309" t="s">
        <v>946</v>
      </c>
      <c r="B309" t="s">
        <v>270</v>
      </c>
      <c r="C309" t="s">
        <v>946</v>
      </c>
      <c r="D309" t="s">
        <v>270</v>
      </c>
      <c r="E309" t="s">
        <v>1128</v>
      </c>
      <c r="F309" t="s">
        <v>1129</v>
      </c>
      <c r="G309" t="s">
        <v>1122</v>
      </c>
      <c r="H309" t="s">
        <v>1123</v>
      </c>
      <c r="I309" t="s">
        <v>827</v>
      </c>
      <c r="J309" t="s">
        <v>828</v>
      </c>
    </row>
    <row r="310" spans="1:10" x14ac:dyDescent="0.3">
      <c r="A310" t="s">
        <v>920</v>
      </c>
      <c r="B310" t="s">
        <v>18</v>
      </c>
      <c r="C310" t="s">
        <v>920</v>
      </c>
      <c r="D310" t="s">
        <v>18</v>
      </c>
      <c r="E310" t="s">
        <v>1130</v>
      </c>
      <c r="F310" t="s">
        <v>1131</v>
      </c>
      <c r="G310" t="s">
        <v>1132</v>
      </c>
      <c r="H310" t="s">
        <v>375</v>
      </c>
      <c r="I310" t="s">
        <v>654</v>
      </c>
      <c r="J310" t="s">
        <v>655</v>
      </c>
    </row>
    <row r="311" spans="1:10" x14ac:dyDescent="0.3">
      <c r="A311" t="s">
        <v>923</v>
      </c>
      <c r="B311" t="s">
        <v>84</v>
      </c>
      <c r="C311" t="s">
        <v>923</v>
      </c>
      <c r="D311" t="s">
        <v>84</v>
      </c>
      <c r="E311" t="s">
        <v>1130</v>
      </c>
      <c r="F311" t="s">
        <v>1131</v>
      </c>
      <c r="G311" t="s">
        <v>1132</v>
      </c>
      <c r="H311" t="s">
        <v>375</v>
      </c>
      <c r="I311" t="s">
        <v>654</v>
      </c>
      <c r="J311" t="s">
        <v>655</v>
      </c>
    </row>
    <row r="312" spans="1:10" x14ac:dyDescent="0.3">
      <c r="A312" t="s">
        <v>926</v>
      </c>
      <c r="B312" t="s">
        <v>218</v>
      </c>
      <c r="C312" t="s">
        <v>926</v>
      </c>
      <c r="D312" t="s">
        <v>218</v>
      </c>
      <c r="E312" t="s">
        <v>1130</v>
      </c>
      <c r="F312" t="s">
        <v>1131</v>
      </c>
      <c r="G312" t="s">
        <v>1132</v>
      </c>
      <c r="H312" t="s">
        <v>375</v>
      </c>
      <c r="I312" t="s">
        <v>654</v>
      </c>
      <c r="J312" t="s">
        <v>655</v>
      </c>
    </row>
    <row r="313" spans="1:10" x14ac:dyDescent="0.3">
      <c r="A313" t="s">
        <v>927</v>
      </c>
      <c r="B313" t="s">
        <v>232</v>
      </c>
      <c r="C313" t="s">
        <v>927</v>
      </c>
      <c r="D313" t="s">
        <v>232</v>
      </c>
      <c r="E313" t="s">
        <v>1133</v>
      </c>
      <c r="F313" t="s">
        <v>232</v>
      </c>
      <c r="G313" t="s">
        <v>1132</v>
      </c>
      <c r="H313" t="s">
        <v>375</v>
      </c>
      <c r="I313" t="s">
        <v>654</v>
      </c>
      <c r="J313" t="s">
        <v>655</v>
      </c>
    </row>
    <row r="314" spans="1:10" x14ac:dyDescent="0.3">
      <c r="A314" t="s">
        <v>1134</v>
      </c>
      <c r="B314" t="s">
        <v>1135</v>
      </c>
      <c r="C314" t="s">
        <v>1136</v>
      </c>
      <c r="D314" t="s">
        <v>1135</v>
      </c>
      <c r="E314" t="s">
        <v>1137</v>
      </c>
      <c r="F314" t="s">
        <v>1135</v>
      </c>
      <c r="G314" t="s">
        <v>1138</v>
      </c>
      <c r="H314" t="s">
        <v>1139</v>
      </c>
      <c r="I314" t="s">
        <v>674</v>
      </c>
      <c r="J314" t="s">
        <v>675</v>
      </c>
    </row>
    <row r="315" spans="1:10" x14ac:dyDescent="0.3">
      <c r="A315" t="s">
        <v>1140</v>
      </c>
      <c r="B315" t="s">
        <v>1141</v>
      </c>
      <c r="C315" t="s">
        <v>1142</v>
      </c>
      <c r="D315" t="s">
        <v>1141</v>
      </c>
      <c r="E315" t="s">
        <v>1143</v>
      </c>
      <c r="F315" t="s">
        <v>1141</v>
      </c>
      <c r="G315" t="s">
        <v>1138</v>
      </c>
      <c r="H315" t="s">
        <v>1139</v>
      </c>
      <c r="I315" t="s">
        <v>674</v>
      </c>
      <c r="J315" t="s">
        <v>675</v>
      </c>
    </row>
    <row r="316" spans="1:10" x14ac:dyDescent="0.3">
      <c r="A316" t="s">
        <v>1144</v>
      </c>
      <c r="B316" t="s">
        <v>1145</v>
      </c>
      <c r="C316" t="s">
        <v>1146</v>
      </c>
      <c r="D316" t="s">
        <v>1145</v>
      </c>
      <c r="E316" t="s">
        <v>1147</v>
      </c>
      <c r="F316" t="s">
        <v>1148</v>
      </c>
      <c r="G316" t="s">
        <v>1138</v>
      </c>
      <c r="H316" t="s">
        <v>1139</v>
      </c>
      <c r="I316" t="s">
        <v>674</v>
      </c>
      <c r="J316" t="s">
        <v>675</v>
      </c>
    </row>
    <row r="317" spans="1:10" x14ac:dyDescent="0.3">
      <c r="A317" t="s">
        <v>884</v>
      </c>
      <c r="B317" t="s">
        <v>885</v>
      </c>
      <c r="C317" t="s">
        <v>1149</v>
      </c>
      <c r="D317" t="s">
        <v>1150</v>
      </c>
      <c r="E317" t="s">
        <v>1147</v>
      </c>
      <c r="F317" t="s">
        <v>1148</v>
      </c>
      <c r="G317" t="s">
        <v>1138</v>
      </c>
      <c r="H317" t="s">
        <v>1139</v>
      </c>
      <c r="I317" t="s">
        <v>674</v>
      </c>
      <c r="J317" t="s">
        <v>675</v>
      </c>
    </row>
    <row r="318" spans="1:10" x14ac:dyDescent="0.3">
      <c r="A318" t="s">
        <v>1151</v>
      </c>
      <c r="B318" t="s">
        <v>1152</v>
      </c>
      <c r="C318" t="s">
        <v>1153</v>
      </c>
      <c r="D318" t="s">
        <v>1152</v>
      </c>
      <c r="E318" t="s">
        <v>1154</v>
      </c>
      <c r="F318" t="s">
        <v>1152</v>
      </c>
      <c r="G318" t="s">
        <v>1138</v>
      </c>
      <c r="H318" t="s">
        <v>1139</v>
      </c>
      <c r="I318" t="s">
        <v>674</v>
      </c>
      <c r="J318" t="s">
        <v>675</v>
      </c>
    </row>
    <row r="319" spans="1:10" x14ac:dyDescent="0.3">
      <c r="A319" t="s">
        <v>1155</v>
      </c>
      <c r="B319" t="s">
        <v>1156</v>
      </c>
      <c r="C319" t="s">
        <v>1157</v>
      </c>
      <c r="D319" t="s">
        <v>1156</v>
      </c>
      <c r="E319" t="s">
        <v>1158</v>
      </c>
      <c r="F319" t="s">
        <v>1156</v>
      </c>
      <c r="G319" t="s">
        <v>1138</v>
      </c>
      <c r="H319" t="s">
        <v>1139</v>
      </c>
      <c r="I319" t="s">
        <v>674</v>
      </c>
      <c r="J319" t="s">
        <v>675</v>
      </c>
    </row>
    <row r="320" spans="1:10" x14ac:dyDescent="0.3">
      <c r="A320" t="s">
        <v>1159</v>
      </c>
      <c r="B320" t="s">
        <v>42</v>
      </c>
      <c r="C320" t="s">
        <v>1159</v>
      </c>
      <c r="D320" t="s">
        <v>42</v>
      </c>
      <c r="E320" t="s">
        <v>1160</v>
      </c>
      <c r="F320" t="s">
        <v>42</v>
      </c>
      <c r="G320" t="s">
        <v>1161</v>
      </c>
      <c r="H320" t="s">
        <v>1162</v>
      </c>
      <c r="I320" t="s">
        <v>436</v>
      </c>
      <c r="J320" t="s">
        <v>437</v>
      </c>
    </row>
    <row r="321" spans="1:10" x14ac:dyDescent="0.3">
      <c r="A321" t="s">
        <v>477</v>
      </c>
      <c r="B321" t="s">
        <v>97</v>
      </c>
      <c r="C321" t="s">
        <v>477</v>
      </c>
      <c r="D321" t="s">
        <v>97</v>
      </c>
      <c r="E321" t="s">
        <v>1163</v>
      </c>
      <c r="F321" t="s">
        <v>1164</v>
      </c>
      <c r="G321" t="s">
        <v>1161</v>
      </c>
      <c r="H321" t="s">
        <v>1162</v>
      </c>
      <c r="I321" t="s">
        <v>436</v>
      </c>
      <c r="J321" t="s">
        <v>437</v>
      </c>
    </row>
    <row r="322" spans="1:10" x14ac:dyDescent="0.3">
      <c r="A322" t="s">
        <v>481</v>
      </c>
      <c r="B322" t="s">
        <v>130</v>
      </c>
      <c r="C322" t="s">
        <v>481</v>
      </c>
      <c r="D322" t="s">
        <v>130</v>
      </c>
      <c r="E322" t="s">
        <v>1163</v>
      </c>
      <c r="F322" t="s">
        <v>1164</v>
      </c>
      <c r="G322" t="s">
        <v>1161</v>
      </c>
      <c r="H322" t="s">
        <v>1162</v>
      </c>
      <c r="I322" t="s">
        <v>436</v>
      </c>
      <c r="J322" t="s">
        <v>437</v>
      </c>
    </row>
    <row r="323" spans="1:10" x14ac:dyDescent="0.3">
      <c r="A323" t="s">
        <v>488</v>
      </c>
      <c r="B323" t="s">
        <v>156</v>
      </c>
      <c r="C323" t="s">
        <v>488</v>
      </c>
      <c r="D323" t="s">
        <v>156</v>
      </c>
      <c r="E323" t="s">
        <v>1163</v>
      </c>
      <c r="F323" t="s">
        <v>1164</v>
      </c>
      <c r="G323" t="s">
        <v>1161</v>
      </c>
      <c r="H323" t="s">
        <v>1162</v>
      </c>
      <c r="I323" t="s">
        <v>436</v>
      </c>
      <c r="J323" t="s">
        <v>437</v>
      </c>
    </row>
    <row r="324" spans="1:10" x14ac:dyDescent="0.3">
      <c r="A324" t="s">
        <v>490</v>
      </c>
      <c r="B324" t="s">
        <v>217</v>
      </c>
      <c r="C324" t="s">
        <v>490</v>
      </c>
      <c r="D324" t="s">
        <v>217</v>
      </c>
      <c r="E324" t="s">
        <v>1163</v>
      </c>
      <c r="F324" t="s">
        <v>1164</v>
      </c>
      <c r="G324" t="s">
        <v>1161</v>
      </c>
      <c r="H324" t="s">
        <v>1162</v>
      </c>
      <c r="I324" t="s">
        <v>436</v>
      </c>
      <c r="J324" t="s">
        <v>437</v>
      </c>
    </row>
    <row r="325" spans="1:10" x14ac:dyDescent="0.3">
      <c r="A325" t="s">
        <v>494</v>
      </c>
      <c r="B325" t="s">
        <v>296</v>
      </c>
      <c r="C325" t="s">
        <v>494</v>
      </c>
      <c r="D325" t="s">
        <v>296</v>
      </c>
      <c r="E325" t="s">
        <v>1163</v>
      </c>
      <c r="F325" t="s">
        <v>1164</v>
      </c>
      <c r="G325" t="s">
        <v>1161</v>
      </c>
      <c r="H325" t="s">
        <v>1162</v>
      </c>
      <c r="I325" t="s">
        <v>436</v>
      </c>
      <c r="J325" t="s">
        <v>437</v>
      </c>
    </row>
    <row r="326" spans="1:10" x14ac:dyDescent="0.3">
      <c r="A326" t="s">
        <v>956</v>
      </c>
      <c r="B326" t="s">
        <v>100</v>
      </c>
      <c r="C326" t="s">
        <v>956</v>
      </c>
      <c r="D326" t="s">
        <v>100</v>
      </c>
      <c r="E326" t="s">
        <v>1165</v>
      </c>
      <c r="F326" t="s">
        <v>1166</v>
      </c>
      <c r="G326" t="s">
        <v>1161</v>
      </c>
      <c r="H326" t="s">
        <v>1162</v>
      </c>
      <c r="I326" t="s">
        <v>436</v>
      </c>
      <c r="J326" t="s">
        <v>437</v>
      </c>
    </row>
    <row r="327" spans="1:10" x14ac:dyDescent="0.3">
      <c r="A327" t="s">
        <v>959</v>
      </c>
      <c r="B327" t="s">
        <v>118</v>
      </c>
      <c r="C327" t="s">
        <v>959</v>
      </c>
      <c r="D327" t="s">
        <v>118</v>
      </c>
      <c r="E327" t="s">
        <v>1165</v>
      </c>
      <c r="F327" t="s">
        <v>1166</v>
      </c>
      <c r="G327" t="s">
        <v>1161</v>
      </c>
      <c r="H327" t="s">
        <v>1162</v>
      </c>
      <c r="I327" t="s">
        <v>436</v>
      </c>
      <c r="J327" t="s">
        <v>437</v>
      </c>
    </row>
    <row r="328" spans="1:10" x14ac:dyDescent="0.3">
      <c r="A328" t="s">
        <v>964</v>
      </c>
      <c r="B328" t="s">
        <v>220</v>
      </c>
      <c r="C328" t="s">
        <v>964</v>
      </c>
      <c r="D328" t="s">
        <v>220</v>
      </c>
      <c r="E328" t="s">
        <v>1165</v>
      </c>
      <c r="F328" t="s">
        <v>1166</v>
      </c>
      <c r="G328" t="s">
        <v>1161</v>
      </c>
      <c r="H328" t="s">
        <v>1162</v>
      </c>
      <c r="I328" t="s">
        <v>436</v>
      </c>
      <c r="J328" t="s">
        <v>437</v>
      </c>
    </row>
    <row r="329" spans="1:10" x14ac:dyDescent="0.3">
      <c r="A329" t="s">
        <v>967</v>
      </c>
      <c r="B329" t="s">
        <v>253</v>
      </c>
      <c r="C329" t="s">
        <v>967</v>
      </c>
      <c r="D329" t="s">
        <v>253</v>
      </c>
      <c r="E329" t="s">
        <v>1165</v>
      </c>
      <c r="F329" t="s">
        <v>1166</v>
      </c>
      <c r="G329" t="s">
        <v>1161</v>
      </c>
      <c r="H329" t="s">
        <v>1162</v>
      </c>
      <c r="I329" t="s">
        <v>436</v>
      </c>
      <c r="J329" t="s">
        <v>437</v>
      </c>
    </row>
    <row r="330" spans="1:10" x14ac:dyDescent="0.3">
      <c r="A330" t="s">
        <v>968</v>
      </c>
      <c r="B330" t="s">
        <v>265</v>
      </c>
      <c r="C330" t="s">
        <v>968</v>
      </c>
      <c r="D330" t="s">
        <v>265</v>
      </c>
      <c r="E330" t="s">
        <v>1165</v>
      </c>
      <c r="F330" t="s">
        <v>1166</v>
      </c>
      <c r="G330" t="s">
        <v>1161</v>
      </c>
      <c r="H330" t="s">
        <v>1162</v>
      </c>
      <c r="I330" t="s">
        <v>436</v>
      </c>
      <c r="J330" t="s">
        <v>437</v>
      </c>
    </row>
    <row r="331" spans="1:10" x14ac:dyDescent="0.3">
      <c r="A331" t="s">
        <v>973</v>
      </c>
      <c r="B331" t="s">
        <v>295</v>
      </c>
      <c r="C331" t="s">
        <v>973</v>
      </c>
      <c r="D331" t="s">
        <v>295</v>
      </c>
      <c r="E331" t="s">
        <v>1165</v>
      </c>
      <c r="F331" t="s">
        <v>1166</v>
      </c>
      <c r="G331" t="s">
        <v>1161</v>
      </c>
      <c r="H331" t="s">
        <v>1162</v>
      </c>
      <c r="I331" t="s">
        <v>436</v>
      </c>
      <c r="J331" t="s">
        <v>437</v>
      </c>
    </row>
    <row r="332" spans="1:10" x14ac:dyDescent="0.3">
      <c r="A332" t="s">
        <v>976</v>
      </c>
      <c r="B332" t="s">
        <v>311</v>
      </c>
      <c r="C332" t="s">
        <v>976</v>
      </c>
      <c r="D332" t="s">
        <v>311</v>
      </c>
      <c r="E332" t="s">
        <v>1165</v>
      </c>
      <c r="F332" t="s">
        <v>1166</v>
      </c>
      <c r="G332" t="s">
        <v>1161</v>
      </c>
      <c r="H332" t="s">
        <v>1162</v>
      </c>
      <c r="I332" t="s">
        <v>436</v>
      </c>
      <c r="J332" t="s">
        <v>437</v>
      </c>
    </row>
    <row r="333" spans="1:10" x14ac:dyDescent="0.3">
      <c r="A333" t="s">
        <v>958</v>
      </c>
      <c r="B333" t="s">
        <v>103</v>
      </c>
      <c r="C333" t="s">
        <v>958</v>
      </c>
      <c r="D333" t="s">
        <v>103</v>
      </c>
      <c r="E333" t="s">
        <v>1167</v>
      </c>
      <c r="F333" t="s">
        <v>1168</v>
      </c>
      <c r="G333" t="s">
        <v>1161</v>
      </c>
      <c r="H333" t="s">
        <v>1162</v>
      </c>
      <c r="I333" t="s">
        <v>436</v>
      </c>
      <c r="J333" t="s">
        <v>437</v>
      </c>
    </row>
    <row r="334" spans="1:10" x14ac:dyDescent="0.3">
      <c r="A334" t="s">
        <v>960</v>
      </c>
      <c r="B334" t="s">
        <v>176</v>
      </c>
      <c r="C334" t="s">
        <v>960</v>
      </c>
      <c r="D334" t="s">
        <v>176</v>
      </c>
      <c r="E334" t="s">
        <v>1167</v>
      </c>
      <c r="F334" t="s">
        <v>1168</v>
      </c>
      <c r="G334" t="s">
        <v>1161</v>
      </c>
      <c r="H334" t="s">
        <v>1162</v>
      </c>
      <c r="I334" t="s">
        <v>436</v>
      </c>
      <c r="J334" t="s">
        <v>437</v>
      </c>
    </row>
    <row r="335" spans="1:10" x14ac:dyDescent="0.3">
      <c r="A335" t="s">
        <v>963</v>
      </c>
      <c r="B335" t="s">
        <v>210</v>
      </c>
      <c r="C335" t="s">
        <v>963</v>
      </c>
      <c r="D335" t="s">
        <v>210</v>
      </c>
      <c r="E335" t="s">
        <v>1167</v>
      </c>
      <c r="F335" t="s">
        <v>1168</v>
      </c>
      <c r="G335" t="s">
        <v>1161</v>
      </c>
      <c r="H335" t="s">
        <v>1162</v>
      </c>
      <c r="I335" t="s">
        <v>436</v>
      </c>
      <c r="J335" t="s">
        <v>437</v>
      </c>
    </row>
    <row r="336" spans="1:10" x14ac:dyDescent="0.3">
      <c r="A336" t="s">
        <v>969</v>
      </c>
      <c r="B336" t="s">
        <v>271</v>
      </c>
      <c r="C336" t="s">
        <v>969</v>
      </c>
      <c r="D336" t="s">
        <v>271</v>
      </c>
      <c r="E336" t="s">
        <v>1167</v>
      </c>
      <c r="F336" t="s">
        <v>1168</v>
      </c>
      <c r="G336" t="s">
        <v>1161</v>
      </c>
      <c r="H336" t="s">
        <v>1162</v>
      </c>
      <c r="I336" t="s">
        <v>436</v>
      </c>
      <c r="J336" t="s">
        <v>437</v>
      </c>
    </row>
    <row r="337" spans="1:10" x14ac:dyDescent="0.3">
      <c r="A337" t="s">
        <v>1007</v>
      </c>
      <c r="B337" t="s">
        <v>5</v>
      </c>
      <c r="C337" t="s">
        <v>1007</v>
      </c>
      <c r="D337" t="s">
        <v>5</v>
      </c>
      <c r="E337" t="s">
        <v>1169</v>
      </c>
      <c r="F337" t="s">
        <v>1170</v>
      </c>
      <c r="G337" t="s">
        <v>1161</v>
      </c>
      <c r="H337" t="s">
        <v>1162</v>
      </c>
      <c r="I337" t="s">
        <v>436</v>
      </c>
      <c r="J337" t="s">
        <v>437</v>
      </c>
    </row>
    <row r="338" spans="1:10" x14ac:dyDescent="0.3">
      <c r="A338" t="s">
        <v>1009</v>
      </c>
      <c r="B338" t="s">
        <v>10</v>
      </c>
      <c r="C338" t="s">
        <v>1009</v>
      </c>
      <c r="D338" t="s">
        <v>10</v>
      </c>
      <c r="E338" t="s">
        <v>1169</v>
      </c>
      <c r="F338" t="s">
        <v>1170</v>
      </c>
      <c r="G338" t="s">
        <v>1161</v>
      </c>
      <c r="H338" t="s">
        <v>1162</v>
      </c>
      <c r="I338" t="s">
        <v>436</v>
      </c>
      <c r="J338" t="s">
        <v>437</v>
      </c>
    </row>
    <row r="339" spans="1:10" x14ac:dyDescent="0.3">
      <c r="A339" t="s">
        <v>1010</v>
      </c>
      <c r="B339" t="s">
        <v>67</v>
      </c>
      <c r="C339" t="s">
        <v>1010</v>
      </c>
      <c r="D339" t="s">
        <v>67</v>
      </c>
      <c r="E339" t="s">
        <v>1169</v>
      </c>
      <c r="F339" t="s">
        <v>1170</v>
      </c>
      <c r="G339" t="s">
        <v>1161</v>
      </c>
      <c r="H339" t="s">
        <v>1162</v>
      </c>
      <c r="I339" t="s">
        <v>436</v>
      </c>
      <c r="J339" t="s">
        <v>437</v>
      </c>
    </row>
    <row r="340" spans="1:10" x14ac:dyDescent="0.3">
      <c r="A340" t="s">
        <v>1021</v>
      </c>
      <c r="B340" t="s">
        <v>315</v>
      </c>
      <c r="C340" t="s">
        <v>1021</v>
      </c>
      <c r="D340" t="s">
        <v>315</v>
      </c>
      <c r="E340" t="s">
        <v>1169</v>
      </c>
      <c r="F340" t="s">
        <v>1170</v>
      </c>
      <c r="G340" t="s">
        <v>1161</v>
      </c>
      <c r="H340" t="s">
        <v>1162</v>
      </c>
      <c r="I340" t="s">
        <v>436</v>
      </c>
      <c r="J340" t="s">
        <v>437</v>
      </c>
    </row>
    <row r="341" spans="1:10" x14ac:dyDescent="0.3">
      <c r="A341" t="s">
        <v>1011</v>
      </c>
      <c r="B341" t="s">
        <v>77</v>
      </c>
      <c r="C341" t="s">
        <v>1011</v>
      </c>
      <c r="D341" t="s">
        <v>77</v>
      </c>
      <c r="E341" t="s">
        <v>1171</v>
      </c>
      <c r="F341" t="s">
        <v>1172</v>
      </c>
      <c r="G341" t="s">
        <v>1161</v>
      </c>
      <c r="H341" t="s">
        <v>1162</v>
      </c>
      <c r="I341" t="s">
        <v>436</v>
      </c>
      <c r="J341" t="s">
        <v>437</v>
      </c>
    </row>
    <row r="342" spans="1:10" x14ac:dyDescent="0.3">
      <c r="A342" t="s">
        <v>1014</v>
      </c>
      <c r="B342" t="s">
        <v>138</v>
      </c>
      <c r="C342" t="s">
        <v>1014</v>
      </c>
      <c r="D342" t="s">
        <v>138</v>
      </c>
      <c r="E342" t="s">
        <v>1171</v>
      </c>
      <c r="F342" t="s">
        <v>1172</v>
      </c>
      <c r="G342" t="s">
        <v>1161</v>
      </c>
      <c r="H342" t="s">
        <v>1162</v>
      </c>
      <c r="I342" t="s">
        <v>436</v>
      </c>
      <c r="J342" t="s">
        <v>437</v>
      </c>
    </row>
    <row r="343" spans="1:10" x14ac:dyDescent="0.3">
      <c r="A343" t="s">
        <v>1017</v>
      </c>
      <c r="B343" t="s">
        <v>173</v>
      </c>
      <c r="C343" t="s">
        <v>1017</v>
      </c>
      <c r="D343" t="s">
        <v>173</v>
      </c>
      <c r="E343" t="s">
        <v>1171</v>
      </c>
      <c r="F343" t="s">
        <v>1172</v>
      </c>
      <c r="G343" t="s">
        <v>1161</v>
      </c>
      <c r="H343" t="s">
        <v>1162</v>
      </c>
      <c r="I343" t="s">
        <v>436</v>
      </c>
      <c r="J343" t="s">
        <v>437</v>
      </c>
    </row>
    <row r="344" spans="1:10" x14ac:dyDescent="0.3">
      <c r="A344" t="s">
        <v>1173</v>
      </c>
      <c r="B344" t="s">
        <v>129</v>
      </c>
      <c r="C344" t="s">
        <v>1173</v>
      </c>
      <c r="D344" t="s">
        <v>129</v>
      </c>
      <c r="E344" t="s">
        <v>1174</v>
      </c>
      <c r="F344" t="s">
        <v>1175</v>
      </c>
      <c r="G344" t="s">
        <v>1176</v>
      </c>
      <c r="H344" t="s">
        <v>1177</v>
      </c>
      <c r="I344" t="s">
        <v>1091</v>
      </c>
      <c r="J344" t="s">
        <v>1092</v>
      </c>
    </row>
    <row r="345" spans="1:10" x14ac:dyDescent="0.3">
      <c r="A345" t="s">
        <v>1178</v>
      </c>
      <c r="B345" t="s">
        <v>260</v>
      </c>
      <c r="C345" t="s">
        <v>1178</v>
      </c>
      <c r="D345" t="s">
        <v>260</v>
      </c>
      <c r="E345" t="s">
        <v>1174</v>
      </c>
      <c r="F345" t="s">
        <v>1175</v>
      </c>
      <c r="G345" t="s">
        <v>1176</v>
      </c>
      <c r="H345" t="s">
        <v>1177</v>
      </c>
      <c r="I345" t="s">
        <v>1091</v>
      </c>
      <c r="J345" t="s">
        <v>1092</v>
      </c>
    </row>
    <row r="346" spans="1:10" x14ac:dyDescent="0.3">
      <c r="A346" t="s">
        <v>1179</v>
      </c>
      <c r="B346" t="s">
        <v>174</v>
      </c>
      <c r="C346" t="s">
        <v>1179</v>
      </c>
      <c r="D346" t="s">
        <v>174</v>
      </c>
      <c r="E346" t="s">
        <v>1180</v>
      </c>
      <c r="F346" t="s">
        <v>1181</v>
      </c>
      <c r="G346" t="s">
        <v>1176</v>
      </c>
      <c r="H346" t="s">
        <v>1177</v>
      </c>
      <c r="I346" t="s">
        <v>1091</v>
      </c>
      <c r="J346" t="s">
        <v>1092</v>
      </c>
    </row>
    <row r="347" spans="1:10" x14ac:dyDescent="0.3">
      <c r="A347" t="s">
        <v>1182</v>
      </c>
      <c r="B347" t="s">
        <v>208</v>
      </c>
      <c r="C347" t="s">
        <v>1182</v>
      </c>
      <c r="D347" t="s">
        <v>208</v>
      </c>
      <c r="E347" t="s">
        <v>1180</v>
      </c>
      <c r="F347" t="s">
        <v>1181</v>
      </c>
      <c r="G347" t="s">
        <v>1176</v>
      </c>
      <c r="H347" t="s">
        <v>1177</v>
      </c>
      <c r="I347" t="s">
        <v>1091</v>
      </c>
      <c r="J347" t="s">
        <v>1092</v>
      </c>
    </row>
    <row r="348" spans="1:10" x14ac:dyDescent="0.3">
      <c r="A348" t="s">
        <v>1183</v>
      </c>
      <c r="B348" t="s">
        <v>80</v>
      </c>
      <c r="C348" t="s">
        <v>1183</v>
      </c>
      <c r="D348" t="s">
        <v>80</v>
      </c>
      <c r="E348" t="s">
        <v>1184</v>
      </c>
      <c r="F348" t="s">
        <v>80</v>
      </c>
      <c r="G348" t="s">
        <v>1176</v>
      </c>
      <c r="H348" t="s">
        <v>1177</v>
      </c>
      <c r="I348" t="s">
        <v>1091</v>
      </c>
      <c r="J348" t="s">
        <v>1092</v>
      </c>
    </row>
    <row r="349" spans="1:10" x14ac:dyDescent="0.3">
      <c r="A349" t="s">
        <v>1185</v>
      </c>
      <c r="B349" t="s">
        <v>74</v>
      </c>
      <c r="C349" t="s">
        <v>1185</v>
      </c>
      <c r="D349" t="s">
        <v>74</v>
      </c>
      <c r="E349" t="s">
        <v>1186</v>
      </c>
      <c r="F349" t="s">
        <v>1187</v>
      </c>
      <c r="G349" t="s">
        <v>1176</v>
      </c>
      <c r="H349" t="s">
        <v>1177</v>
      </c>
      <c r="I349" t="s">
        <v>1091</v>
      </c>
      <c r="J349" t="s">
        <v>1092</v>
      </c>
    </row>
    <row r="350" spans="1:10" x14ac:dyDescent="0.3">
      <c r="A350" t="s">
        <v>891</v>
      </c>
      <c r="B350" t="s">
        <v>892</v>
      </c>
      <c r="C350" t="s">
        <v>1188</v>
      </c>
      <c r="D350" t="s">
        <v>1189</v>
      </c>
      <c r="E350" t="s">
        <v>1190</v>
      </c>
      <c r="F350" t="s">
        <v>1191</v>
      </c>
      <c r="G350" t="s">
        <v>1192</v>
      </c>
      <c r="H350" t="s">
        <v>1193</v>
      </c>
      <c r="I350" t="s">
        <v>674</v>
      </c>
      <c r="J350" t="s">
        <v>675</v>
      </c>
    </row>
    <row r="351" spans="1:10" x14ac:dyDescent="0.3">
      <c r="A351" t="s">
        <v>1194</v>
      </c>
      <c r="B351" t="s">
        <v>1195</v>
      </c>
      <c r="C351" t="s">
        <v>1196</v>
      </c>
      <c r="D351" t="s">
        <v>1195</v>
      </c>
      <c r="E351" t="s">
        <v>1190</v>
      </c>
      <c r="F351" t="s">
        <v>1191</v>
      </c>
      <c r="G351" t="s">
        <v>1192</v>
      </c>
      <c r="H351" t="s">
        <v>1193</v>
      </c>
      <c r="I351" t="s">
        <v>674</v>
      </c>
      <c r="J351" t="s">
        <v>675</v>
      </c>
    </row>
    <row r="352" spans="1:10" x14ac:dyDescent="0.3">
      <c r="A352" t="s">
        <v>1197</v>
      </c>
      <c r="B352" t="s">
        <v>1198</v>
      </c>
      <c r="C352" t="s">
        <v>1199</v>
      </c>
      <c r="D352" t="s">
        <v>1198</v>
      </c>
      <c r="E352" t="s">
        <v>1190</v>
      </c>
      <c r="F352" t="s">
        <v>1191</v>
      </c>
      <c r="G352" t="s">
        <v>1192</v>
      </c>
      <c r="H352" t="s">
        <v>1193</v>
      </c>
      <c r="I352" t="s">
        <v>674</v>
      </c>
      <c r="J352" t="s">
        <v>675</v>
      </c>
    </row>
    <row r="353" spans="1:10" x14ac:dyDescent="0.3">
      <c r="A353" t="s">
        <v>1200</v>
      </c>
      <c r="B353" t="s">
        <v>1201</v>
      </c>
      <c r="C353" t="s">
        <v>1202</v>
      </c>
      <c r="D353" t="s">
        <v>1201</v>
      </c>
      <c r="E353" t="s">
        <v>1203</v>
      </c>
      <c r="F353" t="s">
        <v>1201</v>
      </c>
      <c r="G353" t="s">
        <v>1192</v>
      </c>
      <c r="H353" t="s">
        <v>1193</v>
      </c>
      <c r="I353" t="s">
        <v>674</v>
      </c>
      <c r="J353" t="s">
        <v>675</v>
      </c>
    </row>
    <row r="354" spans="1:10" x14ac:dyDescent="0.3">
      <c r="A354" t="s">
        <v>1204</v>
      </c>
      <c r="B354" t="s">
        <v>1205</v>
      </c>
      <c r="C354" t="s">
        <v>1206</v>
      </c>
      <c r="D354" t="s">
        <v>1205</v>
      </c>
      <c r="E354" t="s">
        <v>1207</v>
      </c>
      <c r="F354" t="s">
        <v>1208</v>
      </c>
      <c r="G354" t="s">
        <v>1192</v>
      </c>
      <c r="H354" t="s">
        <v>1193</v>
      </c>
      <c r="I354" t="s">
        <v>674</v>
      </c>
      <c r="J354" t="s">
        <v>675</v>
      </c>
    </row>
    <row r="355" spans="1:10" x14ac:dyDescent="0.3">
      <c r="A355" t="s">
        <v>1209</v>
      </c>
      <c r="B355" t="s">
        <v>1210</v>
      </c>
      <c r="C355" t="s">
        <v>1211</v>
      </c>
      <c r="D355" t="s">
        <v>1210</v>
      </c>
      <c r="E355" t="s">
        <v>1207</v>
      </c>
      <c r="F355" t="s">
        <v>1208</v>
      </c>
      <c r="G355" t="s">
        <v>1192</v>
      </c>
      <c r="H355" t="s">
        <v>1193</v>
      </c>
      <c r="I355" t="s">
        <v>674</v>
      </c>
      <c r="J355" t="s">
        <v>675</v>
      </c>
    </row>
    <row r="356" spans="1:10" x14ac:dyDescent="0.3">
      <c r="A356" t="s">
        <v>1212</v>
      </c>
      <c r="B356" t="s">
        <v>1213</v>
      </c>
      <c r="C356" t="s">
        <v>1214</v>
      </c>
      <c r="D356" t="s">
        <v>1213</v>
      </c>
      <c r="E356" t="s">
        <v>1207</v>
      </c>
      <c r="F356" t="s">
        <v>1208</v>
      </c>
      <c r="G356" t="s">
        <v>1192</v>
      </c>
      <c r="H356" t="s">
        <v>1193</v>
      </c>
      <c r="I356" t="s">
        <v>674</v>
      </c>
      <c r="J356" t="s">
        <v>675</v>
      </c>
    </row>
    <row r="357" spans="1:10" x14ac:dyDescent="0.3">
      <c r="A357" t="s">
        <v>1215</v>
      </c>
      <c r="B357" t="s">
        <v>1216</v>
      </c>
      <c r="C357" t="s">
        <v>1217</v>
      </c>
      <c r="D357" t="s">
        <v>1216</v>
      </c>
      <c r="E357" t="s">
        <v>1218</v>
      </c>
      <c r="F357" t="s">
        <v>1216</v>
      </c>
      <c r="G357" t="s">
        <v>1192</v>
      </c>
      <c r="H357" t="s">
        <v>1193</v>
      </c>
      <c r="I357" t="s">
        <v>674</v>
      </c>
      <c r="J357" t="s">
        <v>675</v>
      </c>
    </row>
    <row r="358" spans="1:10" x14ac:dyDescent="0.3">
      <c r="A358" t="s">
        <v>992</v>
      </c>
      <c r="B358" t="s">
        <v>28</v>
      </c>
      <c r="C358" t="s">
        <v>992</v>
      </c>
      <c r="D358" t="s">
        <v>28</v>
      </c>
      <c r="E358" t="s">
        <v>1219</v>
      </c>
      <c r="F358" t="s">
        <v>28</v>
      </c>
      <c r="G358" t="s">
        <v>1220</v>
      </c>
      <c r="H358" t="s">
        <v>376</v>
      </c>
      <c r="I358" t="s">
        <v>827</v>
      </c>
      <c r="J358" t="s">
        <v>828</v>
      </c>
    </row>
    <row r="359" spans="1:10" x14ac:dyDescent="0.3">
      <c r="A359" t="s">
        <v>1004</v>
      </c>
      <c r="B359" t="s">
        <v>235</v>
      </c>
      <c r="C359" t="s">
        <v>1004</v>
      </c>
      <c r="D359" t="s">
        <v>235</v>
      </c>
      <c r="E359" t="s">
        <v>1221</v>
      </c>
      <c r="F359" t="s">
        <v>235</v>
      </c>
      <c r="G359" t="s">
        <v>1220</v>
      </c>
      <c r="H359" t="s">
        <v>376</v>
      </c>
      <c r="I359" t="s">
        <v>827</v>
      </c>
      <c r="J359" t="s">
        <v>828</v>
      </c>
    </row>
    <row r="360" spans="1:10" x14ac:dyDescent="0.3">
      <c r="A360" t="s">
        <v>994</v>
      </c>
      <c r="B360" t="s">
        <v>75</v>
      </c>
      <c r="C360" t="s">
        <v>994</v>
      </c>
      <c r="D360" t="s">
        <v>75</v>
      </c>
      <c r="E360" t="s">
        <v>1222</v>
      </c>
      <c r="F360" t="s">
        <v>75</v>
      </c>
      <c r="G360" t="s">
        <v>1220</v>
      </c>
      <c r="H360" t="s">
        <v>376</v>
      </c>
      <c r="I360" t="s">
        <v>827</v>
      </c>
      <c r="J360" t="s">
        <v>828</v>
      </c>
    </row>
    <row r="361" spans="1:10" x14ac:dyDescent="0.3">
      <c r="A361" t="s">
        <v>999</v>
      </c>
      <c r="B361" t="s">
        <v>87</v>
      </c>
      <c r="C361" t="s">
        <v>999</v>
      </c>
      <c r="D361" t="s">
        <v>87</v>
      </c>
      <c r="E361" t="s">
        <v>1223</v>
      </c>
      <c r="F361" t="s">
        <v>87</v>
      </c>
      <c r="G361" t="s">
        <v>1220</v>
      </c>
      <c r="H361" t="s">
        <v>376</v>
      </c>
      <c r="I361" t="s">
        <v>827</v>
      </c>
      <c r="J361" t="s">
        <v>828</v>
      </c>
    </row>
    <row r="362" spans="1:10" x14ac:dyDescent="0.3">
      <c r="A362" t="s">
        <v>1003</v>
      </c>
      <c r="B362" t="s">
        <v>226</v>
      </c>
      <c r="C362" t="s">
        <v>1003</v>
      </c>
      <c r="D362" t="s">
        <v>226</v>
      </c>
      <c r="E362" t="s">
        <v>1224</v>
      </c>
      <c r="F362" t="s">
        <v>226</v>
      </c>
      <c r="G362" t="s">
        <v>1220</v>
      </c>
      <c r="H362" t="s">
        <v>376</v>
      </c>
      <c r="I362" t="s">
        <v>827</v>
      </c>
      <c r="J362" t="s">
        <v>828</v>
      </c>
    </row>
    <row r="363" spans="1:10" x14ac:dyDescent="0.3">
      <c r="A363" t="s">
        <v>1005</v>
      </c>
      <c r="B363" t="s">
        <v>289</v>
      </c>
      <c r="C363" t="s">
        <v>1005</v>
      </c>
      <c r="D363" t="s">
        <v>289</v>
      </c>
      <c r="E363" t="s">
        <v>1225</v>
      </c>
      <c r="F363" t="s">
        <v>289</v>
      </c>
      <c r="G363" t="s">
        <v>1220</v>
      </c>
      <c r="H363" t="s">
        <v>376</v>
      </c>
      <c r="I363" t="s">
        <v>827</v>
      </c>
      <c r="J363" t="s">
        <v>828</v>
      </c>
    </row>
    <row r="364" spans="1:10" x14ac:dyDescent="0.3">
      <c r="A364" t="s">
        <v>1006</v>
      </c>
      <c r="B364" t="s">
        <v>313</v>
      </c>
      <c r="C364" t="s">
        <v>1006</v>
      </c>
      <c r="D364" t="s">
        <v>313</v>
      </c>
      <c r="E364" t="s">
        <v>1226</v>
      </c>
      <c r="F364" t="s">
        <v>313</v>
      </c>
      <c r="G364" t="s">
        <v>1220</v>
      </c>
      <c r="H364" t="s">
        <v>376</v>
      </c>
      <c r="I364" t="s">
        <v>827</v>
      </c>
      <c r="J364" t="s">
        <v>828</v>
      </c>
    </row>
    <row r="365" spans="1:10" x14ac:dyDescent="0.3">
      <c r="A365" t="s">
        <v>1227</v>
      </c>
      <c r="B365" t="s">
        <v>1228</v>
      </c>
      <c r="C365" t="s">
        <v>1227</v>
      </c>
      <c r="D365" t="s">
        <v>1228</v>
      </c>
      <c r="E365" t="s">
        <v>1229</v>
      </c>
      <c r="F365" t="s">
        <v>1228</v>
      </c>
      <c r="G365" t="s">
        <v>1230</v>
      </c>
      <c r="H365" t="s">
        <v>1231</v>
      </c>
      <c r="I365" t="s">
        <v>624</v>
      </c>
      <c r="J365" t="s">
        <v>625</v>
      </c>
    </row>
    <row r="366" spans="1:10" x14ac:dyDescent="0.3">
      <c r="A366" t="s">
        <v>1232</v>
      </c>
      <c r="B366" t="s">
        <v>1233</v>
      </c>
      <c r="C366" t="s">
        <v>1232</v>
      </c>
      <c r="D366" t="s">
        <v>1233</v>
      </c>
      <c r="E366" t="s">
        <v>1234</v>
      </c>
      <c r="F366" t="s">
        <v>1233</v>
      </c>
      <c r="G366" t="s">
        <v>1230</v>
      </c>
      <c r="H366" t="s">
        <v>1231</v>
      </c>
      <c r="I366" t="s">
        <v>624</v>
      </c>
      <c r="J366" t="s">
        <v>625</v>
      </c>
    </row>
    <row r="367" spans="1:10" x14ac:dyDescent="0.3">
      <c r="A367" t="s">
        <v>1235</v>
      </c>
      <c r="B367" t="s">
        <v>1236</v>
      </c>
      <c r="C367" t="s">
        <v>1235</v>
      </c>
      <c r="D367" t="s">
        <v>1236</v>
      </c>
      <c r="E367" t="s">
        <v>1237</v>
      </c>
      <c r="F367" t="s">
        <v>1238</v>
      </c>
      <c r="G367" t="s">
        <v>1230</v>
      </c>
      <c r="H367" t="s">
        <v>1231</v>
      </c>
      <c r="I367" t="s">
        <v>624</v>
      </c>
      <c r="J367" t="s">
        <v>625</v>
      </c>
    </row>
    <row r="368" spans="1:10" x14ac:dyDescent="0.3">
      <c r="A368" t="s">
        <v>1239</v>
      </c>
      <c r="B368" t="s">
        <v>1240</v>
      </c>
      <c r="C368" t="s">
        <v>1239</v>
      </c>
      <c r="D368" t="s">
        <v>1240</v>
      </c>
      <c r="E368" t="s">
        <v>1237</v>
      </c>
      <c r="F368" t="s">
        <v>1238</v>
      </c>
      <c r="G368" t="s">
        <v>1230</v>
      </c>
      <c r="H368" t="s">
        <v>1231</v>
      </c>
      <c r="I368" t="s">
        <v>624</v>
      </c>
      <c r="J368" t="s">
        <v>625</v>
      </c>
    </row>
    <row r="369" spans="1:10" x14ac:dyDescent="0.3">
      <c r="A369" t="s">
        <v>1241</v>
      </c>
      <c r="B369" t="s">
        <v>1242</v>
      </c>
      <c r="C369" t="s">
        <v>1241</v>
      </c>
      <c r="D369" t="s">
        <v>1242</v>
      </c>
      <c r="E369" t="s">
        <v>1243</v>
      </c>
      <c r="F369" t="s">
        <v>1244</v>
      </c>
      <c r="G369" t="s">
        <v>1230</v>
      </c>
      <c r="H369" t="s">
        <v>1231</v>
      </c>
      <c r="I369" t="s">
        <v>624</v>
      </c>
      <c r="J369" t="s">
        <v>625</v>
      </c>
    </row>
    <row r="370" spans="1:10" x14ac:dyDescent="0.3">
      <c r="A370" t="s">
        <v>1245</v>
      </c>
      <c r="B370" t="s">
        <v>1246</v>
      </c>
      <c r="C370" t="s">
        <v>1245</v>
      </c>
      <c r="D370" t="s">
        <v>1246</v>
      </c>
      <c r="E370" t="s">
        <v>1243</v>
      </c>
      <c r="F370" t="s">
        <v>1244</v>
      </c>
      <c r="G370" t="s">
        <v>1230</v>
      </c>
      <c r="H370" t="s">
        <v>1231</v>
      </c>
      <c r="I370" t="s">
        <v>624</v>
      </c>
      <c r="J370" t="s">
        <v>625</v>
      </c>
    </row>
    <row r="371" spans="1:10" x14ac:dyDescent="0.3">
      <c r="A371" t="s">
        <v>1247</v>
      </c>
      <c r="B371" t="s">
        <v>1248</v>
      </c>
      <c r="C371" t="s">
        <v>1247</v>
      </c>
      <c r="D371" t="s">
        <v>1248</v>
      </c>
      <c r="E371" t="s">
        <v>1243</v>
      </c>
      <c r="F371" t="s">
        <v>1244</v>
      </c>
      <c r="G371" t="s">
        <v>1230</v>
      </c>
      <c r="H371" t="s">
        <v>1231</v>
      </c>
      <c r="I371" t="s">
        <v>624</v>
      </c>
      <c r="J371" t="s">
        <v>625</v>
      </c>
    </row>
    <row r="372" spans="1:10" x14ac:dyDescent="0.3">
      <c r="A372" t="s">
        <v>1249</v>
      </c>
      <c r="B372" t="s">
        <v>1250</v>
      </c>
      <c r="C372" t="s">
        <v>1249</v>
      </c>
      <c r="D372" t="s">
        <v>1250</v>
      </c>
      <c r="E372" t="s">
        <v>1251</v>
      </c>
      <c r="F372" t="s">
        <v>1252</v>
      </c>
      <c r="G372" t="s">
        <v>1230</v>
      </c>
      <c r="H372" t="s">
        <v>1231</v>
      </c>
      <c r="I372" t="s">
        <v>624</v>
      </c>
      <c r="J372" t="s">
        <v>625</v>
      </c>
    </row>
    <row r="373" spans="1:10" x14ac:dyDescent="0.3">
      <c r="A373" t="s">
        <v>1253</v>
      </c>
      <c r="B373" t="s">
        <v>1254</v>
      </c>
      <c r="C373" t="s">
        <v>1253</v>
      </c>
      <c r="D373" t="s">
        <v>1254</v>
      </c>
      <c r="E373" t="s">
        <v>1251</v>
      </c>
      <c r="F373" t="s">
        <v>1252</v>
      </c>
      <c r="G373" t="s">
        <v>1230</v>
      </c>
      <c r="H373" t="s">
        <v>1231</v>
      </c>
      <c r="I373" t="s">
        <v>624</v>
      </c>
      <c r="J373" t="s">
        <v>625</v>
      </c>
    </row>
    <row r="374" spans="1:10" x14ac:dyDescent="0.3">
      <c r="A374" t="s">
        <v>1255</v>
      </c>
      <c r="B374" t="s">
        <v>1256</v>
      </c>
      <c r="C374" t="s">
        <v>1255</v>
      </c>
      <c r="D374" t="s">
        <v>1256</v>
      </c>
      <c r="E374" t="s">
        <v>1257</v>
      </c>
      <c r="F374" t="s">
        <v>1258</v>
      </c>
      <c r="G374" t="s">
        <v>1230</v>
      </c>
      <c r="H374" t="s">
        <v>1231</v>
      </c>
      <c r="I374" t="s">
        <v>624</v>
      </c>
      <c r="J374" t="s">
        <v>625</v>
      </c>
    </row>
    <row r="375" spans="1:10" x14ac:dyDescent="0.3">
      <c r="A375" t="s">
        <v>1259</v>
      </c>
      <c r="B375" t="s">
        <v>1260</v>
      </c>
      <c r="C375" t="s">
        <v>1259</v>
      </c>
      <c r="D375" t="s">
        <v>1260</v>
      </c>
      <c r="E375" t="s">
        <v>1257</v>
      </c>
      <c r="F375" t="s">
        <v>1258</v>
      </c>
      <c r="G375" t="s">
        <v>1230</v>
      </c>
      <c r="H375" t="s">
        <v>1231</v>
      </c>
      <c r="I375" t="s">
        <v>624</v>
      </c>
      <c r="J375" t="s">
        <v>625</v>
      </c>
    </row>
    <row r="376" spans="1:10" x14ac:dyDescent="0.3">
      <c r="A376" t="s">
        <v>1261</v>
      </c>
      <c r="B376" t="s">
        <v>1262</v>
      </c>
      <c r="C376" t="s">
        <v>1261</v>
      </c>
      <c r="D376" t="s">
        <v>1262</v>
      </c>
      <c r="E376" t="s">
        <v>1257</v>
      </c>
      <c r="F376" t="s">
        <v>1258</v>
      </c>
      <c r="G376" t="s">
        <v>1230</v>
      </c>
      <c r="H376" t="s">
        <v>1231</v>
      </c>
      <c r="I376" t="s">
        <v>624</v>
      </c>
      <c r="J376" t="s">
        <v>625</v>
      </c>
    </row>
    <row r="377" spans="1:10" x14ac:dyDescent="0.3">
      <c r="A377" t="s">
        <v>1263</v>
      </c>
      <c r="B377" t="s">
        <v>1264</v>
      </c>
      <c r="C377" t="s">
        <v>1263</v>
      </c>
      <c r="D377" t="s">
        <v>1264</v>
      </c>
      <c r="E377" t="s">
        <v>1265</v>
      </c>
      <c r="F377" t="s">
        <v>1266</v>
      </c>
      <c r="G377" t="s">
        <v>1230</v>
      </c>
      <c r="H377" t="s">
        <v>1231</v>
      </c>
      <c r="I377" t="s">
        <v>624</v>
      </c>
      <c r="J377" t="s">
        <v>625</v>
      </c>
    </row>
    <row r="378" spans="1:10" x14ac:dyDescent="0.3">
      <c r="A378" t="s">
        <v>1267</v>
      </c>
      <c r="B378" t="s">
        <v>1268</v>
      </c>
      <c r="C378" t="s">
        <v>1267</v>
      </c>
      <c r="D378" t="s">
        <v>1268</v>
      </c>
      <c r="E378" t="s">
        <v>1265</v>
      </c>
      <c r="F378" t="s">
        <v>1266</v>
      </c>
      <c r="G378" t="s">
        <v>1230</v>
      </c>
      <c r="H378" t="s">
        <v>1231</v>
      </c>
      <c r="I378" t="s">
        <v>624</v>
      </c>
      <c r="J378" t="s">
        <v>625</v>
      </c>
    </row>
    <row r="379" spans="1:10" x14ac:dyDescent="0.3">
      <c r="A379" t="s">
        <v>1269</v>
      </c>
      <c r="B379" t="s">
        <v>1270</v>
      </c>
      <c r="C379" t="s">
        <v>1269</v>
      </c>
      <c r="D379" t="s">
        <v>1270</v>
      </c>
      <c r="E379" t="s">
        <v>1271</v>
      </c>
      <c r="F379" t="s">
        <v>1270</v>
      </c>
      <c r="G379" t="s">
        <v>1230</v>
      </c>
      <c r="H379" t="s">
        <v>1231</v>
      </c>
      <c r="I379" t="s">
        <v>624</v>
      </c>
      <c r="J379" t="s">
        <v>625</v>
      </c>
    </row>
    <row r="380" spans="1:10" x14ac:dyDescent="0.3">
      <c r="A380" t="s">
        <v>1022</v>
      </c>
      <c r="B380" t="s">
        <v>37</v>
      </c>
      <c r="C380" t="s">
        <v>1022</v>
      </c>
      <c r="D380" t="s">
        <v>37</v>
      </c>
      <c r="E380" t="s">
        <v>1272</v>
      </c>
      <c r="F380" t="s">
        <v>37</v>
      </c>
      <c r="G380" t="s">
        <v>1273</v>
      </c>
      <c r="H380" t="s">
        <v>377</v>
      </c>
      <c r="I380" t="s">
        <v>654</v>
      </c>
      <c r="J380" t="s">
        <v>655</v>
      </c>
    </row>
    <row r="381" spans="1:10" x14ac:dyDescent="0.3">
      <c r="A381" t="s">
        <v>1026</v>
      </c>
      <c r="B381" t="s">
        <v>154</v>
      </c>
      <c r="C381" t="s">
        <v>1026</v>
      </c>
      <c r="D381" t="s">
        <v>154</v>
      </c>
      <c r="E381" t="s">
        <v>1274</v>
      </c>
      <c r="F381" t="s">
        <v>154</v>
      </c>
      <c r="G381" t="s">
        <v>1273</v>
      </c>
      <c r="H381" t="s">
        <v>377</v>
      </c>
      <c r="I381" t="s">
        <v>654</v>
      </c>
      <c r="J381" t="s">
        <v>655</v>
      </c>
    </row>
    <row r="382" spans="1:10" x14ac:dyDescent="0.3">
      <c r="A382" t="s">
        <v>1024</v>
      </c>
      <c r="B382" t="s">
        <v>52</v>
      </c>
      <c r="C382" t="s">
        <v>1024</v>
      </c>
      <c r="D382" t="s">
        <v>52</v>
      </c>
      <c r="E382" t="s">
        <v>1275</v>
      </c>
      <c r="F382" t="s">
        <v>1276</v>
      </c>
      <c r="G382" t="s">
        <v>1273</v>
      </c>
      <c r="H382" t="s">
        <v>377</v>
      </c>
      <c r="I382" t="s">
        <v>654</v>
      </c>
      <c r="J382" t="s">
        <v>655</v>
      </c>
    </row>
    <row r="383" spans="1:10" x14ac:dyDescent="0.3">
      <c r="A383" t="s">
        <v>1025</v>
      </c>
      <c r="B383" t="s">
        <v>150</v>
      </c>
      <c r="C383" t="s">
        <v>1025</v>
      </c>
      <c r="D383" t="s">
        <v>150</v>
      </c>
      <c r="E383" t="s">
        <v>1275</v>
      </c>
      <c r="F383" t="s">
        <v>1276</v>
      </c>
      <c r="G383" t="s">
        <v>1273</v>
      </c>
      <c r="H383" t="s">
        <v>377</v>
      </c>
      <c r="I383" t="s">
        <v>654</v>
      </c>
      <c r="J383" t="s">
        <v>655</v>
      </c>
    </row>
    <row r="384" spans="1:10" x14ac:dyDescent="0.3">
      <c r="A384" t="s">
        <v>1027</v>
      </c>
      <c r="B384" t="s">
        <v>288</v>
      </c>
      <c r="C384" t="s">
        <v>1027</v>
      </c>
      <c r="D384" t="s">
        <v>288</v>
      </c>
      <c r="E384" t="s">
        <v>1277</v>
      </c>
      <c r="F384" t="s">
        <v>288</v>
      </c>
      <c r="G384" t="s">
        <v>1273</v>
      </c>
      <c r="H384" t="s">
        <v>377</v>
      </c>
      <c r="I384" t="s">
        <v>654</v>
      </c>
      <c r="J384" t="s">
        <v>655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DAD57-C354-4B73-8B61-CC023DAE9A59}">
  <sheetPr codeName="Sheet5"/>
  <dimension ref="A1:CT2446"/>
  <sheetViews>
    <sheetView topLeftCell="BL1" zoomScaleNormal="100" workbookViewId="0">
      <selection activeCell="BN4" sqref="BN4"/>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 min="28" max="42" width="20.6640625" customWidth="1"/>
    <col min="54" max="77" width="20.6640625" customWidth="1"/>
    <col min="86" max="86" width="17.6640625" bestFit="1" customWidth="1"/>
  </cols>
  <sheetData>
    <row r="1" spans="1:98" x14ac:dyDescent="0.3">
      <c r="CI1">
        <v>4</v>
      </c>
      <c r="CJ1">
        <v>5</v>
      </c>
      <c r="CK1">
        <v>6</v>
      </c>
      <c r="CL1">
        <v>7</v>
      </c>
      <c r="CM1">
        <v>8</v>
      </c>
      <c r="CN1">
        <v>9</v>
      </c>
      <c r="CO1">
        <v>10</v>
      </c>
      <c r="CP1">
        <v>11</v>
      </c>
      <c r="CQ1">
        <v>12</v>
      </c>
      <c r="CR1">
        <v>13</v>
      </c>
      <c r="CS1">
        <v>14</v>
      </c>
      <c r="CT1">
        <v>15</v>
      </c>
    </row>
    <row r="3" spans="1:98" x14ac:dyDescent="0.3">
      <c r="E3" t="s">
        <v>1355</v>
      </c>
      <c r="AD3" t="s">
        <v>1357</v>
      </c>
      <c r="BD3" t="s">
        <v>1356</v>
      </c>
      <c r="BN3" t="s">
        <v>1358</v>
      </c>
    </row>
    <row r="4" spans="1:98" x14ac:dyDescent="0.3">
      <c r="A4" t="s">
        <v>1284</v>
      </c>
      <c r="B4" t="s">
        <v>1285</v>
      </c>
      <c r="E4" s="30">
        <v>2016</v>
      </c>
      <c r="F4" s="30">
        <v>2017</v>
      </c>
      <c r="G4" s="30">
        <v>2018</v>
      </c>
      <c r="H4" s="30">
        <v>2019</v>
      </c>
      <c r="I4" s="30">
        <v>2020</v>
      </c>
      <c r="J4" s="30">
        <v>2021</v>
      </c>
      <c r="K4" s="30"/>
      <c r="L4" s="30"/>
      <c r="M4" s="30"/>
      <c r="N4" s="30"/>
      <c r="O4" s="30"/>
      <c r="P4" s="30"/>
      <c r="CI4" s="30">
        <v>2016</v>
      </c>
      <c r="CJ4" s="30">
        <v>2017</v>
      </c>
      <c r="CK4" s="30">
        <v>2018</v>
      </c>
      <c r="CL4" s="30">
        <v>2019</v>
      </c>
      <c r="CM4" s="30">
        <v>2020</v>
      </c>
      <c r="CN4" s="30">
        <v>2021</v>
      </c>
      <c r="CO4" s="30"/>
      <c r="CP4" s="30"/>
      <c r="CQ4" s="30"/>
      <c r="CR4" s="30"/>
      <c r="CS4" s="30"/>
      <c r="CT4" s="30"/>
    </row>
    <row r="6" spans="1:98" x14ac:dyDescent="0.3">
      <c r="A6" t="s">
        <v>3</v>
      </c>
      <c r="B6" t="s">
        <v>3</v>
      </c>
      <c r="E6">
        <v>90</v>
      </c>
      <c r="F6">
        <v>92</v>
      </c>
      <c r="G6">
        <v>94</v>
      </c>
      <c r="H6">
        <v>95</v>
      </c>
      <c r="I6">
        <v>96</v>
      </c>
      <c r="J6">
        <v>96</v>
      </c>
      <c r="CH6" t="str">
        <f>Sheet1!B4</f>
        <v>Copeland</v>
      </c>
      <c r="CI6" s="31" t="e">
        <f>100000*VLOOKUP($CH6,$B$6:$P$472,CI$1,FALSE)/VLOOKUP($CH6,$BB$8:$BY$472,CI$1,FALSE)</f>
        <v>#DIV/0!</v>
      </c>
      <c r="CJ6" s="31" t="e">
        <f t="shared" ref="CJ6:CN6" si="0">100000*VLOOKUP($CH6,$B$6:$P$472,CJ$1,FALSE)/VLOOKUP($CH6,$BB$8:$BY$472,CJ$1,FALSE)</f>
        <v>#DIV/0!</v>
      </c>
      <c r="CK6" s="31">
        <f t="shared" si="0"/>
        <v>18760000</v>
      </c>
      <c r="CL6" s="31">
        <f t="shared" si="0"/>
        <v>7883333.333333334</v>
      </c>
      <c r="CM6" s="31">
        <f t="shared" si="0"/>
        <v>5925000</v>
      </c>
      <c r="CN6" s="31">
        <f t="shared" si="0"/>
        <v>4978947.3684210526</v>
      </c>
      <c r="CO6" s="31"/>
      <c r="CP6" s="31"/>
      <c r="CQ6" s="31"/>
      <c r="CR6" s="31"/>
      <c r="CS6" s="31"/>
      <c r="CT6" s="31"/>
    </row>
    <row r="7" spans="1:98" x14ac:dyDescent="0.3">
      <c r="AB7" t="s">
        <v>1326</v>
      </c>
      <c r="AE7">
        <v>2016</v>
      </c>
      <c r="AF7">
        <v>2017</v>
      </c>
      <c r="AG7">
        <v>2018</v>
      </c>
      <c r="AH7">
        <v>2019</v>
      </c>
      <c r="AI7">
        <v>2020</v>
      </c>
      <c r="AJ7">
        <v>2021</v>
      </c>
      <c r="BB7" t="s">
        <v>1326</v>
      </c>
      <c r="BE7">
        <v>2016</v>
      </c>
      <c r="BF7">
        <v>2017</v>
      </c>
      <c r="BG7">
        <v>2018</v>
      </c>
      <c r="BH7">
        <v>2019</v>
      </c>
      <c r="BI7">
        <v>2020</v>
      </c>
      <c r="BJ7">
        <v>2021</v>
      </c>
      <c r="BL7" t="s">
        <v>1326</v>
      </c>
      <c r="BO7">
        <v>2016</v>
      </c>
      <c r="BP7">
        <v>2017</v>
      </c>
      <c r="BQ7">
        <v>2018</v>
      </c>
      <c r="BR7">
        <v>2019</v>
      </c>
      <c r="BS7">
        <v>2020</v>
      </c>
      <c r="BT7">
        <v>2021</v>
      </c>
      <c r="CH7" t="s">
        <v>8</v>
      </c>
      <c r="CI7" s="31" t="e">
        <f t="shared" ref="CI7:CN8" si="1">100000*VLOOKUP($CH7,$B$6:$P$472,CI$1,FALSE)/VLOOKUP($CH7,$BB$8:$BY$472,CI$1,FALSE)</f>
        <v>#N/A</v>
      </c>
      <c r="CJ7" s="31" t="e">
        <f t="shared" si="1"/>
        <v>#N/A</v>
      </c>
      <c r="CK7" s="31" t="e">
        <f t="shared" si="1"/>
        <v>#N/A</v>
      </c>
      <c r="CL7" s="31" t="e">
        <f t="shared" si="1"/>
        <v>#N/A</v>
      </c>
      <c r="CM7" s="31" t="e">
        <f t="shared" si="1"/>
        <v>#N/A</v>
      </c>
      <c r="CN7" s="31" t="e">
        <f t="shared" si="1"/>
        <v>#N/A</v>
      </c>
      <c r="CO7" s="31"/>
      <c r="CP7" s="31"/>
      <c r="CQ7" s="31"/>
      <c r="CR7" s="31"/>
      <c r="CS7" s="31"/>
      <c r="CT7" s="31"/>
    </row>
    <row r="8" spans="1:98" x14ac:dyDescent="0.3">
      <c r="A8" t="s">
        <v>1325</v>
      </c>
      <c r="AB8" t="s">
        <v>3</v>
      </c>
      <c r="AF8">
        <v>3</v>
      </c>
      <c r="AG8">
        <v>6</v>
      </c>
      <c r="AH8">
        <v>10</v>
      </c>
      <c r="AI8">
        <v>25</v>
      </c>
      <c r="AJ8">
        <v>46</v>
      </c>
      <c r="BB8" t="s">
        <v>3</v>
      </c>
      <c r="BG8">
        <v>6</v>
      </c>
      <c r="BH8">
        <v>10</v>
      </c>
      <c r="BI8">
        <v>16</v>
      </c>
      <c r="BJ8">
        <v>27</v>
      </c>
      <c r="BL8" t="s">
        <v>3</v>
      </c>
      <c r="BO8">
        <v>42</v>
      </c>
      <c r="BP8">
        <v>60</v>
      </c>
      <c r="BQ8">
        <v>78</v>
      </c>
      <c r="BR8">
        <v>81</v>
      </c>
      <c r="BS8">
        <v>81</v>
      </c>
      <c r="BT8">
        <v>82</v>
      </c>
      <c r="CH8" t="s">
        <v>3</v>
      </c>
      <c r="CI8" s="31" t="e">
        <f t="shared" si="1"/>
        <v>#DIV/0!</v>
      </c>
      <c r="CJ8" s="31" t="e">
        <f t="shared" si="1"/>
        <v>#DIV/0!</v>
      </c>
      <c r="CK8" s="31">
        <f t="shared" si="1"/>
        <v>1566666.6666666667</v>
      </c>
      <c r="CL8" s="31">
        <f t="shared" si="1"/>
        <v>950000</v>
      </c>
      <c r="CM8" s="31">
        <f t="shared" si="1"/>
        <v>600000</v>
      </c>
      <c r="CN8" s="31">
        <f t="shared" si="1"/>
        <v>355555.55555555556</v>
      </c>
      <c r="CO8" s="31"/>
      <c r="CP8" s="31"/>
      <c r="CQ8" s="31"/>
      <c r="CR8" s="31"/>
      <c r="CS8" s="31"/>
      <c r="CT8" s="31"/>
    </row>
    <row r="9" spans="1:98" x14ac:dyDescent="0.3">
      <c r="AB9" t="s">
        <v>80</v>
      </c>
      <c r="AC9" t="str">
        <f>IFERROR(VLOOKUP(AB9,'class and classification'!$A$1:$B$338,2,FALSE),VLOOKUP(AB9,'class and classification'!$A$340:$B$378,2,FALSE))</f>
        <v>Predominantly Urban</v>
      </c>
      <c r="AD9" t="str">
        <f>IFERROR(VLOOKUP(AB9,'class and classification'!$A$1:$C$338,3,FALSE),VLOOKUP(AB9,'class and classification'!$A$340:$C$378,3,FALSE))</f>
        <v>UA</v>
      </c>
      <c r="AI9">
        <v>2.2000000000000002</v>
      </c>
      <c r="AJ9">
        <v>3.7</v>
      </c>
      <c r="BB9" t="s">
        <v>54</v>
      </c>
      <c r="BC9" t="str">
        <f>IFERROR(VLOOKUP(BB9,'class and classification'!$A$1:$B$338,2,FALSE),VLOOKUP(BB9,'class and classification'!$A$340:$B$378,2,FALSE))</f>
        <v>Predominantly Urban</v>
      </c>
      <c r="BD9" t="str">
        <f>IFERROR(VLOOKUP(BB9,'class and classification'!$A$1:$C$338,3,FALSE),VLOOKUP(BB9,'class and classification'!$A$340:$C$378,3,FALSE))</f>
        <v>L</v>
      </c>
      <c r="BG9">
        <v>9.1</v>
      </c>
      <c r="BH9">
        <v>10.5</v>
      </c>
      <c r="BI9">
        <v>28.2</v>
      </c>
      <c r="BJ9">
        <v>59.9</v>
      </c>
      <c r="BL9" t="s">
        <v>54</v>
      </c>
      <c r="BM9" t="str">
        <f>IFERROR(VLOOKUP(BL9,'class and classification'!$A$1:$B$338,2,FALSE),VLOOKUP(BL9,'class and classification'!$A$340:$B$378,2,FALSE))</f>
        <v>Predominantly Urban</v>
      </c>
      <c r="BN9" t="str">
        <f>IFERROR(VLOOKUP(BL9,'class and classification'!$A$1:$C$338,3,FALSE),VLOOKUP(BL9,'class and classification'!$A$340:$C$378,3,FALSE))</f>
        <v>L</v>
      </c>
      <c r="BP9">
        <v>91.14</v>
      </c>
      <c r="BQ9">
        <v>99.4</v>
      </c>
      <c r="BR9">
        <v>98.83</v>
      </c>
      <c r="BS9">
        <v>98.15</v>
      </c>
      <c r="BT9">
        <v>98.2</v>
      </c>
    </row>
    <row r="10" spans="1:98"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84</v>
      </c>
      <c r="F10">
        <v>86</v>
      </c>
      <c r="G10">
        <v>89.6</v>
      </c>
      <c r="H10">
        <v>90</v>
      </c>
      <c r="I10">
        <v>90.9</v>
      </c>
      <c r="J10">
        <v>94</v>
      </c>
      <c r="AB10" t="s">
        <v>74</v>
      </c>
      <c r="AC10" t="str">
        <f>IFERROR(VLOOKUP(AB10,'class and classification'!$A$1:$B$338,2,FALSE),VLOOKUP(AB10,'class and classification'!$A$340:$B$378,2,FALSE))</f>
        <v>Predominantly Rural</v>
      </c>
      <c r="AD10" t="str">
        <f>IFERROR(VLOOKUP(AB10,'class and classification'!$A$1:$C$338,3,FALSE),VLOOKUP(AB10,'class and classification'!$A$340:$C$378,3,FALSE))</f>
        <v>UA</v>
      </c>
      <c r="AI10">
        <v>15.3</v>
      </c>
      <c r="AJ10">
        <v>37.6</v>
      </c>
      <c r="BB10" t="s">
        <v>69</v>
      </c>
      <c r="BC10" t="str">
        <f>IFERROR(VLOOKUP(BB10,'class and classification'!$A$1:$B$338,2,FALSE),VLOOKUP(BB10,'class and classification'!$A$340:$B$378,2,FALSE))</f>
        <v>Predominantly Urban</v>
      </c>
      <c r="BD10" t="str">
        <f>IFERROR(VLOOKUP(BB10,'class and classification'!$A$1:$C$338,3,FALSE),VLOOKUP(BB10,'class and classification'!$A$340:$C$378,3,FALSE))</f>
        <v>L</v>
      </c>
      <c r="BG10">
        <v>25.1</v>
      </c>
      <c r="BH10">
        <v>20.6</v>
      </c>
      <c r="BI10">
        <v>45.7</v>
      </c>
      <c r="BJ10">
        <v>46.3</v>
      </c>
      <c r="BL10" t="s">
        <v>69</v>
      </c>
      <c r="BM10" t="str">
        <f>IFERROR(VLOOKUP(BL10,'class and classification'!$A$1:$B$338,2,FALSE),VLOOKUP(BL10,'class and classification'!$A$340:$B$378,2,FALSE))</f>
        <v>Predominantly Urban</v>
      </c>
      <c r="BN10" t="str">
        <f>IFERROR(VLOOKUP(BL10,'class and classification'!$A$1:$C$338,3,FALSE),VLOOKUP(BL10,'class and classification'!$A$340:$C$378,3,FALSE))</f>
        <v>L</v>
      </c>
      <c r="BP10">
        <v>95.41</v>
      </c>
      <c r="BQ10">
        <v>100</v>
      </c>
      <c r="BR10">
        <v>100</v>
      </c>
      <c r="BS10">
        <v>99.65</v>
      </c>
      <c r="BT10">
        <v>100</v>
      </c>
    </row>
    <row r="11" spans="1:98"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87</v>
      </c>
      <c r="F11">
        <v>91</v>
      </c>
      <c r="G11">
        <v>95.5</v>
      </c>
      <c r="H11">
        <v>96.1</v>
      </c>
      <c r="I11">
        <v>96.9</v>
      </c>
      <c r="J11">
        <v>96.8</v>
      </c>
      <c r="AB11" t="s">
        <v>129</v>
      </c>
      <c r="AC11" t="str">
        <f>IFERROR(VLOOKUP(AB11,'class and classification'!$A$1:$B$338,2,FALSE),VLOOKUP(AB11,'class and classification'!$A$340:$B$378,2,FALSE))</f>
        <v>Predominantly Urban</v>
      </c>
      <c r="AD11" t="str">
        <f>IFERROR(VLOOKUP(AB11,'class and classification'!$A$1:$C$338,3,FALSE),VLOOKUP(AB11,'class and classification'!$A$340:$C$378,3,FALSE))</f>
        <v>UA</v>
      </c>
      <c r="AI11">
        <v>3.1</v>
      </c>
      <c r="AJ11">
        <v>6</v>
      </c>
      <c r="BB11" t="s">
        <v>119</v>
      </c>
      <c r="BC11" t="str">
        <f>IFERROR(VLOOKUP(BB11,'class and classification'!$A$1:$B$338,2,FALSE),VLOOKUP(BB11,'class and classification'!$A$340:$B$378,2,FALSE))</f>
        <v>Predominantly Urban</v>
      </c>
      <c r="BD11" t="str">
        <f>IFERROR(VLOOKUP(BB11,'class and classification'!$A$1:$C$338,3,FALSE),VLOOKUP(BB11,'class and classification'!$A$340:$C$378,3,FALSE))</f>
        <v>L</v>
      </c>
      <c r="BG11">
        <v>11</v>
      </c>
      <c r="BH11">
        <v>10.199999999999999</v>
      </c>
      <c r="BI11">
        <v>18.899999999999999</v>
      </c>
      <c r="BJ11">
        <v>29.3</v>
      </c>
      <c r="BL11" t="s">
        <v>119</v>
      </c>
      <c r="BM11" t="str">
        <f>IFERROR(VLOOKUP(BL11,'class and classification'!$A$1:$B$338,2,FALSE),VLOOKUP(BL11,'class and classification'!$A$340:$B$378,2,FALSE))</f>
        <v>Predominantly Urban</v>
      </c>
      <c r="BN11" t="str">
        <f>IFERROR(VLOOKUP(BL11,'class and classification'!$A$1:$C$338,3,FALSE),VLOOKUP(BL11,'class and classification'!$A$340:$C$378,3,FALSE))</f>
        <v>L</v>
      </c>
      <c r="BP11">
        <v>94.88</v>
      </c>
      <c r="BQ11">
        <v>99.67</v>
      </c>
      <c r="BR11">
        <v>100</v>
      </c>
      <c r="BS11">
        <v>99.27</v>
      </c>
      <c r="BT11">
        <v>98.52</v>
      </c>
    </row>
    <row r="12" spans="1:98"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94</v>
      </c>
      <c r="F12">
        <v>97</v>
      </c>
      <c r="G12">
        <v>97.8</v>
      </c>
      <c r="H12">
        <v>97.4</v>
      </c>
      <c r="I12">
        <v>97.6</v>
      </c>
      <c r="J12">
        <v>97.2</v>
      </c>
      <c r="AB12" t="s">
        <v>174</v>
      </c>
      <c r="AC12" t="str">
        <f>IFERROR(VLOOKUP(AB12,'class and classification'!$A$1:$B$338,2,FALSE),VLOOKUP(AB12,'class and classification'!$A$340:$B$378,2,FALSE))</f>
        <v>Predominantly Urban</v>
      </c>
      <c r="AD12" t="str">
        <f>IFERROR(VLOOKUP(AB12,'class and classification'!$A$1:$C$338,3,FALSE),VLOOKUP(AB12,'class and classification'!$A$340:$C$378,3,FALSE))</f>
        <v>UA</v>
      </c>
      <c r="AI12">
        <v>2.2000000000000002</v>
      </c>
      <c r="AJ12">
        <v>6.5</v>
      </c>
      <c r="BB12" t="s">
        <v>122</v>
      </c>
      <c r="BC12" t="str">
        <f>IFERROR(VLOOKUP(BB12,'class and classification'!$A$1:$B$338,2,FALSE),VLOOKUP(BB12,'class and classification'!$A$340:$B$378,2,FALSE))</f>
        <v>Predominantly Urban</v>
      </c>
      <c r="BD12" t="str">
        <f>IFERROR(VLOOKUP(BB12,'class and classification'!$A$1:$C$338,3,FALSE),VLOOKUP(BB12,'class and classification'!$A$340:$C$378,3,FALSE))</f>
        <v>L</v>
      </c>
      <c r="BG12">
        <v>25.9</v>
      </c>
      <c r="BH12">
        <v>16</v>
      </c>
      <c r="BI12">
        <v>23.5</v>
      </c>
      <c r="BJ12">
        <v>37.5</v>
      </c>
      <c r="BL12" t="s">
        <v>122</v>
      </c>
      <c r="BM12" t="str">
        <f>IFERROR(VLOOKUP(BL12,'class and classification'!$A$1:$B$338,2,FALSE),VLOOKUP(BL12,'class and classification'!$A$340:$B$378,2,FALSE))</f>
        <v>Predominantly Urban</v>
      </c>
      <c r="BN12" t="str">
        <f>IFERROR(VLOOKUP(BL12,'class and classification'!$A$1:$C$338,3,FALSE),VLOOKUP(BL12,'class and classification'!$A$340:$C$378,3,FALSE))</f>
        <v>L</v>
      </c>
      <c r="BP12">
        <v>98.06</v>
      </c>
      <c r="BQ12">
        <v>100</v>
      </c>
      <c r="BR12">
        <v>100</v>
      </c>
      <c r="BS12">
        <v>99.65</v>
      </c>
      <c r="BT12">
        <v>99.65</v>
      </c>
    </row>
    <row r="13" spans="1:98"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98</v>
      </c>
      <c r="F13">
        <v>98</v>
      </c>
      <c r="G13">
        <v>99.3</v>
      </c>
      <c r="H13">
        <v>98.9</v>
      </c>
      <c r="I13">
        <v>98.9</v>
      </c>
      <c r="J13">
        <v>98.4</v>
      </c>
      <c r="AB13" t="s">
        <v>194</v>
      </c>
      <c r="AC13" t="str">
        <f>IFERROR(VLOOKUP(AB13,'class and classification'!$A$1:$B$338,2,FALSE),VLOOKUP(AB13,'class and classification'!$A$340:$B$378,2,FALSE))</f>
        <v>Predominantly Rural</v>
      </c>
      <c r="AD13" t="str">
        <f>IFERROR(VLOOKUP(AB13,'class and classification'!$A$1:$C$338,3,FALSE),VLOOKUP(AB13,'class and classification'!$A$340:$C$378,3,FALSE))</f>
        <v>UA</v>
      </c>
      <c r="AI13">
        <v>5.7</v>
      </c>
      <c r="AJ13">
        <v>10.199999999999999</v>
      </c>
      <c r="BB13" t="s">
        <v>124</v>
      </c>
      <c r="BC13" t="str">
        <f>IFERROR(VLOOKUP(BB13,'class and classification'!$A$1:$B$338,2,FALSE),VLOOKUP(BB13,'class and classification'!$A$340:$B$378,2,FALSE))</f>
        <v>Predominantly Urban</v>
      </c>
      <c r="BD13" t="str">
        <f>IFERROR(VLOOKUP(BB13,'class and classification'!$A$1:$C$338,3,FALSE),VLOOKUP(BB13,'class and classification'!$A$340:$C$378,3,FALSE))</f>
        <v>L</v>
      </c>
      <c r="BG13">
        <v>3.5</v>
      </c>
      <c r="BH13">
        <v>2.2000000000000002</v>
      </c>
      <c r="BI13">
        <v>2.8</v>
      </c>
      <c r="BJ13">
        <v>4.9000000000000004</v>
      </c>
      <c r="BL13" t="s">
        <v>124</v>
      </c>
      <c r="BM13" t="str">
        <f>IFERROR(VLOOKUP(BL13,'class and classification'!$A$1:$B$338,2,FALSE),VLOOKUP(BL13,'class and classification'!$A$340:$B$378,2,FALSE))</f>
        <v>Predominantly Urban</v>
      </c>
      <c r="BN13" t="str">
        <f>IFERROR(VLOOKUP(BL13,'class and classification'!$A$1:$C$338,3,FALSE),VLOOKUP(BL13,'class and classification'!$A$340:$C$378,3,FALSE))</f>
        <v>L</v>
      </c>
      <c r="BP13">
        <v>93.24</v>
      </c>
      <c r="BQ13">
        <v>98.86</v>
      </c>
      <c r="BR13">
        <v>97.46</v>
      </c>
      <c r="BS13">
        <v>93.57</v>
      </c>
      <c r="BT13">
        <v>95.44</v>
      </c>
    </row>
    <row r="14" spans="1:98"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E14">
        <v>99</v>
      </c>
      <c r="F14">
        <v>99</v>
      </c>
      <c r="G14">
        <v>99.800000000000011</v>
      </c>
      <c r="AB14" t="s">
        <v>208</v>
      </c>
      <c r="AC14" t="str">
        <f>IFERROR(VLOOKUP(AB14,'class and classification'!$A$1:$B$338,2,FALSE),VLOOKUP(AB14,'class and classification'!$A$340:$B$378,2,FALSE))</f>
        <v>Urban with Significant Rural</v>
      </c>
      <c r="AD14" t="str">
        <f>IFERROR(VLOOKUP(AB14,'class and classification'!$A$1:$C$338,3,FALSE),VLOOKUP(AB14,'class and classification'!$A$340:$C$378,3,FALSE))</f>
        <v>UA</v>
      </c>
      <c r="AI14">
        <v>1.1000000000000001</v>
      </c>
      <c r="AJ14">
        <v>2.8</v>
      </c>
      <c r="BB14" t="s">
        <v>145</v>
      </c>
      <c r="BC14" t="str">
        <f>IFERROR(VLOOKUP(BB14,'class and classification'!$A$1:$B$338,2,FALSE),VLOOKUP(BB14,'class and classification'!$A$340:$B$378,2,FALSE))</f>
        <v>Predominantly Urban</v>
      </c>
      <c r="BD14" t="str">
        <f>IFERROR(VLOOKUP(BB14,'class and classification'!$A$1:$C$338,3,FALSE),VLOOKUP(BB14,'class and classification'!$A$340:$C$378,3,FALSE))</f>
        <v>L</v>
      </c>
      <c r="BG14">
        <v>8.3000000000000007</v>
      </c>
      <c r="BH14">
        <v>8.1</v>
      </c>
      <c r="BI14">
        <v>16.100000000000001</v>
      </c>
      <c r="BJ14">
        <v>30.6</v>
      </c>
      <c r="BL14" t="s">
        <v>145</v>
      </c>
      <c r="BM14" t="str">
        <f>IFERROR(VLOOKUP(BL14,'class and classification'!$A$1:$B$338,2,FALSE),VLOOKUP(BL14,'class and classification'!$A$340:$B$378,2,FALSE))</f>
        <v>Predominantly Urban</v>
      </c>
      <c r="BN14" t="str">
        <f>IFERROR(VLOOKUP(BL14,'class and classification'!$A$1:$C$338,3,FALSE),VLOOKUP(BL14,'class and classification'!$A$340:$C$378,3,FALSE))</f>
        <v>L</v>
      </c>
      <c r="BP14">
        <v>98.01</v>
      </c>
      <c r="BQ14">
        <v>100</v>
      </c>
      <c r="BR14">
        <v>97.61</v>
      </c>
      <c r="BS14">
        <v>98.28</v>
      </c>
      <c r="BT14">
        <v>97.56</v>
      </c>
    </row>
    <row r="15" spans="1:98"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H15">
        <v>98.600000000000009</v>
      </c>
      <c r="I15">
        <v>98.2</v>
      </c>
      <c r="J15">
        <v>97.9</v>
      </c>
      <c r="AB15" t="s">
        <v>260</v>
      </c>
      <c r="AC15" t="str">
        <f>IFERROR(VLOOKUP(AB15,'class and classification'!$A$1:$B$338,2,FALSE),VLOOKUP(AB15,'class and classification'!$A$340:$B$378,2,FALSE))</f>
        <v>Predominantly Urban</v>
      </c>
      <c r="AD15" t="str">
        <f>IFERROR(VLOOKUP(AB15,'class and classification'!$A$1:$C$338,3,FALSE),VLOOKUP(AB15,'class and classification'!$A$340:$C$378,3,FALSE))</f>
        <v>UA</v>
      </c>
      <c r="AI15">
        <v>4.5999999999999996</v>
      </c>
      <c r="AJ15">
        <v>7.5</v>
      </c>
      <c r="BB15" t="s">
        <v>146</v>
      </c>
      <c r="BC15" t="str">
        <f>IFERROR(VLOOKUP(BB15,'class and classification'!$A$1:$B$338,2,FALSE),VLOOKUP(BB15,'class and classification'!$A$340:$B$378,2,FALSE))</f>
        <v>Predominantly Urban</v>
      </c>
      <c r="BD15" t="str">
        <f>IFERROR(VLOOKUP(BB15,'class and classification'!$A$1:$C$338,3,FALSE),VLOOKUP(BB15,'class and classification'!$A$340:$C$378,3,FALSE))</f>
        <v>L</v>
      </c>
      <c r="BG15">
        <v>7.4</v>
      </c>
      <c r="BH15">
        <v>5</v>
      </c>
      <c r="BI15">
        <v>15.6</v>
      </c>
      <c r="BJ15">
        <v>35.4</v>
      </c>
      <c r="BL15" t="s">
        <v>146</v>
      </c>
      <c r="BM15" t="str">
        <f>IFERROR(VLOOKUP(BL15,'class and classification'!$A$1:$B$338,2,FALSE),VLOOKUP(BL15,'class and classification'!$A$340:$B$378,2,FALSE))</f>
        <v>Predominantly Urban</v>
      </c>
      <c r="BN15" t="str">
        <f>IFERROR(VLOOKUP(BL15,'class and classification'!$A$1:$C$338,3,FALSE),VLOOKUP(BL15,'class and classification'!$A$340:$C$378,3,FALSE))</f>
        <v>L</v>
      </c>
      <c r="BP15">
        <v>97.82</v>
      </c>
      <c r="BQ15">
        <v>100</v>
      </c>
      <c r="BR15">
        <v>100</v>
      </c>
      <c r="BS15">
        <v>100</v>
      </c>
      <c r="BT15">
        <v>99.93</v>
      </c>
    </row>
    <row r="16" spans="1:98"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94</v>
      </c>
      <c r="F16">
        <v>93</v>
      </c>
      <c r="G16">
        <v>95.6</v>
      </c>
      <c r="H16">
        <v>95.3</v>
      </c>
      <c r="I16">
        <v>96.1</v>
      </c>
      <c r="J16">
        <v>96.2</v>
      </c>
      <c r="AB16" t="s">
        <v>111</v>
      </c>
      <c r="AC16" t="str">
        <f>IFERROR(VLOOKUP(AB16,'class and classification'!$A$1:$B$338,2,FALSE),VLOOKUP(AB16,'class and classification'!$A$340:$B$378,2,FALSE))</f>
        <v>Predominantly Urban</v>
      </c>
      <c r="AD16" t="str">
        <f>IFERROR(VLOOKUP(AB16,'class and classification'!$A$1:$C$338,3,FALSE),VLOOKUP(AB16,'class and classification'!$A$340:$C$378,3,FALSE))</f>
        <v>MD</v>
      </c>
      <c r="AI16">
        <v>4.0999999999999996</v>
      </c>
      <c r="AJ16">
        <v>6.2</v>
      </c>
      <c r="BB16" t="s">
        <v>152</v>
      </c>
      <c r="BC16" t="str">
        <f>IFERROR(VLOOKUP(BB16,'class and classification'!$A$1:$B$338,2,FALSE),VLOOKUP(BB16,'class and classification'!$A$340:$B$378,2,FALSE))</f>
        <v>Predominantly Urban</v>
      </c>
      <c r="BD16" t="str">
        <f>IFERROR(VLOOKUP(BB16,'class and classification'!$A$1:$C$338,3,FALSE),VLOOKUP(BB16,'class and classification'!$A$340:$C$378,3,FALSE))</f>
        <v>L</v>
      </c>
      <c r="BG16">
        <v>12.3</v>
      </c>
      <c r="BH16">
        <v>8.6</v>
      </c>
      <c r="BI16">
        <v>11.1</v>
      </c>
      <c r="BJ16">
        <v>29.9</v>
      </c>
      <c r="BL16" t="s">
        <v>152</v>
      </c>
      <c r="BM16" t="str">
        <f>IFERROR(VLOOKUP(BL16,'class and classification'!$A$1:$B$338,2,FALSE),VLOOKUP(BL16,'class and classification'!$A$340:$B$378,2,FALSE))</f>
        <v>Predominantly Urban</v>
      </c>
      <c r="BN16" t="str">
        <f>IFERROR(VLOOKUP(BL16,'class and classification'!$A$1:$C$338,3,FALSE),VLOOKUP(BL16,'class and classification'!$A$340:$C$378,3,FALSE))</f>
        <v>L</v>
      </c>
      <c r="BP16">
        <v>94.37</v>
      </c>
      <c r="BQ16">
        <v>99.84</v>
      </c>
      <c r="BR16">
        <v>99.9</v>
      </c>
      <c r="BS16">
        <v>99.58</v>
      </c>
      <c r="BT16">
        <v>99.42</v>
      </c>
    </row>
    <row r="17" spans="2:72"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96</v>
      </c>
      <c r="F17">
        <v>97</v>
      </c>
      <c r="G17">
        <v>98.699999999999989</v>
      </c>
      <c r="H17">
        <v>97.5</v>
      </c>
      <c r="I17">
        <v>97.7</v>
      </c>
      <c r="J17">
        <v>97</v>
      </c>
      <c r="AB17" t="s">
        <v>179</v>
      </c>
      <c r="AC17" t="str">
        <f>IFERROR(VLOOKUP(AB17,'class and classification'!$A$1:$B$338,2,FALSE),VLOOKUP(AB17,'class and classification'!$A$340:$B$378,2,FALSE))</f>
        <v>Predominantly Urban</v>
      </c>
      <c r="AD17" t="str">
        <f>IFERROR(VLOOKUP(AB17,'class and classification'!$A$1:$C$338,3,FALSE),VLOOKUP(AB17,'class and classification'!$A$340:$C$378,3,FALSE))</f>
        <v>MD</v>
      </c>
      <c r="AI17">
        <v>18.899999999999999</v>
      </c>
      <c r="AJ17">
        <v>35.9</v>
      </c>
      <c r="BB17" t="s">
        <v>157</v>
      </c>
      <c r="BC17" t="str">
        <f>IFERROR(VLOOKUP(BB17,'class and classification'!$A$1:$B$338,2,FALSE),VLOOKUP(BB17,'class and classification'!$A$340:$B$378,2,FALSE))</f>
        <v>Predominantly Urban</v>
      </c>
      <c r="BD17" t="str">
        <f>IFERROR(VLOOKUP(BB17,'class and classification'!$A$1:$C$338,3,FALSE),VLOOKUP(BB17,'class and classification'!$A$340:$C$378,3,FALSE))</f>
        <v>L</v>
      </c>
      <c r="BG17">
        <v>13</v>
      </c>
      <c r="BH17">
        <v>13.7</v>
      </c>
      <c r="BI17">
        <v>14</v>
      </c>
      <c r="BJ17">
        <v>20.5</v>
      </c>
      <c r="BL17" t="s">
        <v>157</v>
      </c>
      <c r="BM17" t="str">
        <f>IFERROR(VLOOKUP(BL17,'class and classification'!$A$1:$B$338,2,FALSE),VLOOKUP(BL17,'class and classification'!$A$340:$B$378,2,FALSE))</f>
        <v>Predominantly Urban</v>
      </c>
      <c r="BN17" t="str">
        <f>IFERROR(VLOOKUP(BL17,'class and classification'!$A$1:$C$338,3,FALSE),VLOOKUP(BL17,'class and classification'!$A$340:$C$378,3,FALSE))</f>
        <v>L</v>
      </c>
      <c r="BP17">
        <v>85.37</v>
      </c>
      <c r="BQ17">
        <v>98.72</v>
      </c>
      <c r="BR17">
        <v>99.57</v>
      </c>
      <c r="BS17">
        <v>97.99</v>
      </c>
      <c r="BT17">
        <v>98.15</v>
      </c>
    </row>
    <row r="18" spans="2:72"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93</v>
      </c>
      <c r="F18">
        <v>94</v>
      </c>
      <c r="G18">
        <v>96.7</v>
      </c>
      <c r="H18">
        <v>95.3</v>
      </c>
      <c r="I18">
        <v>95.7</v>
      </c>
      <c r="J18">
        <v>95.6</v>
      </c>
      <c r="AB18" t="s">
        <v>191</v>
      </c>
      <c r="AC18" t="str">
        <f>IFERROR(VLOOKUP(AB18,'class and classification'!$A$1:$B$338,2,FALSE),VLOOKUP(AB18,'class and classification'!$A$340:$B$378,2,FALSE))</f>
        <v>Predominantly Urban</v>
      </c>
      <c r="AD18" t="str">
        <f>IFERROR(VLOOKUP(AB18,'class and classification'!$A$1:$C$338,3,FALSE),VLOOKUP(AB18,'class and classification'!$A$340:$C$378,3,FALSE))</f>
        <v>MD</v>
      </c>
      <c r="AI18">
        <v>3.9</v>
      </c>
      <c r="AJ18">
        <v>37</v>
      </c>
      <c r="BB18" t="s">
        <v>181</v>
      </c>
      <c r="BC18" t="str">
        <f>IFERROR(VLOOKUP(BB18,'class and classification'!$A$1:$B$338,2,FALSE),VLOOKUP(BB18,'class and classification'!$A$340:$B$378,2,FALSE))</f>
        <v>Predominantly Urban</v>
      </c>
      <c r="BD18" t="str">
        <f>IFERROR(VLOOKUP(BB18,'class and classification'!$A$1:$C$338,3,FALSE),VLOOKUP(BB18,'class and classification'!$A$340:$C$378,3,FALSE))</f>
        <v>L</v>
      </c>
      <c r="BG18">
        <v>16.5</v>
      </c>
      <c r="BH18">
        <v>16.899999999999999</v>
      </c>
      <c r="BI18">
        <v>18.399999999999999</v>
      </c>
      <c r="BJ18">
        <v>58.7</v>
      </c>
      <c r="BL18" t="s">
        <v>181</v>
      </c>
      <c r="BM18" t="str">
        <f>IFERROR(VLOOKUP(BL18,'class and classification'!$A$1:$B$338,2,FALSE),VLOOKUP(BL18,'class and classification'!$A$340:$B$378,2,FALSE))</f>
        <v>Predominantly Urban</v>
      </c>
      <c r="BN18" t="str">
        <f>IFERROR(VLOOKUP(BL18,'class and classification'!$A$1:$C$338,3,FALSE),VLOOKUP(BL18,'class and classification'!$A$340:$C$378,3,FALSE))</f>
        <v>L</v>
      </c>
      <c r="BP18">
        <v>96.22</v>
      </c>
      <c r="BQ18">
        <v>98.79</v>
      </c>
      <c r="BR18">
        <v>97.06</v>
      </c>
      <c r="BS18">
        <v>96.73</v>
      </c>
      <c r="BT18">
        <v>99.19</v>
      </c>
    </row>
    <row r="19" spans="2:72"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I19">
        <v>93.9</v>
      </c>
      <c r="J19">
        <v>94.4</v>
      </c>
      <c r="AB19" t="s">
        <v>249</v>
      </c>
      <c r="AC19" t="str">
        <f>IFERROR(VLOOKUP(AB19,'class and classification'!$A$1:$B$338,2,FALSE),VLOOKUP(AB19,'class and classification'!$A$340:$B$378,2,FALSE))</f>
        <v>Predominantly Urban</v>
      </c>
      <c r="AD19" t="str">
        <f>IFERROR(VLOOKUP(AB19,'class and classification'!$A$1:$C$338,3,FALSE),VLOOKUP(AB19,'class and classification'!$A$340:$C$378,3,FALSE))</f>
        <v>MD</v>
      </c>
      <c r="AI19">
        <v>1</v>
      </c>
      <c r="AJ19">
        <v>76.3</v>
      </c>
      <c r="BB19" t="s">
        <v>252</v>
      </c>
      <c r="BC19" t="str">
        <f>IFERROR(VLOOKUP(BB19,'class and classification'!$A$1:$B$338,2,FALSE),VLOOKUP(BB19,'class and classification'!$A$340:$B$378,2,FALSE))</f>
        <v>Predominantly Urban</v>
      </c>
      <c r="BD19" t="str">
        <f>IFERROR(VLOOKUP(BB19,'class and classification'!$A$1:$C$338,3,FALSE),VLOOKUP(BB19,'class and classification'!$A$340:$C$378,3,FALSE))</f>
        <v>L</v>
      </c>
      <c r="BG19">
        <v>45.5</v>
      </c>
      <c r="BH19">
        <v>31.7</v>
      </c>
      <c r="BI19">
        <v>43.3</v>
      </c>
      <c r="BJ19">
        <v>53.8</v>
      </c>
      <c r="BL19" t="s">
        <v>252</v>
      </c>
      <c r="BM19" t="str">
        <f>IFERROR(VLOOKUP(BL19,'class and classification'!$A$1:$B$338,2,FALSE),VLOOKUP(BL19,'class and classification'!$A$340:$B$378,2,FALSE))</f>
        <v>Predominantly Urban</v>
      </c>
      <c r="BN19" t="str">
        <f>IFERROR(VLOOKUP(BL19,'class and classification'!$A$1:$C$338,3,FALSE),VLOOKUP(BL19,'class and classification'!$A$340:$C$378,3,FALSE))</f>
        <v>L</v>
      </c>
      <c r="BP19">
        <v>95.32</v>
      </c>
      <c r="BQ19">
        <v>99.01</v>
      </c>
      <c r="BR19">
        <v>99.83</v>
      </c>
      <c r="BS19">
        <v>96.78</v>
      </c>
      <c r="BT19">
        <v>97.45</v>
      </c>
    </row>
    <row r="20" spans="2:72"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88</v>
      </c>
      <c r="F20">
        <v>92</v>
      </c>
      <c r="G20">
        <v>94.699999999999989</v>
      </c>
      <c r="H20">
        <v>95.9</v>
      </c>
      <c r="I20">
        <v>96.7</v>
      </c>
      <c r="J20">
        <v>93.9</v>
      </c>
      <c r="AB20" t="s">
        <v>264</v>
      </c>
      <c r="AC20" t="str">
        <f>IFERROR(VLOOKUP(AB20,'class and classification'!$A$1:$B$338,2,FALSE),VLOOKUP(AB20,'class and classification'!$A$340:$B$378,2,FALSE))</f>
        <v>Predominantly Urban</v>
      </c>
      <c r="AD20" t="str">
        <f>IFERROR(VLOOKUP(AB20,'class and classification'!$A$1:$C$338,3,FALSE),VLOOKUP(AB20,'class and classification'!$A$340:$C$378,3,FALSE))</f>
        <v>MD</v>
      </c>
      <c r="AI20">
        <v>6.9</v>
      </c>
      <c r="AJ20">
        <v>60.4</v>
      </c>
      <c r="BB20" t="s">
        <v>283</v>
      </c>
      <c r="BC20" t="str">
        <f>IFERROR(VLOOKUP(BB20,'class and classification'!$A$1:$B$338,2,FALSE),VLOOKUP(BB20,'class and classification'!$A$340:$B$378,2,FALSE))</f>
        <v>Predominantly Urban</v>
      </c>
      <c r="BD20" t="str">
        <f>IFERROR(VLOOKUP(BB20,'class and classification'!$A$1:$C$338,3,FALSE),VLOOKUP(BB20,'class and classification'!$A$340:$C$378,3,FALSE))</f>
        <v>L</v>
      </c>
      <c r="BG20">
        <v>34.5</v>
      </c>
      <c r="BH20">
        <v>32.299999999999997</v>
      </c>
      <c r="BI20">
        <v>44.3</v>
      </c>
      <c r="BJ20">
        <v>59.1</v>
      </c>
      <c r="BL20" t="s">
        <v>283</v>
      </c>
      <c r="BM20" t="str">
        <f>IFERROR(VLOOKUP(BL20,'class and classification'!$A$1:$B$338,2,FALSE),VLOOKUP(BL20,'class and classification'!$A$340:$B$378,2,FALSE))</f>
        <v>Predominantly Urban</v>
      </c>
      <c r="BN20" t="str">
        <f>IFERROR(VLOOKUP(BL20,'class and classification'!$A$1:$C$338,3,FALSE),VLOOKUP(BL20,'class and classification'!$A$340:$C$378,3,FALSE))</f>
        <v>L</v>
      </c>
      <c r="BP20">
        <v>97.76</v>
      </c>
      <c r="BQ20">
        <v>99.58</v>
      </c>
      <c r="BR20">
        <v>99.79</v>
      </c>
      <c r="BS20">
        <v>99.62</v>
      </c>
      <c r="BT20">
        <v>99.59</v>
      </c>
    </row>
    <row r="21" spans="2:72"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88</v>
      </c>
      <c r="F21">
        <v>90</v>
      </c>
      <c r="G21">
        <v>91.300000000000011</v>
      </c>
      <c r="H21">
        <v>92.3</v>
      </c>
      <c r="I21">
        <v>93.4</v>
      </c>
      <c r="J21">
        <v>94</v>
      </c>
      <c r="AB21" t="s">
        <v>30</v>
      </c>
      <c r="AC21" t="str">
        <f>IFERROR(VLOOKUP(AB21,'class and classification'!$A$1:$B$338,2,FALSE),VLOOKUP(AB21,'class and classification'!$A$340:$B$378,2,FALSE))</f>
        <v>Predominantly Urban</v>
      </c>
      <c r="AD21" t="str">
        <f>IFERROR(VLOOKUP(AB21,'class and classification'!$A$1:$C$338,3,FALSE),VLOOKUP(AB21,'class and classification'!$A$340:$C$378,3,FALSE))</f>
        <v>UA</v>
      </c>
      <c r="AI21">
        <v>9.6</v>
      </c>
      <c r="AJ21">
        <v>11.8</v>
      </c>
      <c r="BB21" t="s">
        <v>291</v>
      </c>
      <c r="BC21" t="str">
        <f>IFERROR(VLOOKUP(BB21,'class and classification'!$A$1:$B$338,2,FALSE),VLOOKUP(BB21,'class and classification'!$A$340:$B$378,2,FALSE))</f>
        <v>Predominantly Urban</v>
      </c>
      <c r="BD21" t="str">
        <f>IFERROR(VLOOKUP(BB21,'class and classification'!$A$1:$C$338,3,FALSE),VLOOKUP(BB21,'class and classification'!$A$340:$C$378,3,FALSE))</f>
        <v>L</v>
      </c>
      <c r="BG21">
        <v>22.1</v>
      </c>
      <c r="BH21">
        <v>19.899999999999999</v>
      </c>
      <c r="BI21">
        <v>33.4</v>
      </c>
      <c r="BJ21">
        <v>43.3</v>
      </c>
      <c r="BL21" t="s">
        <v>291</v>
      </c>
      <c r="BM21" t="str">
        <f>IFERROR(VLOOKUP(BL21,'class and classification'!$A$1:$B$338,2,FALSE),VLOOKUP(BL21,'class and classification'!$A$340:$B$378,2,FALSE))</f>
        <v>Predominantly Urban</v>
      </c>
      <c r="BN21" t="str">
        <f>IFERROR(VLOOKUP(BL21,'class and classification'!$A$1:$C$338,3,FALSE),VLOOKUP(BL21,'class and classification'!$A$340:$C$378,3,FALSE))</f>
        <v>L</v>
      </c>
      <c r="BP21">
        <v>91.9</v>
      </c>
      <c r="BQ21">
        <v>99.7</v>
      </c>
      <c r="BR21">
        <v>99.67</v>
      </c>
      <c r="BS21">
        <v>98.6</v>
      </c>
      <c r="BT21">
        <v>97.79</v>
      </c>
    </row>
    <row r="22" spans="2:72"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87</v>
      </c>
      <c r="F22">
        <v>91</v>
      </c>
      <c r="G22">
        <v>93.300000000000011</v>
      </c>
      <c r="H22">
        <v>94.3</v>
      </c>
      <c r="I22">
        <v>95</v>
      </c>
      <c r="J22">
        <v>95.2</v>
      </c>
      <c r="AB22" t="s">
        <v>31</v>
      </c>
      <c r="AC22" t="str">
        <f>IFERROR(VLOOKUP(AB22,'class and classification'!$A$1:$B$338,2,FALSE),VLOOKUP(AB22,'class and classification'!$A$340:$B$378,2,FALSE))</f>
        <v>Predominantly Urban</v>
      </c>
      <c r="AD22" t="str">
        <f>IFERROR(VLOOKUP(AB22,'class and classification'!$A$1:$C$338,3,FALSE),VLOOKUP(AB22,'class and classification'!$A$340:$C$378,3,FALSE))</f>
        <v>UA</v>
      </c>
      <c r="AI22">
        <v>0.5</v>
      </c>
      <c r="AJ22">
        <v>0.9</v>
      </c>
      <c r="BB22" t="s">
        <v>305</v>
      </c>
      <c r="BC22" t="str">
        <f>IFERROR(VLOOKUP(BB22,'class and classification'!$A$1:$B$338,2,FALSE),VLOOKUP(BB22,'class and classification'!$A$340:$B$378,2,FALSE))</f>
        <v>Predominantly Urban</v>
      </c>
      <c r="BD22" t="str">
        <f>IFERROR(VLOOKUP(BB22,'class and classification'!$A$1:$C$338,3,FALSE),VLOOKUP(BB22,'class and classification'!$A$340:$C$378,3,FALSE))</f>
        <v>L</v>
      </c>
      <c r="BG22">
        <v>22.9</v>
      </c>
      <c r="BH22">
        <v>31.8</v>
      </c>
      <c r="BI22">
        <v>56.1</v>
      </c>
      <c r="BJ22">
        <v>65.099999999999994</v>
      </c>
      <c r="BL22" t="s">
        <v>305</v>
      </c>
      <c r="BM22" t="str">
        <f>IFERROR(VLOOKUP(BL22,'class and classification'!$A$1:$B$338,2,FALSE),VLOOKUP(BL22,'class and classification'!$A$340:$B$378,2,FALSE))</f>
        <v>Predominantly Urban</v>
      </c>
      <c r="BN22" t="str">
        <f>IFERROR(VLOOKUP(BL22,'class and classification'!$A$1:$C$338,3,FALSE),VLOOKUP(BL22,'class and classification'!$A$340:$C$378,3,FALSE))</f>
        <v>L</v>
      </c>
      <c r="BP22">
        <v>98.98</v>
      </c>
      <c r="BQ22">
        <v>100</v>
      </c>
      <c r="BR22">
        <v>99.99</v>
      </c>
      <c r="BS22">
        <v>99.9</v>
      </c>
      <c r="BT22">
        <v>99.4</v>
      </c>
    </row>
    <row r="23" spans="2:72"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56</v>
      </c>
      <c r="F23">
        <v>85</v>
      </c>
      <c r="G23">
        <v>89.300000000000011</v>
      </c>
      <c r="H23">
        <v>90.2</v>
      </c>
      <c r="I23">
        <v>88.2</v>
      </c>
      <c r="J23">
        <v>86.9</v>
      </c>
      <c r="AB23" t="s">
        <v>64</v>
      </c>
      <c r="AC23" t="str">
        <f>IFERROR(VLOOKUP(AB23,'class and classification'!$A$1:$B$338,2,FALSE),VLOOKUP(AB23,'class and classification'!$A$340:$B$378,2,FALSE))</f>
        <v>Urban with Significant Rural</v>
      </c>
      <c r="AD23" t="str">
        <f>IFERROR(VLOOKUP(AB23,'class and classification'!$A$1:$C$338,3,FALSE),VLOOKUP(AB23,'class and classification'!$A$340:$C$378,3,FALSE))</f>
        <v>UA</v>
      </c>
      <c r="AI23">
        <v>17.2</v>
      </c>
      <c r="AJ23">
        <v>26</v>
      </c>
      <c r="BB23" t="s">
        <v>15</v>
      </c>
      <c r="BC23" t="str">
        <f>IFERROR(VLOOKUP(BB23,'class and classification'!$A$1:$B$338,2,FALSE),VLOOKUP(BB23,'class and classification'!$A$340:$B$378,2,FALSE))</f>
        <v>Predominantly Urban</v>
      </c>
      <c r="BD23" t="str">
        <f>IFERROR(VLOOKUP(BB23,'class and classification'!$A$1:$C$338,3,FALSE),VLOOKUP(BB23,'class and classification'!$A$340:$C$378,3,FALSE))</f>
        <v>L</v>
      </c>
      <c r="BG23">
        <v>5.5</v>
      </c>
      <c r="BH23">
        <v>46.3</v>
      </c>
      <c r="BI23">
        <v>51.8</v>
      </c>
      <c r="BJ23">
        <v>52</v>
      </c>
      <c r="BL23" t="s">
        <v>15</v>
      </c>
      <c r="BM23" t="str">
        <f>IFERROR(VLOOKUP(BL23,'class and classification'!$A$1:$B$338,2,FALSE),VLOOKUP(BL23,'class and classification'!$A$340:$B$378,2,FALSE))</f>
        <v>Predominantly Urban</v>
      </c>
      <c r="BN23" t="str">
        <f>IFERROR(VLOOKUP(BL23,'class and classification'!$A$1:$C$338,3,FALSE),VLOOKUP(BL23,'class and classification'!$A$340:$C$378,3,FALSE))</f>
        <v>L</v>
      </c>
      <c r="BP23">
        <v>88.72</v>
      </c>
      <c r="BQ23">
        <v>93.47</v>
      </c>
      <c r="BR23">
        <v>97.57</v>
      </c>
      <c r="BS23">
        <v>94.8</v>
      </c>
      <c r="BT23">
        <v>98.43</v>
      </c>
    </row>
    <row r="24" spans="2:72"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91</v>
      </c>
      <c r="F24">
        <v>92</v>
      </c>
      <c r="G24">
        <v>92.5</v>
      </c>
      <c r="H24">
        <v>92.9</v>
      </c>
      <c r="I24">
        <v>93.7</v>
      </c>
      <c r="J24">
        <v>94.4</v>
      </c>
      <c r="AB24" t="s">
        <v>65</v>
      </c>
      <c r="AC24" t="str">
        <f>IFERROR(VLOOKUP(AB24,'class and classification'!$A$1:$B$338,2,FALSE),VLOOKUP(AB24,'class and classification'!$A$340:$B$378,2,FALSE))</f>
        <v>Urban with Significant Rural</v>
      </c>
      <c r="AD24" t="str">
        <f>IFERROR(VLOOKUP(AB24,'class and classification'!$A$1:$C$338,3,FALSE),VLOOKUP(AB24,'class and classification'!$A$340:$C$378,3,FALSE))</f>
        <v>UA</v>
      </c>
      <c r="AI24">
        <v>19.8</v>
      </c>
      <c r="AJ24">
        <v>31.8</v>
      </c>
      <c r="BB24" t="s">
        <v>17</v>
      </c>
      <c r="BC24" t="str">
        <f>IFERROR(VLOOKUP(BB24,'class and classification'!$A$1:$B$338,2,FALSE),VLOOKUP(BB24,'class and classification'!$A$340:$B$378,2,FALSE))</f>
        <v>Predominantly Urban</v>
      </c>
      <c r="BD24" t="str">
        <f>IFERROR(VLOOKUP(BB24,'class and classification'!$A$1:$C$338,3,FALSE),VLOOKUP(BB24,'class and classification'!$A$340:$C$378,3,FALSE))</f>
        <v>L</v>
      </c>
      <c r="BG24">
        <v>10.5</v>
      </c>
      <c r="BH24">
        <v>18</v>
      </c>
      <c r="BI24">
        <v>21.1</v>
      </c>
      <c r="BJ24">
        <v>23.2</v>
      </c>
      <c r="BL24" t="s">
        <v>17</v>
      </c>
      <c r="BM24" t="str">
        <f>IFERROR(VLOOKUP(BL24,'class and classification'!$A$1:$B$338,2,FALSE),VLOOKUP(BL24,'class and classification'!$A$340:$B$378,2,FALSE))</f>
        <v>Predominantly Urban</v>
      </c>
      <c r="BN24" t="str">
        <f>IFERROR(VLOOKUP(BL24,'class and classification'!$A$1:$C$338,3,FALSE),VLOOKUP(BL24,'class and classification'!$A$340:$C$378,3,FALSE))</f>
        <v>L</v>
      </c>
      <c r="BP24">
        <v>83.35</v>
      </c>
      <c r="BQ24">
        <v>93.14</v>
      </c>
      <c r="BR24">
        <v>93.93</v>
      </c>
      <c r="BS24">
        <v>92.49</v>
      </c>
      <c r="BT24">
        <v>92.78</v>
      </c>
    </row>
    <row r="25" spans="2:72"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92</v>
      </c>
      <c r="F25">
        <v>92</v>
      </c>
      <c r="G25">
        <v>94.2</v>
      </c>
      <c r="H25">
        <v>93.3</v>
      </c>
      <c r="I25">
        <v>94.2</v>
      </c>
      <c r="J25">
        <v>95.1</v>
      </c>
      <c r="AB25" t="s">
        <v>120</v>
      </c>
      <c r="AC25" t="str">
        <f>IFERROR(VLOOKUP(AB25,'class and classification'!$A$1:$B$338,2,FALSE),VLOOKUP(AB25,'class and classification'!$A$340:$B$378,2,FALSE))</f>
        <v>Predominantly Urban</v>
      </c>
      <c r="AD25" t="str">
        <f>IFERROR(VLOOKUP(AB25,'class and classification'!$A$1:$C$338,3,FALSE),VLOOKUP(AB25,'class and classification'!$A$340:$C$378,3,FALSE))</f>
        <v>UA</v>
      </c>
      <c r="AI25">
        <v>2.9</v>
      </c>
      <c r="AJ25">
        <v>5.5</v>
      </c>
      <c r="BB25" t="s">
        <v>27</v>
      </c>
      <c r="BC25" t="str">
        <f>IFERROR(VLOOKUP(BB25,'class and classification'!$A$1:$B$338,2,FALSE),VLOOKUP(BB25,'class and classification'!$A$340:$B$378,2,FALSE))</f>
        <v>Predominantly Urban</v>
      </c>
      <c r="BD25" t="str">
        <f>IFERROR(VLOOKUP(BB25,'class and classification'!$A$1:$C$338,3,FALSE),VLOOKUP(BB25,'class and classification'!$A$340:$C$378,3,FALSE))</f>
        <v>L</v>
      </c>
      <c r="BG25">
        <v>2.4</v>
      </c>
      <c r="BH25">
        <v>11.8</v>
      </c>
      <c r="BI25">
        <v>27</v>
      </c>
      <c r="BJ25">
        <v>45</v>
      </c>
      <c r="BL25" t="s">
        <v>27</v>
      </c>
      <c r="BM25" t="str">
        <f>IFERROR(VLOOKUP(BL25,'class and classification'!$A$1:$B$338,2,FALSE),VLOOKUP(BL25,'class and classification'!$A$340:$B$378,2,FALSE))</f>
        <v>Predominantly Urban</v>
      </c>
      <c r="BN25" t="str">
        <f>IFERROR(VLOOKUP(BL25,'class and classification'!$A$1:$C$338,3,FALSE),VLOOKUP(BL25,'class and classification'!$A$340:$C$378,3,FALSE))</f>
        <v>L</v>
      </c>
      <c r="BP25">
        <v>70.02</v>
      </c>
      <c r="BQ25">
        <v>89.84</v>
      </c>
      <c r="BR25">
        <v>94.48</v>
      </c>
      <c r="BS25">
        <v>88.63</v>
      </c>
      <c r="BT25">
        <v>88.81</v>
      </c>
    </row>
    <row r="26" spans="2:72"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95</v>
      </c>
      <c r="F26">
        <v>97</v>
      </c>
      <c r="G26">
        <v>99.2</v>
      </c>
      <c r="H26">
        <v>99.1</v>
      </c>
      <c r="I26">
        <v>98.8</v>
      </c>
      <c r="J26">
        <v>98.6</v>
      </c>
      <c r="AB26" t="s">
        <v>292</v>
      </c>
      <c r="AC26" t="str">
        <f>IFERROR(VLOOKUP(AB26,'class and classification'!$A$1:$B$338,2,FALSE),VLOOKUP(AB26,'class and classification'!$A$340:$B$378,2,FALSE))</f>
        <v>Predominantly Urban</v>
      </c>
      <c r="AD26" t="str">
        <f>IFERROR(VLOOKUP(AB26,'class and classification'!$A$1:$C$338,3,FALSE),VLOOKUP(AB26,'class and classification'!$A$340:$C$378,3,FALSE))</f>
        <v>UA</v>
      </c>
      <c r="AI26">
        <v>63.2</v>
      </c>
      <c r="AJ26">
        <v>76.7</v>
      </c>
      <c r="BB26" t="s">
        <v>40</v>
      </c>
      <c r="BC26" t="str">
        <f>IFERROR(VLOOKUP(BB26,'class and classification'!$A$1:$B$338,2,FALSE),VLOOKUP(BB26,'class and classification'!$A$340:$B$378,2,FALSE))</f>
        <v>Predominantly Urban</v>
      </c>
      <c r="BD26" t="str">
        <f>IFERROR(VLOOKUP(BB26,'class and classification'!$A$1:$C$338,3,FALSE),VLOOKUP(BB26,'class and classification'!$A$340:$C$378,3,FALSE))</f>
        <v>L</v>
      </c>
      <c r="BG26">
        <v>16.3</v>
      </c>
      <c r="BH26">
        <v>13.5</v>
      </c>
      <c r="BI26">
        <v>25.5</v>
      </c>
      <c r="BJ26">
        <v>39.1</v>
      </c>
      <c r="BL26" t="s">
        <v>40</v>
      </c>
      <c r="BM26" t="str">
        <f>IFERROR(VLOOKUP(BL26,'class and classification'!$A$1:$B$338,2,FALSE),VLOOKUP(BL26,'class and classification'!$A$340:$B$378,2,FALSE))</f>
        <v>Predominantly Urban</v>
      </c>
      <c r="BN26" t="str">
        <f>IFERROR(VLOOKUP(BL26,'class and classification'!$A$1:$C$338,3,FALSE),VLOOKUP(BL26,'class and classification'!$A$340:$C$378,3,FALSE))</f>
        <v>L</v>
      </c>
      <c r="BP26">
        <v>92.42</v>
      </c>
      <c r="BQ26">
        <v>97.88</v>
      </c>
      <c r="BR26">
        <v>99.38</v>
      </c>
      <c r="BS26">
        <v>98.58</v>
      </c>
      <c r="BT26">
        <v>99.14</v>
      </c>
    </row>
    <row r="27" spans="2:72"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H27">
        <v>90.9</v>
      </c>
      <c r="I27">
        <v>92.2</v>
      </c>
      <c r="J27">
        <v>92.8</v>
      </c>
      <c r="AB27" t="s">
        <v>322</v>
      </c>
      <c r="AC27" t="str">
        <f>IFERROR(VLOOKUP(AB27,'class and classification'!$A$1:$B$338,2,FALSE),VLOOKUP(AB27,'class and classification'!$A$340:$B$378,2,FALSE))</f>
        <v>Predominantly Rural</v>
      </c>
      <c r="AD27" t="str">
        <f>IFERROR(VLOOKUP(AB27,'class and classification'!$A$1:$C$338,3,FALSE),VLOOKUP(AB27,'class and classification'!$A$340:$C$378,3,FALSE))</f>
        <v>SC</v>
      </c>
      <c r="BB27" t="s">
        <v>45</v>
      </c>
      <c r="BC27" t="str">
        <f>IFERROR(VLOOKUP(BB27,'class and classification'!$A$1:$B$338,2,FALSE),VLOOKUP(BB27,'class and classification'!$A$340:$B$378,2,FALSE))</f>
        <v>Predominantly Urban</v>
      </c>
      <c r="BD27" t="str">
        <f>IFERROR(VLOOKUP(BB27,'class and classification'!$A$1:$C$338,3,FALSE),VLOOKUP(BB27,'class and classification'!$A$340:$C$378,3,FALSE))</f>
        <v>L</v>
      </c>
      <c r="BG27">
        <v>0.6</v>
      </c>
      <c r="BH27">
        <v>0.8</v>
      </c>
      <c r="BI27">
        <v>3.2</v>
      </c>
      <c r="BJ27">
        <v>21.4</v>
      </c>
      <c r="BL27" t="s">
        <v>45</v>
      </c>
      <c r="BM27" t="str">
        <f>IFERROR(VLOOKUP(BL27,'class and classification'!$A$1:$B$338,2,FALSE),VLOOKUP(BL27,'class and classification'!$A$340:$B$378,2,FALSE))</f>
        <v>Predominantly Urban</v>
      </c>
      <c r="BN27" t="str">
        <f>IFERROR(VLOOKUP(BL27,'class and classification'!$A$1:$C$338,3,FALSE),VLOOKUP(BL27,'class and classification'!$A$340:$C$378,3,FALSE))</f>
        <v>L</v>
      </c>
      <c r="BP27">
        <v>76.209999999999994</v>
      </c>
      <c r="BQ27">
        <v>87.32</v>
      </c>
      <c r="BR27">
        <v>89.22</v>
      </c>
      <c r="BS27">
        <v>85.88</v>
      </c>
      <c r="BT27">
        <v>84.27</v>
      </c>
    </row>
    <row r="28" spans="2:72"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50</v>
      </c>
      <c r="F28">
        <v>85</v>
      </c>
      <c r="G28">
        <v>89.8</v>
      </c>
      <c r="H28">
        <v>93.9</v>
      </c>
      <c r="I28">
        <v>95.4</v>
      </c>
      <c r="J28">
        <v>95.9</v>
      </c>
      <c r="AB28" t="s">
        <v>33</v>
      </c>
      <c r="AC28" t="str">
        <f>IFERROR(VLOOKUP(AB28,'class and classification'!$A$1:$B$338,2,FALSE),VLOOKUP(AB28,'class and classification'!$A$340:$B$378,2,FALSE))</f>
        <v>Predominantly Urban</v>
      </c>
      <c r="AD28" t="str">
        <f>IFERROR(VLOOKUP(AB28,'class and classification'!$A$1:$C$338,3,FALSE),VLOOKUP(AB28,'class and classification'!$A$340:$C$378,3,FALSE))</f>
        <v>MD</v>
      </c>
      <c r="AI28">
        <v>82</v>
      </c>
      <c r="AJ28">
        <v>85.3</v>
      </c>
      <c r="BB28" t="s">
        <v>78</v>
      </c>
      <c r="BC28" t="str">
        <f>IFERROR(VLOOKUP(BB28,'class and classification'!$A$1:$B$338,2,FALSE),VLOOKUP(BB28,'class and classification'!$A$340:$B$378,2,FALSE))</f>
        <v>Predominantly Urban</v>
      </c>
      <c r="BD28" t="str">
        <f>IFERROR(VLOOKUP(BB28,'class and classification'!$A$1:$C$338,3,FALSE),VLOOKUP(BB28,'class and classification'!$A$340:$C$378,3,FALSE))</f>
        <v>L</v>
      </c>
      <c r="BG28">
        <v>6.6</v>
      </c>
      <c r="BH28">
        <v>15</v>
      </c>
      <c r="BI28">
        <v>19.8</v>
      </c>
      <c r="BJ28">
        <v>28</v>
      </c>
      <c r="BL28" t="s">
        <v>78</v>
      </c>
      <c r="BM28" t="str">
        <f>IFERROR(VLOOKUP(BL28,'class and classification'!$A$1:$B$338,2,FALSE),VLOOKUP(BL28,'class and classification'!$A$340:$B$378,2,FALSE))</f>
        <v>Predominantly Urban</v>
      </c>
      <c r="BN28" t="str">
        <f>IFERROR(VLOOKUP(BL28,'class and classification'!$A$1:$C$338,3,FALSE),VLOOKUP(BL28,'class and classification'!$A$340:$C$378,3,FALSE))</f>
        <v>L</v>
      </c>
      <c r="BP28">
        <v>84.33</v>
      </c>
      <c r="BQ28">
        <v>93.13</v>
      </c>
      <c r="BR28">
        <v>95.55</v>
      </c>
      <c r="BS28">
        <v>93.44</v>
      </c>
      <c r="BT28">
        <v>93.66</v>
      </c>
    </row>
    <row r="29" spans="2:72"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96</v>
      </c>
      <c r="F29">
        <v>97</v>
      </c>
      <c r="G29">
        <v>98.199999999999989</v>
      </c>
      <c r="H29">
        <v>97.6</v>
      </c>
      <c r="I29">
        <v>97.6</v>
      </c>
      <c r="J29">
        <v>96.8</v>
      </c>
      <c r="AB29" t="s">
        <v>51</v>
      </c>
      <c r="AC29" t="str">
        <f>IFERROR(VLOOKUP(AB29,'class and classification'!$A$1:$B$338,2,FALSE),VLOOKUP(AB29,'class and classification'!$A$340:$B$378,2,FALSE))</f>
        <v>Predominantly Urban</v>
      </c>
      <c r="AD29" t="str">
        <f>IFERROR(VLOOKUP(AB29,'class and classification'!$A$1:$C$338,3,FALSE),VLOOKUP(AB29,'class and classification'!$A$340:$C$378,3,FALSE))</f>
        <v>MD</v>
      </c>
      <c r="AI29">
        <v>49.9</v>
      </c>
      <c r="AJ29">
        <v>69.8</v>
      </c>
      <c r="BB29" t="s">
        <v>88</v>
      </c>
      <c r="BC29" t="str">
        <f>IFERROR(VLOOKUP(BB29,'class and classification'!$A$1:$B$338,2,FALSE),VLOOKUP(BB29,'class and classification'!$A$340:$B$378,2,FALSE))</f>
        <v>Predominantly Urban</v>
      </c>
      <c r="BD29" t="str">
        <f>IFERROR(VLOOKUP(BB29,'class and classification'!$A$1:$C$338,3,FALSE),VLOOKUP(BB29,'class and classification'!$A$340:$C$378,3,FALSE))</f>
        <v>L</v>
      </c>
      <c r="BG29">
        <v>7.6</v>
      </c>
      <c r="BH29">
        <v>11.2</v>
      </c>
      <c r="BI29">
        <v>15.8</v>
      </c>
      <c r="BJ29">
        <v>16.100000000000001</v>
      </c>
      <c r="BL29" t="s">
        <v>88</v>
      </c>
      <c r="BM29" t="str">
        <f>IFERROR(VLOOKUP(BL29,'class and classification'!$A$1:$B$338,2,FALSE),VLOOKUP(BL29,'class and classification'!$A$340:$B$378,2,FALSE))</f>
        <v>Predominantly Urban</v>
      </c>
      <c r="BN29" t="str">
        <f>IFERROR(VLOOKUP(BL29,'class and classification'!$A$1:$C$338,3,FALSE),VLOOKUP(BL29,'class and classification'!$A$340:$C$378,3,FALSE))</f>
        <v>L</v>
      </c>
      <c r="BP29">
        <v>86.94</v>
      </c>
      <c r="BQ29">
        <v>94.18</v>
      </c>
      <c r="BR29">
        <v>93.81</v>
      </c>
      <c r="BS29">
        <v>96.16</v>
      </c>
      <c r="BT29">
        <v>96.77</v>
      </c>
    </row>
    <row r="30" spans="2:72"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95</v>
      </c>
      <c r="F30">
        <v>95</v>
      </c>
      <c r="G30">
        <v>97.6</v>
      </c>
      <c r="H30">
        <v>96</v>
      </c>
      <c r="I30">
        <v>96.1</v>
      </c>
      <c r="J30">
        <v>95.7</v>
      </c>
      <c r="AB30" t="s">
        <v>165</v>
      </c>
      <c r="AC30" t="str">
        <f>IFERROR(VLOOKUP(AB30,'class and classification'!$A$1:$B$338,2,FALSE),VLOOKUP(AB30,'class and classification'!$A$340:$B$378,2,FALSE))</f>
        <v>Predominantly Urban</v>
      </c>
      <c r="AD30" t="str">
        <f>IFERROR(VLOOKUP(AB30,'class and classification'!$A$1:$C$338,3,FALSE),VLOOKUP(AB30,'class and classification'!$A$340:$C$378,3,FALSE))</f>
        <v>MD</v>
      </c>
      <c r="AI30">
        <v>59.6</v>
      </c>
      <c r="AJ30">
        <v>70.5</v>
      </c>
      <c r="BB30" t="s">
        <v>101</v>
      </c>
      <c r="BC30" t="str">
        <f>IFERROR(VLOOKUP(BB30,'class and classification'!$A$1:$B$338,2,FALSE),VLOOKUP(BB30,'class and classification'!$A$340:$B$378,2,FALSE))</f>
        <v>Predominantly Urban</v>
      </c>
      <c r="BD30" t="str">
        <f>IFERROR(VLOOKUP(BB30,'class and classification'!$A$1:$C$338,3,FALSE),VLOOKUP(BB30,'class and classification'!$A$340:$C$378,3,FALSE))</f>
        <v>L</v>
      </c>
      <c r="BG30">
        <v>2.6</v>
      </c>
      <c r="BH30">
        <v>2.1</v>
      </c>
      <c r="BI30">
        <v>2.9</v>
      </c>
      <c r="BJ30">
        <v>3.6</v>
      </c>
      <c r="BL30" t="s">
        <v>101</v>
      </c>
      <c r="BM30" t="str">
        <f>IFERROR(VLOOKUP(BL30,'class and classification'!$A$1:$B$338,2,FALSE),VLOOKUP(BL30,'class and classification'!$A$340:$B$378,2,FALSE))</f>
        <v>Predominantly Urban</v>
      </c>
      <c r="BN30" t="str">
        <f>IFERROR(VLOOKUP(BL30,'class and classification'!$A$1:$C$338,3,FALSE),VLOOKUP(BL30,'class and classification'!$A$340:$C$378,3,FALSE))</f>
        <v>L</v>
      </c>
      <c r="BP30">
        <v>88.18</v>
      </c>
      <c r="BQ30">
        <v>96.3</v>
      </c>
      <c r="BR30">
        <v>95.16</v>
      </c>
      <c r="BS30">
        <v>94.29</v>
      </c>
      <c r="BT30">
        <v>96.35</v>
      </c>
    </row>
    <row r="31" spans="2:72"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67</v>
      </c>
      <c r="F31">
        <v>82</v>
      </c>
      <c r="G31">
        <v>83.100000000000009</v>
      </c>
      <c r="H31">
        <v>85.3</v>
      </c>
      <c r="I31">
        <v>87.1</v>
      </c>
      <c r="J31">
        <v>88.7</v>
      </c>
      <c r="AB31" t="s">
        <v>199</v>
      </c>
      <c r="AC31" t="str">
        <f>IFERROR(VLOOKUP(AB31,'class and classification'!$A$1:$B$338,2,FALSE),VLOOKUP(AB31,'class and classification'!$A$340:$B$378,2,FALSE))</f>
        <v>Predominantly Urban</v>
      </c>
      <c r="AD31" t="str">
        <f>IFERROR(VLOOKUP(AB31,'class and classification'!$A$1:$C$338,3,FALSE),VLOOKUP(AB31,'class and classification'!$A$340:$C$378,3,FALSE))</f>
        <v>MD</v>
      </c>
      <c r="AI31">
        <v>14.4</v>
      </c>
      <c r="AJ31">
        <v>21.4</v>
      </c>
      <c r="BB31" t="s">
        <v>117</v>
      </c>
      <c r="BC31" t="str">
        <f>IFERROR(VLOOKUP(BB31,'class and classification'!$A$1:$B$338,2,FALSE),VLOOKUP(BB31,'class and classification'!$A$340:$B$378,2,FALSE))</f>
        <v>Predominantly Urban</v>
      </c>
      <c r="BD31" t="str">
        <f>IFERROR(VLOOKUP(BB31,'class and classification'!$A$1:$C$338,3,FALSE),VLOOKUP(BB31,'class and classification'!$A$340:$C$378,3,FALSE))</f>
        <v>L</v>
      </c>
      <c r="BG31">
        <v>10.9</v>
      </c>
      <c r="BH31">
        <v>11.9</v>
      </c>
      <c r="BI31">
        <v>19.899999999999999</v>
      </c>
      <c r="BJ31">
        <v>23.6</v>
      </c>
      <c r="BL31" t="s">
        <v>117</v>
      </c>
      <c r="BM31" t="str">
        <f>IFERROR(VLOOKUP(BL31,'class and classification'!$A$1:$B$338,2,FALSE),VLOOKUP(BL31,'class and classification'!$A$340:$B$378,2,FALSE))</f>
        <v>Predominantly Urban</v>
      </c>
      <c r="BN31" t="str">
        <f>IFERROR(VLOOKUP(BL31,'class and classification'!$A$1:$C$338,3,FALSE),VLOOKUP(BL31,'class and classification'!$A$340:$C$378,3,FALSE))</f>
        <v>L</v>
      </c>
      <c r="BP31">
        <v>81.96</v>
      </c>
      <c r="BQ31">
        <v>95.73</v>
      </c>
      <c r="BR31">
        <v>95.69</v>
      </c>
      <c r="BS31">
        <v>88.86</v>
      </c>
      <c r="BT31">
        <v>93.65</v>
      </c>
    </row>
    <row r="32" spans="2:72"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92</v>
      </c>
      <c r="F32">
        <v>93</v>
      </c>
      <c r="G32">
        <v>94.399999999999991</v>
      </c>
      <c r="H32">
        <v>93.9</v>
      </c>
      <c r="I32">
        <v>93.8</v>
      </c>
      <c r="J32">
        <v>93</v>
      </c>
      <c r="AB32" t="s">
        <v>214</v>
      </c>
      <c r="AC32" t="str">
        <f>IFERROR(VLOOKUP(AB32,'class and classification'!$A$1:$B$338,2,FALSE),VLOOKUP(AB32,'class and classification'!$A$340:$B$378,2,FALSE))</f>
        <v>Predominantly Urban</v>
      </c>
      <c r="AD32" t="str">
        <f>IFERROR(VLOOKUP(AB32,'class and classification'!$A$1:$C$338,3,FALSE),VLOOKUP(AB32,'class and classification'!$A$340:$C$378,3,FALSE))</f>
        <v>MD</v>
      </c>
      <c r="AI32">
        <v>10.4</v>
      </c>
      <c r="AJ32">
        <v>11.4</v>
      </c>
      <c r="BB32" t="s">
        <v>127</v>
      </c>
      <c r="BC32" t="str">
        <f>IFERROR(VLOOKUP(BB32,'class and classification'!$A$1:$B$338,2,FALSE),VLOOKUP(BB32,'class and classification'!$A$340:$B$378,2,FALSE))</f>
        <v>Predominantly Urban</v>
      </c>
      <c r="BD32" t="str">
        <f>IFERROR(VLOOKUP(BB32,'class and classification'!$A$1:$C$338,3,FALSE),VLOOKUP(BB32,'class and classification'!$A$340:$C$378,3,FALSE))</f>
        <v>L</v>
      </c>
      <c r="BG32">
        <v>3.3</v>
      </c>
      <c r="BH32">
        <v>10.6</v>
      </c>
      <c r="BI32">
        <v>15</v>
      </c>
      <c r="BJ32">
        <v>15.7</v>
      </c>
      <c r="BL32" t="s">
        <v>127</v>
      </c>
      <c r="BM32" t="str">
        <f>IFERROR(VLOOKUP(BL32,'class and classification'!$A$1:$B$338,2,FALSE),VLOOKUP(BL32,'class and classification'!$A$340:$B$378,2,FALSE))</f>
        <v>Predominantly Urban</v>
      </c>
      <c r="BN32" t="str">
        <f>IFERROR(VLOOKUP(BL32,'class and classification'!$A$1:$C$338,3,FALSE),VLOOKUP(BL32,'class and classification'!$A$340:$C$378,3,FALSE))</f>
        <v>L</v>
      </c>
      <c r="BP32">
        <v>86.51</v>
      </c>
      <c r="BQ32">
        <v>95.85</v>
      </c>
      <c r="BR32">
        <v>99.14</v>
      </c>
      <c r="BS32">
        <v>98.63</v>
      </c>
      <c r="BT32">
        <v>98.84</v>
      </c>
    </row>
    <row r="33" spans="2:72"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92</v>
      </c>
      <c r="F33">
        <v>93</v>
      </c>
      <c r="G33">
        <v>95.2</v>
      </c>
      <c r="H33">
        <v>94.3</v>
      </c>
      <c r="I33">
        <v>94.2</v>
      </c>
      <c r="J33">
        <v>96.4</v>
      </c>
      <c r="AB33" t="s">
        <v>225</v>
      </c>
      <c r="AC33" t="str">
        <f>IFERROR(VLOOKUP(AB33,'class and classification'!$A$1:$B$338,2,FALSE),VLOOKUP(AB33,'class and classification'!$A$340:$B$378,2,FALSE))</f>
        <v>Predominantly Urban</v>
      </c>
      <c r="AD33" t="str">
        <f>IFERROR(VLOOKUP(AB33,'class and classification'!$A$1:$C$338,3,FALSE),VLOOKUP(AB33,'class and classification'!$A$340:$C$378,3,FALSE))</f>
        <v>MD</v>
      </c>
      <c r="AI33">
        <v>81.7</v>
      </c>
      <c r="AJ33">
        <v>82.9</v>
      </c>
      <c r="BB33" t="s">
        <v>132</v>
      </c>
      <c r="BC33" t="str">
        <f>IFERROR(VLOOKUP(BB33,'class and classification'!$A$1:$B$338,2,FALSE),VLOOKUP(BB33,'class and classification'!$A$340:$B$378,2,FALSE))</f>
        <v>Predominantly Urban</v>
      </c>
      <c r="BD33" t="str">
        <f>IFERROR(VLOOKUP(BB33,'class and classification'!$A$1:$C$338,3,FALSE),VLOOKUP(BB33,'class and classification'!$A$340:$C$378,3,FALSE))</f>
        <v>L</v>
      </c>
      <c r="BG33">
        <v>2.9</v>
      </c>
      <c r="BH33">
        <v>3</v>
      </c>
      <c r="BI33">
        <v>4.5</v>
      </c>
      <c r="BJ33">
        <v>5</v>
      </c>
      <c r="BL33" t="s">
        <v>132</v>
      </c>
      <c r="BM33" t="str">
        <f>IFERROR(VLOOKUP(BL33,'class and classification'!$A$1:$B$338,2,FALSE),VLOOKUP(BL33,'class and classification'!$A$340:$B$378,2,FALSE))</f>
        <v>Predominantly Urban</v>
      </c>
      <c r="BN33" t="str">
        <f>IFERROR(VLOOKUP(BL33,'class and classification'!$A$1:$C$338,3,FALSE),VLOOKUP(BL33,'class and classification'!$A$340:$C$378,3,FALSE))</f>
        <v>L</v>
      </c>
      <c r="BP33">
        <v>83.43</v>
      </c>
      <c r="BQ33">
        <v>89.61</v>
      </c>
      <c r="BR33">
        <v>92.95</v>
      </c>
      <c r="BS33">
        <v>90.67</v>
      </c>
      <c r="BT33">
        <v>94.49</v>
      </c>
    </row>
    <row r="34" spans="2:72"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1</v>
      </c>
      <c r="F34">
        <v>46</v>
      </c>
      <c r="G34">
        <v>80.2</v>
      </c>
      <c r="H34">
        <v>98.1</v>
      </c>
      <c r="I34">
        <v>98.4</v>
      </c>
      <c r="J34">
        <v>98.5</v>
      </c>
      <c r="AB34" t="s">
        <v>259</v>
      </c>
      <c r="AC34" t="str">
        <f>IFERROR(VLOOKUP(AB34,'class and classification'!$A$1:$B$338,2,FALSE),VLOOKUP(AB34,'class and classification'!$A$340:$B$378,2,FALSE))</f>
        <v>Predominantly Urban</v>
      </c>
      <c r="AD34" t="str">
        <f>IFERROR(VLOOKUP(AB34,'class and classification'!$A$1:$C$338,3,FALSE),VLOOKUP(AB34,'class and classification'!$A$340:$C$378,3,FALSE))</f>
        <v>MD</v>
      </c>
      <c r="AI34">
        <v>28.4</v>
      </c>
      <c r="AJ34">
        <v>36</v>
      </c>
      <c r="BB34" t="s">
        <v>136</v>
      </c>
      <c r="BC34" t="str">
        <f>IFERROR(VLOOKUP(BB34,'class and classification'!$A$1:$B$338,2,FALSE),VLOOKUP(BB34,'class and classification'!$A$340:$B$378,2,FALSE))</f>
        <v>Predominantly Urban</v>
      </c>
      <c r="BD34" t="str">
        <f>IFERROR(VLOOKUP(BB34,'class and classification'!$A$1:$C$338,3,FALSE),VLOOKUP(BB34,'class and classification'!$A$340:$C$378,3,FALSE))</f>
        <v>L</v>
      </c>
      <c r="BG34">
        <v>3.4</v>
      </c>
      <c r="BH34">
        <v>4.9000000000000004</v>
      </c>
      <c r="BI34">
        <v>5.5</v>
      </c>
      <c r="BJ34">
        <v>25.5</v>
      </c>
      <c r="BL34" t="s">
        <v>136</v>
      </c>
      <c r="BM34" t="str">
        <f>IFERROR(VLOOKUP(BL34,'class and classification'!$A$1:$B$338,2,FALSE),VLOOKUP(BL34,'class and classification'!$A$340:$B$378,2,FALSE))</f>
        <v>Predominantly Urban</v>
      </c>
      <c r="BN34" t="str">
        <f>IFERROR(VLOOKUP(BL34,'class and classification'!$A$1:$C$338,3,FALSE),VLOOKUP(BL34,'class and classification'!$A$340:$C$378,3,FALSE))</f>
        <v>L</v>
      </c>
      <c r="BP34">
        <v>87.22</v>
      </c>
      <c r="BQ34">
        <v>92.28</v>
      </c>
      <c r="BR34">
        <v>94.29</v>
      </c>
      <c r="BS34">
        <v>94.05</v>
      </c>
      <c r="BT34">
        <v>91.23</v>
      </c>
    </row>
    <row r="35" spans="2:72"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93</v>
      </c>
      <c r="F35">
        <v>94</v>
      </c>
      <c r="G35">
        <v>98.7</v>
      </c>
      <c r="H35">
        <v>99.1</v>
      </c>
      <c r="I35">
        <v>99</v>
      </c>
      <c r="J35">
        <v>98.9</v>
      </c>
      <c r="AB35" t="s">
        <v>269</v>
      </c>
      <c r="AC35" t="str">
        <f>IFERROR(VLOOKUP(AB35,'class and classification'!$A$1:$B$338,2,FALSE),VLOOKUP(AB35,'class and classification'!$A$340:$B$378,2,FALSE))</f>
        <v>Predominantly Urban</v>
      </c>
      <c r="AD35" t="str">
        <f>IFERROR(VLOOKUP(AB35,'class and classification'!$A$1:$C$338,3,FALSE),VLOOKUP(AB35,'class and classification'!$A$340:$C$378,3,FALSE))</f>
        <v>MD</v>
      </c>
      <c r="AI35">
        <v>16.7</v>
      </c>
      <c r="AJ35">
        <v>45.8</v>
      </c>
      <c r="BB35" t="s">
        <v>139</v>
      </c>
      <c r="BC35" t="str">
        <f>IFERROR(VLOOKUP(BB35,'class and classification'!$A$1:$B$338,2,FALSE),VLOOKUP(BB35,'class and classification'!$A$340:$B$378,2,FALSE))</f>
        <v>Predominantly Urban</v>
      </c>
      <c r="BD35" t="str">
        <f>IFERROR(VLOOKUP(BB35,'class and classification'!$A$1:$C$338,3,FALSE),VLOOKUP(BB35,'class and classification'!$A$340:$C$378,3,FALSE))</f>
        <v>L</v>
      </c>
      <c r="BG35">
        <v>7.3</v>
      </c>
      <c r="BH35">
        <v>9.6999999999999993</v>
      </c>
      <c r="BI35">
        <v>11.4</v>
      </c>
      <c r="BJ35">
        <v>11.3</v>
      </c>
      <c r="BL35" t="s">
        <v>139</v>
      </c>
      <c r="BM35" t="str">
        <f>IFERROR(VLOOKUP(BL35,'class and classification'!$A$1:$B$338,2,FALSE),VLOOKUP(BL35,'class and classification'!$A$340:$B$378,2,FALSE))</f>
        <v>Predominantly Urban</v>
      </c>
      <c r="BN35" t="str">
        <f>IFERROR(VLOOKUP(BL35,'class and classification'!$A$1:$C$338,3,FALSE),VLOOKUP(BL35,'class and classification'!$A$340:$C$378,3,FALSE))</f>
        <v>L</v>
      </c>
      <c r="BP35">
        <v>88.17</v>
      </c>
      <c r="BQ35">
        <v>93.7</v>
      </c>
      <c r="BR35">
        <v>94.06</v>
      </c>
      <c r="BS35">
        <v>95.78</v>
      </c>
      <c r="BT35">
        <v>96.95</v>
      </c>
    </row>
    <row r="36" spans="2:72"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98</v>
      </c>
      <c r="F36">
        <v>97</v>
      </c>
      <c r="G36">
        <v>99.6</v>
      </c>
      <c r="H36">
        <v>99.3</v>
      </c>
      <c r="I36">
        <v>99.4</v>
      </c>
      <c r="J36">
        <v>98.9</v>
      </c>
      <c r="AB36" t="s">
        <v>284</v>
      </c>
      <c r="AC36" t="str">
        <f>IFERROR(VLOOKUP(AB36,'class and classification'!$A$1:$B$338,2,FALSE),VLOOKUP(AB36,'class and classification'!$A$340:$B$378,2,FALSE))</f>
        <v>Predominantly Urban</v>
      </c>
      <c r="AD36" t="str">
        <f>IFERROR(VLOOKUP(AB36,'class and classification'!$A$1:$C$338,3,FALSE),VLOOKUP(AB36,'class and classification'!$A$340:$C$378,3,FALSE))</f>
        <v>MD</v>
      </c>
      <c r="AI36">
        <v>62.9</v>
      </c>
      <c r="AJ36">
        <v>63.7</v>
      </c>
      <c r="BB36" t="s">
        <v>149</v>
      </c>
      <c r="BC36" t="str">
        <f>IFERROR(VLOOKUP(BB36,'class and classification'!$A$1:$B$338,2,FALSE),VLOOKUP(BB36,'class and classification'!$A$340:$B$378,2,FALSE))</f>
        <v>Predominantly Urban</v>
      </c>
      <c r="BD36" t="str">
        <f>IFERROR(VLOOKUP(BB36,'class and classification'!$A$1:$C$338,3,FALSE),VLOOKUP(BB36,'class and classification'!$A$340:$C$378,3,FALSE))</f>
        <v>L</v>
      </c>
      <c r="BG36">
        <v>2.2000000000000002</v>
      </c>
      <c r="BH36">
        <v>2</v>
      </c>
      <c r="BI36">
        <v>3.7</v>
      </c>
      <c r="BJ36">
        <v>4</v>
      </c>
      <c r="BL36" t="s">
        <v>149</v>
      </c>
      <c r="BM36" t="str">
        <f>IFERROR(VLOOKUP(BL36,'class and classification'!$A$1:$B$338,2,FALSE),VLOOKUP(BL36,'class and classification'!$A$340:$B$378,2,FALSE))</f>
        <v>Predominantly Urban</v>
      </c>
      <c r="BN36" t="str">
        <f>IFERROR(VLOOKUP(BL36,'class and classification'!$A$1:$C$338,3,FALSE),VLOOKUP(BL36,'class and classification'!$A$340:$C$378,3,FALSE))</f>
        <v>L</v>
      </c>
      <c r="BP36">
        <v>74.77</v>
      </c>
      <c r="BQ36">
        <v>89.67</v>
      </c>
      <c r="BR36">
        <v>97.51</v>
      </c>
      <c r="BS36">
        <v>92.66</v>
      </c>
      <c r="BT36">
        <v>94.11</v>
      </c>
    </row>
    <row r="37" spans="2:72"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95</v>
      </c>
      <c r="F37">
        <v>96</v>
      </c>
      <c r="G37">
        <v>96.800000000000011</v>
      </c>
      <c r="H37">
        <v>97.3</v>
      </c>
      <c r="I37">
        <v>97.3</v>
      </c>
      <c r="J37">
        <v>97.2</v>
      </c>
      <c r="AB37" t="s">
        <v>306</v>
      </c>
      <c r="AC37" t="str">
        <f>IFERROR(VLOOKUP(AB37,'class and classification'!$A$1:$B$338,2,FALSE),VLOOKUP(AB37,'class and classification'!$A$340:$B$378,2,FALSE))</f>
        <v>Predominantly Urban</v>
      </c>
      <c r="AD37" t="str">
        <f>IFERROR(VLOOKUP(AB37,'class and classification'!$A$1:$C$338,3,FALSE),VLOOKUP(AB37,'class and classification'!$A$340:$C$378,3,FALSE))</f>
        <v>MD</v>
      </c>
      <c r="AI37">
        <v>11</v>
      </c>
      <c r="AJ37">
        <v>85.7</v>
      </c>
      <c r="BB37" t="s">
        <v>170</v>
      </c>
      <c r="BC37" t="str">
        <f>IFERROR(VLOOKUP(BB37,'class and classification'!$A$1:$B$338,2,FALSE),VLOOKUP(BB37,'class and classification'!$A$340:$B$378,2,FALSE))</f>
        <v>Predominantly Urban</v>
      </c>
      <c r="BD37" t="str">
        <f>IFERROR(VLOOKUP(BB37,'class and classification'!$A$1:$C$338,3,FALSE),VLOOKUP(BB37,'class and classification'!$A$340:$C$378,3,FALSE))</f>
        <v>L</v>
      </c>
      <c r="BG37">
        <v>2.2000000000000002</v>
      </c>
      <c r="BH37">
        <v>8.6</v>
      </c>
      <c r="BI37">
        <v>29.1</v>
      </c>
      <c r="BJ37">
        <v>37</v>
      </c>
      <c r="BL37" t="s">
        <v>170</v>
      </c>
      <c r="BM37" t="str">
        <f>IFERROR(VLOOKUP(BL37,'class and classification'!$A$1:$B$338,2,FALSE),VLOOKUP(BL37,'class and classification'!$A$340:$B$378,2,FALSE))</f>
        <v>Predominantly Urban</v>
      </c>
      <c r="BN37" t="str">
        <f>IFERROR(VLOOKUP(BL37,'class and classification'!$A$1:$C$338,3,FALSE),VLOOKUP(BL37,'class and classification'!$A$340:$C$378,3,FALSE))</f>
        <v>L</v>
      </c>
      <c r="BP37">
        <v>88.37</v>
      </c>
      <c r="BQ37">
        <v>96.16</v>
      </c>
      <c r="BR37">
        <v>98.67</v>
      </c>
      <c r="BS37">
        <v>96.53</v>
      </c>
      <c r="BT37">
        <v>96.78</v>
      </c>
    </row>
    <row r="38" spans="2:72"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94</v>
      </c>
      <c r="F38">
        <v>94</v>
      </c>
      <c r="G38">
        <v>97.7</v>
      </c>
      <c r="H38">
        <v>96.3</v>
      </c>
      <c r="I38">
        <v>96.9</v>
      </c>
      <c r="J38">
        <v>97.3</v>
      </c>
      <c r="AB38" t="s">
        <v>331</v>
      </c>
      <c r="AC38" t="str">
        <f>IFERROR(VLOOKUP(AB38,'class and classification'!$A$1:$B$338,2,FALSE),VLOOKUP(AB38,'class and classification'!$A$340:$B$378,2,FALSE))</f>
        <v>Predominantly Urban</v>
      </c>
      <c r="AD38" t="str">
        <f>IFERROR(VLOOKUP(AB38,'class and classification'!$A$1:$C$338,3,FALSE),VLOOKUP(AB38,'class and classification'!$A$340:$C$378,3,FALSE))</f>
        <v>SC</v>
      </c>
      <c r="BB38" t="s">
        <v>207</v>
      </c>
      <c r="BC38" t="str">
        <f>IFERROR(VLOOKUP(BB38,'class and classification'!$A$1:$B$338,2,FALSE),VLOOKUP(BB38,'class and classification'!$A$340:$B$378,2,FALSE))</f>
        <v>Predominantly Urban</v>
      </c>
      <c r="BD38" t="str">
        <f>IFERROR(VLOOKUP(BB38,'class and classification'!$A$1:$C$338,3,FALSE),VLOOKUP(BB38,'class and classification'!$A$340:$C$378,3,FALSE))</f>
        <v>L</v>
      </c>
      <c r="BG38">
        <v>8.5</v>
      </c>
      <c r="BH38">
        <v>9</v>
      </c>
      <c r="BI38">
        <v>27.3</v>
      </c>
      <c r="BJ38">
        <v>34.200000000000003</v>
      </c>
      <c r="BL38" t="s">
        <v>207</v>
      </c>
      <c r="BM38" t="str">
        <f>IFERROR(VLOOKUP(BL38,'class and classification'!$A$1:$B$338,2,FALSE),VLOOKUP(BL38,'class and classification'!$A$340:$B$378,2,FALSE))</f>
        <v>Predominantly Urban</v>
      </c>
      <c r="BN38" t="str">
        <f>IFERROR(VLOOKUP(BL38,'class and classification'!$A$1:$C$338,3,FALSE),VLOOKUP(BL38,'class and classification'!$A$340:$C$378,3,FALSE))</f>
        <v>L</v>
      </c>
      <c r="BP38">
        <v>92.28</v>
      </c>
      <c r="BQ38">
        <v>96.8</v>
      </c>
      <c r="BR38">
        <v>96.1</v>
      </c>
      <c r="BS38">
        <v>93.37</v>
      </c>
      <c r="BT38">
        <v>91.6</v>
      </c>
    </row>
    <row r="39" spans="2:72"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83</v>
      </c>
      <c r="F39">
        <v>94</v>
      </c>
      <c r="G39">
        <v>96.3</v>
      </c>
      <c r="H39">
        <v>96.8</v>
      </c>
      <c r="I39">
        <v>97.9</v>
      </c>
      <c r="J39">
        <v>98</v>
      </c>
      <c r="AB39" t="s">
        <v>151</v>
      </c>
      <c r="AC39" t="str">
        <f>IFERROR(VLOOKUP(AB39,'class and classification'!$A$1:$B$338,2,FALSE),VLOOKUP(AB39,'class and classification'!$A$340:$B$378,2,FALSE))</f>
        <v>Predominantly Urban</v>
      </c>
      <c r="AD39" t="str">
        <f>IFERROR(VLOOKUP(AB39,'class and classification'!$A$1:$C$338,3,FALSE),VLOOKUP(AB39,'class and classification'!$A$340:$C$378,3,FALSE))</f>
        <v>MD</v>
      </c>
      <c r="AI39">
        <v>77.5</v>
      </c>
      <c r="AJ39">
        <v>80.099999999999994</v>
      </c>
      <c r="BB39" t="s">
        <v>212</v>
      </c>
      <c r="BC39" t="str">
        <f>IFERROR(VLOOKUP(BB39,'class and classification'!$A$1:$B$338,2,FALSE),VLOOKUP(BB39,'class and classification'!$A$340:$B$378,2,FALSE))</f>
        <v>Predominantly Urban</v>
      </c>
      <c r="BD39" t="str">
        <f>IFERROR(VLOOKUP(BB39,'class and classification'!$A$1:$C$338,3,FALSE),VLOOKUP(BB39,'class and classification'!$A$340:$C$378,3,FALSE))</f>
        <v>L</v>
      </c>
      <c r="BG39">
        <v>6.5</v>
      </c>
      <c r="BH39">
        <v>13.2</v>
      </c>
      <c r="BI39">
        <v>15.7</v>
      </c>
      <c r="BJ39">
        <v>29.4</v>
      </c>
      <c r="BL39" t="s">
        <v>212</v>
      </c>
      <c r="BM39" t="str">
        <f>IFERROR(VLOOKUP(BL39,'class and classification'!$A$1:$B$338,2,FALSE),VLOOKUP(BL39,'class and classification'!$A$340:$B$378,2,FALSE))</f>
        <v>Predominantly Urban</v>
      </c>
      <c r="BN39" t="str">
        <f>IFERROR(VLOOKUP(BL39,'class and classification'!$A$1:$C$338,3,FALSE),VLOOKUP(BL39,'class and classification'!$A$340:$C$378,3,FALSE))</f>
        <v>L</v>
      </c>
      <c r="BP39">
        <v>83.51</v>
      </c>
      <c r="BQ39">
        <v>92.9</v>
      </c>
      <c r="BR39">
        <v>97.02</v>
      </c>
      <c r="BS39">
        <v>93.67</v>
      </c>
      <c r="BT39">
        <v>94.13</v>
      </c>
    </row>
    <row r="40" spans="2:72"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97</v>
      </c>
      <c r="F40">
        <v>97</v>
      </c>
      <c r="G40">
        <v>98.2</v>
      </c>
      <c r="H40">
        <v>97</v>
      </c>
      <c r="I40">
        <v>96.9</v>
      </c>
      <c r="J40">
        <v>96.7</v>
      </c>
      <c r="AB40" t="s">
        <v>160</v>
      </c>
      <c r="AC40" t="str">
        <f>IFERROR(VLOOKUP(AB40,'class and classification'!$A$1:$B$338,2,FALSE),VLOOKUP(AB40,'class and classification'!$A$340:$B$378,2,FALSE))</f>
        <v>Predominantly Urban</v>
      </c>
      <c r="AD40" t="str">
        <f>IFERROR(VLOOKUP(AB40,'class and classification'!$A$1:$C$338,3,FALSE),VLOOKUP(AB40,'class and classification'!$A$340:$C$378,3,FALSE))</f>
        <v>MD</v>
      </c>
      <c r="AI40">
        <v>76</v>
      </c>
      <c r="AJ40">
        <v>78.599999999999994</v>
      </c>
      <c r="BB40" t="s">
        <v>266</v>
      </c>
      <c r="BC40" t="str">
        <f>IFERROR(VLOOKUP(BB40,'class and classification'!$A$1:$B$338,2,FALSE),VLOOKUP(BB40,'class and classification'!$A$340:$B$378,2,FALSE))</f>
        <v>Predominantly Urban</v>
      </c>
      <c r="BD40" t="str">
        <f>IFERROR(VLOOKUP(BB40,'class and classification'!$A$1:$C$338,3,FALSE),VLOOKUP(BB40,'class and classification'!$A$340:$C$378,3,FALSE))</f>
        <v>L</v>
      </c>
      <c r="BG40">
        <v>1.6</v>
      </c>
      <c r="BH40">
        <v>1.9</v>
      </c>
      <c r="BI40">
        <v>6.2</v>
      </c>
      <c r="BJ40">
        <v>8.4</v>
      </c>
      <c r="BL40" t="s">
        <v>266</v>
      </c>
      <c r="BM40" t="str">
        <f>IFERROR(VLOOKUP(BL40,'class and classification'!$A$1:$B$338,2,FALSE),VLOOKUP(BL40,'class and classification'!$A$340:$B$378,2,FALSE))</f>
        <v>Predominantly Urban</v>
      </c>
      <c r="BN40" t="str">
        <f>IFERROR(VLOOKUP(BL40,'class and classification'!$A$1:$C$338,3,FALSE),VLOOKUP(BL40,'class and classification'!$A$340:$C$378,3,FALSE))</f>
        <v>L</v>
      </c>
      <c r="BP40">
        <v>85.89</v>
      </c>
      <c r="BQ40">
        <v>94.31</v>
      </c>
      <c r="BR40">
        <v>97.15</v>
      </c>
      <c r="BS40">
        <v>97.57</v>
      </c>
      <c r="BT40">
        <v>98.38</v>
      </c>
    </row>
    <row r="41" spans="2:72"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86</v>
      </c>
      <c r="F41">
        <v>90</v>
      </c>
      <c r="G41">
        <v>93</v>
      </c>
      <c r="H41">
        <v>93.300000000000011</v>
      </c>
      <c r="I41">
        <v>94</v>
      </c>
      <c r="J41">
        <v>93.5</v>
      </c>
      <c r="AB41" t="s">
        <v>229</v>
      </c>
      <c r="AC41" t="str">
        <f>IFERROR(VLOOKUP(AB41,'class and classification'!$A$1:$B$338,2,FALSE),VLOOKUP(AB41,'class and classification'!$A$340:$B$378,2,FALSE))</f>
        <v>Predominantly Urban</v>
      </c>
      <c r="AD41" t="str">
        <f>IFERROR(VLOOKUP(AB41,'class and classification'!$A$1:$C$338,3,FALSE),VLOOKUP(AB41,'class and classification'!$A$340:$C$378,3,FALSE))</f>
        <v>MD</v>
      </c>
      <c r="AI41">
        <v>60.5</v>
      </c>
      <c r="AJ41">
        <v>64.400000000000006</v>
      </c>
      <c r="BB41" t="s">
        <v>290</v>
      </c>
      <c r="BC41" t="str">
        <f>IFERROR(VLOOKUP(BB41,'class and classification'!$A$1:$B$338,2,FALSE),VLOOKUP(BB41,'class and classification'!$A$340:$B$378,2,FALSE))</f>
        <v>Predominantly Urban</v>
      </c>
      <c r="BD41" t="str">
        <f>IFERROR(VLOOKUP(BB41,'class and classification'!$A$1:$C$338,3,FALSE),VLOOKUP(BB41,'class and classification'!$A$340:$C$378,3,FALSE))</f>
        <v>L</v>
      </c>
      <c r="BG41">
        <v>21.2</v>
      </c>
      <c r="BH41">
        <v>20</v>
      </c>
      <c r="BI41">
        <v>18</v>
      </c>
      <c r="BJ41">
        <v>20.100000000000001</v>
      </c>
      <c r="BL41" t="s">
        <v>290</v>
      </c>
      <c r="BM41" t="str">
        <f>IFERROR(VLOOKUP(BL41,'class and classification'!$A$1:$B$338,2,FALSE),VLOOKUP(BL41,'class and classification'!$A$340:$B$378,2,FALSE))</f>
        <v>Predominantly Urban</v>
      </c>
      <c r="BN41" t="str">
        <f>IFERROR(VLOOKUP(BL41,'class and classification'!$A$1:$C$338,3,FALSE),VLOOKUP(BL41,'class and classification'!$A$340:$C$378,3,FALSE))</f>
        <v>L</v>
      </c>
      <c r="BP41">
        <v>87.83</v>
      </c>
      <c r="BQ41">
        <v>92.6</v>
      </c>
      <c r="BR41">
        <v>90.23</v>
      </c>
      <c r="BS41">
        <v>88.65</v>
      </c>
      <c r="BT41">
        <v>89.68</v>
      </c>
    </row>
    <row r="42" spans="2:72"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83</v>
      </c>
      <c r="F42">
        <v>87</v>
      </c>
      <c r="G42">
        <v>90.5</v>
      </c>
      <c r="H42">
        <v>90.1</v>
      </c>
      <c r="I42">
        <v>90.9</v>
      </c>
      <c r="J42">
        <v>92.9</v>
      </c>
      <c r="AB42" t="s">
        <v>255</v>
      </c>
      <c r="AC42" t="str">
        <f>IFERROR(VLOOKUP(AB42,'class and classification'!$A$1:$B$338,2,FALSE),VLOOKUP(AB42,'class and classification'!$A$340:$B$378,2,FALSE))</f>
        <v>Predominantly Urban</v>
      </c>
      <c r="AD42" t="str">
        <f>IFERROR(VLOOKUP(AB42,'class and classification'!$A$1:$C$338,3,FALSE),VLOOKUP(AB42,'class and classification'!$A$340:$C$378,3,FALSE))</f>
        <v>MD</v>
      </c>
      <c r="AI42">
        <v>80.599999999999994</v>
      </c>
      <c r="AJ42">
        <v>83.6</v>
      </c>
      <c r="BB42" t="s">
        <v>111</v>
      </c>
      <c r="BC42" t="str">
        <f>IFERROR(VLOOKUP(BB42,'class and classification'!$A$1:$B$338,2,FALSE),VLOOKUP(BB42,'class and classification'!$A$340:$B$378,2,FALSE))</f>
        <v>Predominantly Urban</v>
      </c>
      <c r="BD42" t="str">
        <f>IFERROR(VLOOKUP(BB42,'class and classification'!$A$1:$C$338,3,FALSE),VLOOKUP(BB42,'class and classification'!$A$340:$C$378,3,FALSE))</f>
        <v>MD</v>
      </c>
      <c r="BG42">
        <v>1.5</v>
      </c>
      <c r="BH42">
        <v>3.4</v>
      </c>
      <c r="BI42">
        <v>4.0999999999999996</v>
      </c>
      <c r="BJ42">
        <v>6.1</v>
      </c>
      <c r="BL42" t="s">
        <v>111</v>
      </c>
      <c r="BM42" t="str">
        <f>IFERROR(VLOOKUP(BL42,'class and classification'!$A$1:$B$338,2,FALSE),VLOOKUP(BL42,'class and classification'!$A$340:$B$378,2,FALSE))</f>
        <v>Predominantly Urban</v>
      </c>
      <c r="BN42" t="str">
        <f>IFERROR(VLOOKUP(BL42,'class and classification'!$A$1:$C$338,3,FALSE),VLOOKUP(BL42,'class and classification'!$A$340:$C$378,3,FALSE))</f>
        <v>MD</v>
      </c>
      <c r="BO42">
        <v>83.740000000000009</v>
      </c>
      <c r="BP42">
        <v>72.48</v>
      </c>
      <c r="BQ42">
        <v>85.81</v>
      </c>
      <c r="BR42">
        <v>89.94</v>
      </c>
      <c r="BS42">
        <v>88.37</v>
      </c>
      <c r="BT42">
        <v>93.66</v>
      </c>
    </row>
    <row r="43" spans="2:72"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86</v>
      </c>
      <c r="F43">
        <v>89</v>
      </c>
      <c r="G43">
        <v>91.2</v>
      </c>
      <c r="H43">
        <v>92.1</v>
      </c>
      <c r="I43">
        <v>92.9</v>
      </c>
      <c r="J43">
        <v>92.8</v>
      </c>
      <c r="AB43" t="s">
        <v>310</v>
      </c>
      <c r="AC43" t="str">
        <f>IFERROR(VLOOKUP(AB43,'class and classification'!$A$1:$B$338,2,FALSE),VLOOKUP(AB43,'class and classification'!$A$340:$B$378,2,FALSE))</f>
        <v>Predominantly Urban</v>
      </c>
      <c r="AD43" t="str">
        <f>IFERROR(VLOOKUP(AB43,'class and classification'!$A$1:$C$338,3,FALSE),VLOOKUP(AB43,'class and classification'!$A$340:$C$378,3,FALSE))</f>
        <v>MD</v>
      </c>
      <c r="AI43">
        <v>41.2</v>
      </c>
      <c r="AJ43">
        <v>63.8</v>
      </c>
      <c r="BB43" t="s">
        <v>179</v>
      </c>
      <c r="BC43" t="str">
        <f>IFERROR(VLOOKUP(BB43,'class and classification'!$A$1:$B$338,2,FALSE),VLOOKUP(BB43,'class and classification'!$A$340:$B$378,2,FALSE))</f>
        <v>Predominantly Urban</v>
      </c>
      <c r="BD43" t="str">
        <f>IFERROR(VLOOKUP(BB43,'class and classification'!$A$1:$C$338,3,FALSE),VLOOKUP(BB43,'class and classification'!$A$340:$C$378,3,FALSE))</f>
        <v>MD</v>
      </c>
      <c r="BG43">
        <v>6.9</v>
      </c>
      <c r="BH43">
        <v>4.9000000000000004</v>
      </c>
      <c r="BI43">
        <v>18.899999999999999</v>
      </c>
      <c r="BJ43">
        <v>35.9</v>
      </c>
      <c r="BL43" t="s">
        <v>179</v>
      </c>
      <c r="BM43" t="str">
        <f>IFERROR(VLOOKUP(BL43,'class and classification'!$A$1:$B$338,2,FALSE),VLOOKUP(BL43,'class and classification'!$A$340:$B$378,2,FALSE))</f>
        <v>Predominantly Urban</v>
      </c>
      <c r="BN43" t="str">
        <f>IFERROR(VLOOKUP(BL43,'class and classification'!$A$1:$C$338,3,FALSE),VLOOKUP(BL43,'class and classification'!$A$340:$C$378,3,FALSE))</f>
        <v>MD</v>
      </c>
      <c r="BO43">
        <v>97.72</v>
      </c>
      <c r="BP43">
        <v>86.99</v>
      </c>
      <c r="BQ43">
        <v>90.6</v>
      </c>
      <c r="BR43">
        <v>94.22</v>
      </c>
      <c r="BS43">
        <v>96.39</v>
      </c>
      <c r="BT43">
        <v>97.06</v>
      </c>
    </row>
    <row r="44" spans="2:72"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94</v>
      </c>
      <c r="F44">
        <v>96</v>
      </c>
      <c r="G44">
        <v>98.1</v>
      </c>
      <c r="H44">
        <v>97.1</v>
      </c>
      <c r="I44">
        <v>97.9</v>
      </c>
      <c r="J44">
        <v>98</v>
      </c>
      <c r="AB44" t="s">
        <v>94</v>
      </c>
      <c r="AC44" t="str">
        <f>IFERROR(VLOOKUP(AB44,'class and classification'!$A$1:$B$338,2,FALSE),VLOOKUP(AB44,'class and classification'!$A$340:$B$378,2,FALSE))</f>
        <v>Predominantly Rural</v>
      </c>
      <c r="AD44" t="str">
        <f>IFERROR(VLOOKUP(AB44,'class and classification'!$A$1:$C$338,3,FALSE),VLOOKUP(AB44,'class and classification'!$A$340:$C$378,3,FALSE))</f>
        <v>UA</v>
      </c>
      <c r="AI44">
        <v>48.4</v>
      </c>
      <c r="AJ44">
        <v>68.400000000000006</v>
      </c>
      <c r="BB44" t="s">
        <v>191</v>
      </c>
      <c r="BC44" t="str">
        <f>IFERROR(VLOOKUP(BB44,'class and classification'!$A$1:$B$338,2,FALSE),VLOOKUP(BB44,'class and classification'!$A$340:$B$378,2,FALSE))</f>
        <v>Predominantly Urban</v>
      </c>
      <c r="BD44" t="str">
        <f>IFERROR(VLOOKUP(BB44,'class and classification'!$A$1:$C$338,3,FALSE),VLOOKUP(BB44,'class and classification'!$A$340:$C$378,3,FALSE))</f>
        <v>MD</v>
      </c>
      <c r="BG44">
        <v>0.5</v>
      </c>
      <c r="BH44">
        <v>0.8</v>
      </c>
      <c r="BI44">
        <v>3.9</v>
      </c>
      <c r="BJ44">
        <v>37</v>
      </c>
      <c r="BL44" t="s">
        <v>191</v>
      </c>
      <c r="BM44" t="str">
        <f>IFERROR(VLOOKUP(BL44,'class and classification'!$A$1:$B$338,2,FALSE),VLOOKUP(BL44,'class and classification'!$A$340:$B$378,2,FALSE))</f>
        <v>Predominantly Urban</v>
      </c>
      <c r="BN44" t="str">
        <f>IFERROR(VLOOKUP(BL44,'class and classification'!$A$1:$C$338,3,FALSE),VLOOKUP(BL44,'class and classification'!$A$340:$C$378,3,FALSE))</f>
        <v>MD</v>
      </c>
      <c r="BO44">
        <v>95.37</v>
      </c>
      <c r="BP44">
        <v>71.650000000000006</v>
      </c>
      <c r="BQ44">
        <v>89.24</v>
      </c>
      <c r="BR44">
        <v>94.22</v>
      </c>
      <c r="BS44">
        <v>93.39</v>
      </c>
      <c r="BT44">
        <v>93.58</v>
      </c>
    </row>
    <row r="45" spans="2:72"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94</v>
      </c>
      <c r="F45">
        <v>97</v>
      </c>
      <c r="G45">
        <v>97.6</v>
      </c>
      <c r="H45">
        <v>97.4</v>
      </c>
      <c r="I45">
        <v>97.7</v>
      </c>
      <c r="J45">
        <v>98.6</v>
      </c>
      <c r="AB45" t="s">
        <v>148</v>
      </c>
      <c r="AC45" t="str">
        <f>IFERROR(VLOOKUP(AB45,'class and classification'!$A$1:$B$338,2,FALSE),VLOOKUP(AB45,'class and classification'!$A$340:$B$378,2,FALSE))</f>
        <v>Predominantly Urban</v>
      </c>
      <c r="AD45" t="str">
        <f>IFERROR(VLOOKUP(AB45,'class and classification'!$A$1:$C$338,3,FALSE),VLOOKUP(AB45,'class and classification'!$A$340:$C$378,3,FALSE))</f>
        <v>UA</v>
      </c>
      <c r="AI45">
        <v>97.5</v>
      </c>
      <c r="AJ45">
        <v>97.6</v>
      </c>
      <c r="BB45" t="s">
        <v>249</v>
      </c>
      <c r="BC45" t="str">
        <f>IFERROR(VLOOKUP(BB45,'class and classification'!$A$1:$B$338,2,FALSE),VLOOKUP(BB45,'class and classification'!$A$340:$B$378,2,FALSE))</f>
        <v>Predominantly Urban</v>
      </c>
      <c r="BD45" t="str">
        <f>IFERROR(VLOOKUP(BB45,'class and classification'!$A$1:$C$338,3,FALSE),VLOOKUP(BB45,'class and classification'!$A$340:$C$378,3,FALSE))</f>
        <v>MD</v>
      </c>
      <c r="BG45">
        <v>0.3</v>
      </c>
      <c r="BH45">
        <v>0.5</v>
      </c>
      <c r="BI45">
        <v>1</v>
      </c>
      <c r="BJ45">
        <v>1.7</v>
      </c>
      <c r="BL45" t="s">
        <v>249</v>
      </c>
      <c r="BM45" t="str">
        <f>IFERROR(VLOOKUP(BL45,'class and classification'!$A$1:$B$338,2,FALSE),VLOOKUP(BL45,'class and classification'!$A$340:$B$378,2,FALSE))</f>
        <v>Predominantly Urban</v>
      </c>
      <c r="BN45" t="str">
        <f>IFERROR(VLOOKUP(BL45,'class and classification'!$A$1:$C$338,3,FALSE),VLOOKUP(BL45,'class and classification'!$A$340:$C$378,3,FALSE))</f>
        <v>MD</v>
      </c>
      <c r="BO45">
        <v>95.99</v>
      </c>
      <c r="BP45">
        <v>66.12</v>
      </c>
      <c r="BQ45">
        <v>77.010000000000005</v>
      </c>
      <c r="BR45">
        <v>78.489999999999995</v>
      </c>
      <c r="BS45">
        <v>79.510000000000005</v>
      </c>
      <c r="BT45">
        <v>85.44</v>
      </c>
    </row>
    <row r="46" spans="2:72"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96</v>
      </c>
      <c r="F46">
        <v>96</v>
      </c>
      <c r="G46">
        <v>98.399999999999991</v>
      </c>
      <c r="H46">
        <v>96.8</v>
      </c>
      <c r="I46">
        <v>96.6</v>
      </c>
      <c r="J46">
        <v>96.7</v>
      </c>
      <c r="AB46" t="s">
        <v>184</v>
      </c>
      <c r="AC46" t="str">
        <f>IFERROR(VLOOKUP(AB46,'class and classification'!$A$1:$B$338,2,FALSE),VLOOKUP(AB46,'class and classification'!$A$340:$B$378,2,FALSE))</f>
        <v>Predominantly Urban</v>
      </c>
      <c r="AD46" t="str">
        <f>IFERROR(VLOOKUP(AB46,'class and classification'!$A$1:$C$338,3,FALSE),VLOOKUP(AB46,'class and classification'!$A$340:$C$378,3,FALSE))</f>
        <v>UA</v>
      </c>
      <c r="AI46">
        <v>0.7</v>
      </c>
      <c r="AJ46">
        <v>1.6</v>
      </c>
      <c r="BB46" t="s">
        <v>264</v>
      </c>
      <c r="BC46" t="str">
        <f>IFERROR(VLOOKUP(BB46,'class and classification'!$A$1:$B$338,2,FALSE),VLOOKUP(BB46,'class and classification'!$A$340:$B$378,2,FALSE))</f>
        <v>Predominantly Urban</v>
      </c>
      <c r="BD46" t="str">
        <f>IFERROR(VLOOKUP(BB46,'class and classification'!$A$1:$C$338,3,FALSE),VLOOKUP(BB46,'class and classification'!$A$340:$C$378,3,FALSE))</f>
        <v>MD</v>
      </c>
      <c r="BG46">
        <v>0.4</v>
      </c>
      <c r="BH46">
        <v>4.8</v>
      </c>
      <c r="BI46">
        <v>6.9</v>
      </c>
      <c r="BJ46">
        <v>11.4</v>
      </c>
      <c r="BL46" t="s">
        <v>264</v>
      </c>
      <c r="BM46" t="str">
        <f>IFERROR(VLOOKUP(BL46,'class and classification'!$A$1:$B$338,2,FALSE),VLOOKUP(BL46,'class and classification'!$A$340:$B$378,2,FALSE))</f>
        <v>Predominantly Urban</v>
      </c>
      <c r="BN46" t="str">
        <f>IFERROR(VLOOKUP(BL46,'class and classification'!$A$1:$C$338,3,FALSE),VLOOKUP(BL46,'class and classification'!$A$340:$C$378,3,FALSE))</f>
        <v>MD</v>
      </c>
      <c r="BO46">
        <v>96.34</v>
      </c>
      <c r="BP46">
        <v>79.010000000000005</v>
      </c>
      <c r="BQ46">
        <v>85.08</v>
      </c>
      <c r="BR46">
        <v>90.44</v>
      </c>
      <c r="BS46">
        <v>89.55</v>
      </c>
      <c r="BT46">
        <v>89.57</v>
      </c>
    </row>
    <row r="47" spans="2:72"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E47">
        <v>97</v>
      </c>
      <c r="F47">
        <v>98</v>
      </c>
      <c r="G47">
        <v>98.899999999999991</v>
      </c>
      <c r="AB47" t="s">
        <v>187</v>
      </c>
      <c r="AC47" t="str">
        <f>IFERROR(VLOOKUP(AB47,'class and classification'!$A$1:$B$338,2,FALSE),VLOOKUP(AB47,'class and classification'!$A$340:$B$378,2,FALSE))</f>
        <v>Urban with Significant Rural</v>
      </c>
      <c r="AD47" t="str">
        <f>IFERROR(VLOOKUP(AB47,'class and classification'!$A$1:$C$338,3,FALSE),VLOOKUP(AB47,'class and classification'!$A$340:$C$378,3,FALSE))</f>
        <v>UA</v>
      </c>
      <c r="AI47">
        <v>5.8</v>
      </c>
      <c r="AJ47">
        <v>49.4</v>
      </c>
      <c r="BB47" t="s">
        <v>33</v>
      </c>
      <c r="BC47" t="str">
        <f>IFERROR(VLOOKUP(BB47,'class and classification'!$A$1:$B$338,2,FALSE),VLOOKUP(BB47,'class and classification'!$A$340:$B$378,2,FALSE))</f>
        <v>Predominantly Urban</v>
      </c>
      <c r="BD47" t="str">
        <f>IFERROR(VLOOKUP(BB47,'class and classification'!$A$1:$C$338,3,FALSE),VLOOKUP(BB47,'class and classification'!$A$340:$C$378,3,FALSE))</f>
        <v>MD</v>
      </c>
      <c r="BG47">
        <v>0.7</v>
      </c>
      <c r="BH47">
        <v>0.8</v>
      </c>
      <c r="BI47">
        <v>1.2</v>
      </c>
      <c r="BJ47">
        <v>13.1</v>
      </c>
      <c r="BL47" t="s">
        <v>33</v>
      </c>
      <c r="BM47" t="str">
        <f>IFERROR(VLOOKUP(BL47,'class and classification'!$A$1:$B$338,2,FALSE),VLOOKUP(BL47,'class and classification'!$A$340:$B$378,2,FALSE))</f>
        <v>Predominantly Urban</v>
      </c>
      <c r="BN47" t="str">
        <f>IFERROR(VLOOKUP(BL47,'class and classification'!$A$1:$C$338,3,FALSE),VLOOKUP(BL47,'class and classification'!$A$340:$C$378,3,FALSE))</f>
        <v>MD</v>
      </c>
      <c r="BO47">
        <v>91.86</v>
      </c>
      <c r="BP47">
        <v>67.53</v>
      </c>
      <c r="BQ47">
        <v>84.89</v>
      </c>
      <c r="BR47">
        <v>90.14</v>
      </c>
      <c r="BS47">
        <v>88.99</v>
      </c>
      <c r="BT47">
        <v>89.38</v>
      </c>
    </row>
    <row r="48" spans="2:72"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96</v>
      </c>
      <c r="F48">
        <v>96</v>
      </c>
      <c r="G48">
        <v>97.3</v>
      </c>
      <c r="H48">
        <v>96.3</v>
      </c>
      <c r="I48">
        <v>97.6</v>
      </c>
      <c r="J48">
        <v>97.2</v>
      </c>
      <c r="AB48" t="s">
        <v>319</v>
      </c>
      <c r="AC48" t="str">
        <f>IFERROR(VLOOKUP(AB48,'class and classification'!$A$1:$B$338,2,FALSE),VLOOKUP(AB48,'class and classification'!$A$340:$B$378,2,FALSE))</f>
        <v>Predominantly Urban</v>
      </c>
      <c r="AD48" t="str">
        <f>IFERROR(VLOOKUP(AB48,'class and classification'!$A$1:$C$338,3,FALSE),VLOOKUP(AB48,'class and classification'!$A$340:$C$378,3,FALSE))</f>
        <v>UA</v>
      </c>
      <c r="AI48">
        <v>54.8</v>
      </c>
      <c r="AJ48">
        <v>72</v>
      </c>
      <c r="BB48" t="s">
        <v>51</v>
      </c>
      <c r="BC48" t="str">
        <f>IFERROR(VLOOKUP(BB48,'class and classification'!$A$1:$B$338,2,FALSE),VLOOKUP(BB48,'class and classification'!$A$340:$B$378,2,FALSE))</f>
        <v>Predominantly Urban</v>
      </c>
      <c r="BD48" t="str">
        <f>IFERROR(VLOOKUP(BB48,'class and classification'!$A$1:$C$338,3,FALSE),VLOOKUP(BB48,'class and classification'!$A$340:$C$378,3,FALSE))</f>
        <v>MD</v>
      </c>
      <c r="BG48">
        <v>3</v>
      </c>
      <c r="BH48">
        <v>9.5</v>
      </c>
      <c r="BI48">
        <v>23.7</v>
      </c>
      <c r="BJ48">
        <v>59.9</v>
      </c>
      <c r="BL48" t="s">
        <v>51</v>
      </c>
      <c r="BM48" t="str">
        <f>IFERROR(VLOOKUP(BL48,'class and classification'!$A$1:$B$338,2,FALSE),VLOOKUP(BL48,'class and classification'!$A$340:$B$378,2,FALSE))</f>
        <v>Predominantly Urban</v>
      </c>
      <c r="BN48" t="str">
        <f>IFERROR(VLOOKUP(BL48,'class and classification'!$A$1:$C$338,3,FALSE),VLOOKUP(BL48,'class and classification'!$A$340:$C$378,3,FALSE))</f>
        <v>MD</v>
      </c>
      <c r="BO48">
        <v>91.600000000000009</v>
      </c>
      <c r="BP48">
        <v>62.47</v>
      </c>
      <c r="BQ48">
        <v>80.489999999999995</v>
      </c>
      <c r="BR48">
        <v>76.23</v>
      </c>
      <c r="BS48">
        <v>75.77</v>
      </c>
      <c r="BT48">
        <v>79.14</v>
      </c>
    </row>
    <row r="49" spans="2:72"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96</v>
      </c>
      <c r="F49">
        <v>97</v>
      </c>
      <c r="G49">
        <v>97.7</v>
      </c>
      <c r="H49">
        <v>98.4</v>
      </c>
      <c r="I49">
        <v>98.6</v>
      </c>
      <c r="J49">
        <v>97.4</v>
      </c>
      <c r="AB49" t="s">
        <v>336</v>
      </c>
      <c r="AC49" t="str">
        <f>IFERROR(VLOOKUP(AB49,'class and classification'!$A$1:$B$338,2,FALSE),VLOOKUP(AB49,'class and classification'!$A$340:$B$378,2,FALSE))</f>
        <v>Predominantly Rural</v>
      </c>
      <c r="AD49" t="str">
        <f>IFERROR(VLOOKUP(AB49,'class and classification'!$A$1:$C$338,3,FALSE),VLOOKUP(AB49,'class and classification'!$A$340:$C$378,3,FALSE))</f>
        <v>SC</v>
      </c>
      <c r="BB49" t="s">
        <v>165</v>
      </c>
      <c r="BC49" t="str">
        <f>IFERROR(VLOOKUP(BB49,'class and classification'!$A$1:$B$338,2,FALSE),VLOOKUP(BB49,'class and classification'!$A$340:$B$378,2,FALSE))</f>
        <v>Predominantly Urban</v>
      </c>
      <c r="BD49" t="str">
        <f>IFERROR(VLOOKUP(BB49,'class and classification'!$A$1:$C$338,3,FALSE),VLOOKUP(BB49,'class and classification'!$A$340:$C$378,3,FALSE))</f>
        <v>MD</v>
      </c>
      <c r="BG49">
        <v>6.5</v>
      </c>
      <c r="BH49">
        <v>13.6</v>
      </c>
      <c r="BI49">
        <v>24.3</v>
      </c>
      <c r="BJ49">
        <v>30.9</v>
      </c>
      <c r="BL49" t="s">
        <v>165</v>
      </c>
      <c r="BM49" t="str">
        <f>IFERROR(VLOOKUP(BL49,'class and classification'!$A$1:$B$338,2,FALSE),VLOOKUP(BL49,'class and classification'!$A$340:$B$378,2,FALSE))</f>
        <v>Predominantly Urban</v>
      </c>
      <c r="BN49" t="str">
        <f>IFERROR(VLOOKUP(BL49,'class and classification'!$A$1:$C$338,3,FALSE),VLOOKUP(BL49,'class and classification'!$A$340:$C$378,3,FALSE))</f>
        <v>MD</v>
      </c>
      <c r="BO49">
        <v>97.5</v>
      </c>
      <c r="BP49">
        <v>82.54</v>
      </c>
      <c r="BQ49">
        <v>92.83</v>
      </c>
      <c r="BR49">
        <v>91.18</v>
      </c>
      <c r="BS49">
        <v>92.41</v>
      </c>
      <c r="BT49">
        <v>93.56</v>
      </c>
    </row>
    <row r="50" spans="2:72"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93</v>
      </c>
      <c r="F50">
        <v>93</v>
      </c>
      <c r="G50">
        <v>97.1</v>
      </c>
      <c r="H50">
        <v>96.2</v>
      </c>
      <c r="I50">
        <v>96.6</v>
      </c>
      <c r="J50">
        <v>96.8</v>
      </c>
      <c r="AB50" t="s">
        <v>18</v>
      </c>
      <c r="AC50" t="str">
        <f>IFERROR(VLOOKUP(AB50,'class and classification'!$A$1:$B$338,2,FALSE),VLOOKUP(AB50,'class and classification'!$A$340:$B$378,2,FALSE))</f>
        <v>Predominantly Urban</v>
      </c>
      <c r="AD50" t="str">
        <f>IFERROR(VLOOKUP(AB50,'class and classification'!$A$1:$C$338,3,FALSE),VLOOKUP(AB50,'class and classification'!$A$340:$C$378,3,FALSE))</f>
        <v>MD</v>
      </c>
      <c r="AI50">
        <v>22.2</v>
      </c>
      <c r="AJ50">
        <v>24.7</v>
      </c>
      <c r="BB50" t="s">
        <v>199</v>
      </c>
      <c r="BC50" t="str">
        <f>IFERROR(VLOOKUP(BB50,'class and classification'!$A$1:$B$338,2,FALSE),VLOOKUP(BB50,'class and classification'!$A$340:$B$378,2,FALSE))</f>
        <v>Predominantly Urban</v>
      </c>
      <c r="BD50" t="str">
        <f>IFERROR(VLOOKUP(BB50,'class and classification'!$A$1:$C$338,3,FALSE),VLOOKUP(BB50,'class and classification'!$A$340:$C$378,3,FALSE))</f>
        <v>MD</v>
      </c>
      <c r="BG50">
        <v>0.1</v>
      </c>
      <c r="BH50">
        <v>8.3000000000000007</v>
      </c>
      <c r="BI50">
        <v>14.2</v>
      </c>
      <c r="BJ50">
        <v>21.3</v>
      </c>
      <c r="BL50" t="s">
        <v>199</v>
      </c>
      <c r="BM50" t="str">
        <f>IFERROR(VLOOKUP(BL50,'class and classification'!$A$1:$B$338,2,FALSE),VLOOKUP(BL50,'class and classification'!$A$340:$B$378,2,FALSE))</f>
        <v>Predominantly Urban</v>
      </c>
      <c r="BN50" t="str">
        <f>IFERROR(VLOOKUP(BL50,'class and classification'!$A$1:$C$338,3,FALSE),VLOOKUP(BL50,'class and classification'!$A$340:$C$378,3,FALSE))</f>
        <v>MD</v>
      </c>
      <c r="BO50">
        <v>62.1</v>
      </c>
      <c r="BP50">
        <v>79.03</v>
      </c>
      <c r="BQ50">
        <v>91.2</v>
      </c>
      <c r="BR50">
        <v>95.17</v>
      </c>
      <c r="BS50">
        <v>93.94</v>
      </c>
      <c r="BT50">
        <v>94.74</v>
      </c>
    </row>
    <row r="51" spans="2:72"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79</v>
      </c>
      <c r="F51">
        <v>90</v>
      </c>
      <c r="G51">
        <v>90.5</v>
      </c>
      <c r="H51">
        <v>91.4</v>
      </c>
      <c r="I51">
        <v>91.6</v>
      </c>
      <c r="J51">
        <v>90.6</v>
      </c>
      <c r="AB51" t="s">
        <v>84</v>
      </c>
      <c r="AC51" t="str">
        <f>IFERROR(VLOOKUP(AB51,'class and classification'!$A$1:$B$338,2,FALSE),VLOOKUP(AB51,'class and classification'!$A$340:$B$378,2,FALSE))</f>
        <v>Predominantly Urban</v>
      </c>
      <c r="AD51" t="str">
        <f>IFERROR(VLOOKUP(AB51,'class and classification'!$A$1:$C$338,3,FALSE),VLOOKUP(AB51,'class and classification'!$A$340:$C$378,3,FALSE))</f>
        <v>MD</v>
      </c>
      <c r="AI51">
        <v>25.2</v>
      </c>
      <c r="AJ51">
        <v>49.3</v>
      </c>
      <c r="BB51" t="s">
        <v>214</v>
      </c>
      <c r="BC51" t="str">
        <f>IFERROR(VLOOKUP(BB51,'class and classification'!$A$1:$B$338,2,FALSE),VLOOKUP(BB51,'class and classification'!$A$340:$B$378,2,FALSE))</f>
        <v>Predominantly Urban</v>
      </c>
      <c r="BD51" t="str">
        <f>IFERROR(VLOOKUP(BB51,'class and classification'!$A$1:$C$338,3,FALSE),VLOOKUP(BB51,'class and classification'!$A$340:$C$378,3,FALSE))</f>
        <v>MD</v>
      </c>
      <c r="BG51">
        <v>7.1</v>
      </c>
      <c r="BH51">
        <v>8.6</v>
      </c>
      <c r="BI51">
        <v>10.4</v>
      </c>
      <c r="BJ51">
        <v>11.4</v>
      </c>
      <c r="BL51" t="s">
        <v>214</v>
      </c>
      <c r="BM51" t="str">
        <f>IFERROR(VLOOKUP(BL51,'class and classification'!$A$1:$B$338,2,FALSE),VLOOKUP(BL51,'class and classification'!$A$340:$B$378,2,FALSE))</f>
        <v>Predominantly Urban</v>
      </c>
      <c r="BN51" t="str">
        <f>IFERROR(VLOOKUP(BL51,'class and classification'!$A$1:$C$338,3,FALSE),VLOOKUP(BL51,'class and classification'!$A$340:$C$378,3,FALSE))</f>
        <v>MD</v>
      </c>
      <c r="BO51">
        <v>75.460000000000008</v>
      </c>
      <c r="BP51">
        <v>70.36</v>
      </c>
      <c r="BQ51">
        <v>81.599999999999994</v>
      </c>
      <c r="BR51">
        <v>84.08</v>
      </c>
      <c r="BS51">
        <v>85.39</v>
      </c>
      <c r="BT51">
        <v>84.5</v>
      </c>
    </row>
    <row r="52" spans="2:72"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72</v>
      </c>
      <c r="F52">
        <v>79</v>
      </c>
      <c r="G52">
        <v>83.7</v>
      </c>
      <c r="H52">
        <v>85.7</v>
      </c>
      <c r="I52">
        <v>86.6</v>
      </c>
      <c r="J52">
        <v>85.8</v>
      </c>
      <c r="AB52" t="s">
        <v>218</v>
      </c>
      <c r="AC52" t="str">
        <f>IFERROR(VLOOKUP(AB52,'class and classification'!$A$1:$B$338,2,FALSE),VLOOKUP(AB52,'class and classification'!$A$340:$B$378,2,FALSE))</f>
        <v>Predominantly Urban</v>
      </c>
      <c r="AD52" t="str">
        <f>IFERROR(VLOOKUP(AB52,'class and classification'!$A$1:$C$338,3,FALSE),VLOOKUP(AB52,'class and classification'!$A$340:$C$378,3,FALSE))</f>
        <v>MD</v>
      </c>
      <c r="AI52">
        <v>9.3000000000000007</v>
      </c>
      <c r="AJ52">
        <v>20.5</v>
      </c>
      <c r="BB52" t="s">
        <v>225</v>
      </c>
      <c r="BC52" t="str">
        <f>IFERROR(VLOOKUP(BB52,'class and classification'!$A$1:$B$338,2,FALSE),VLOOKUP(BB52,'class and classification'!$A$340:$B$378,2,FALSE))</f>
        <v>Predominantly Urban</v>
      </c>
      <c r="BD52" t="str">
        <f>IFERROR(VLOOKUP(BB52,'class and classification'!$A$1:$C$338,3,FALSE),VLOOKUP(BB52,'class and classification'!$A$340:$C$378,3,FALSE))</f>
        <v>MD</v>
      </c>
      <c r="BG52">
        <v>9.6</v>
      </c>
      <c r="BH52">
        <v>46.9</v>
      </c>
      <c r="BI52">
        <v>56.5</v>
      </c>
      <c r="BJ52">
        <v>58.2</v>
      </c>
      <c r="BL52" t="s">
        <v>225</v>
      </c>
      <c r="BM52" t="str">
        <f>IFERROR(VLOOKUP(BL52,'class and classification'!$A$1:$B$338,2,FALSE),VLOOKUP(BL52,'class and classification'!$A$340:$B$378,2,FALSE))</f>
        <v>Predominantly Urban</v>
      </c>
      <c r="BN52" t="str">
        <f>IFERROR(VLOOKUP(BL52,'class and classification'!$A$1:$C$338,3,FALSE),VLOOKUP(BL52,'class and classification'!$A$340:$C$378,3,FALSE))</f>
        <v>MD</v>
      </c>
      <c r="BO52">
        <v>90.78</v>
      </c>
      <c r="BP52">
        <v>78.7</v>
      </c>
      <c r="BQ52">
        <v>92.15</v>
      </c>
      <c r="BR52">
        <v>87.03</v>
      </c>
      <c r="BS52">
        <v>83.4</v>
      </c>
      <c r="BT52">
        <v>86.32</v>
      </c>
    </row>
    <row r="53" spans="2:72"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95</v>
      </c>
      <c r="F53">
        <v>96</v>
      </c>
      <c r="G53">
        <v>98.7</v>
      </c>
      <c r="H53">
        <v>98.7</v>
      </c>
      <c r="I53">
        <v>98.7</v>
      </c>
      <c r="J53">
        <v>98.5</v>
      </c>
      <c r="AB53" t="s">
        <v>232</v>
      </c>
      <c r="AC53" t="str">
        <f>IFERROR(VLOOKUP(AB53,'class and classification'!$A$1:$B$338,2,FALSE),VLOOKUP(AB53,'class and classification'!$A$340:$B$378,2,FALSE))</f>
        <v>Predominantly Urban</v>
      </c>
      <c r="AD53" t="str">
        <f>IFERROR(VLOOKUP(AB53,'class and classification'!$A$1:$C$338,3,FALSE),VLOOKUP(AB53,'class and classification'!$A$340:$C$378,3,FALSE))</f>
        <v>MD</v>
      </c>
      <c r="AI53">
        <v>4.5</v>
      </c>
      <c r="AJ53">
        <v>21.1</v>
      </c>
      <c r="BB53" t="s">
        <v>259</v>
      </c>
      <c r="BC53" t="str">
        <f>IFERROR(VLOOKUP(BB53,'class and classification'!$A$1:$B$338,2,FALSE),VLOOKUP(BB53,'class and classification'!$A$340:$B$378,2,FALSE))</f>
        <v>Predominantly Urban</v>
      </c>
      <c r="BD53" t="str">
        <f>IFERROR(VLOOKUP(BB53,'class and classification'!$A$1:$C$338,3,FALSE),VLOOKUP(BB53,'class and classification'!$A$340:$C$378,3,FALSE))</f>
        <v>MD</v>
      </c>
      <c r="BG53">
        <v>0.2</v>
      </c>
      <c r="BH53">
        <v>0.7</v>
      </c>
      <c r="BI53">
        <v>2.6</v>
      </c>
      <c r="BJ53">
        <v>10.9</v>
      </c>
      <c r="BL53" t="s">
        <v>259</v>
      </c>
      <c r="BM53" t="str">
        <f>IFERROR(VLOOKUP(BL53,'class and classification'!$A$1:$B$338,2,FALSE),VLOOKUP(BL53,'class and classification'!$A$340:$B$378,2,FALSE))</f>
        <v>Predominantly Urban</v>
      </c>
      <c r="BN53" t="str">
        <f>IFERROR(VLOOKUP(BL53,'class and classification'!$A$1:$C$338,3,FALSE),VLOOKUP(BL53,'class and classification'!$A$340:$C$378,3,FALSE))</f>
        <v>MD</v>
      </c>
      <c r="BO53">
        <v>88.35</v>
      </c>
      <c r="BP53">
        <v>73.19</v>
      </c>
      <c r="BQ53">
        <v>83.44</v>
      </c>
      <c r="BR53">
        <v>78.900000000000006</v>
      </c>
      <c r="BS53">
        <v>76.8</v>
      </c>
      <c r="BT53">
        <v>78.61</v>
      </c>
    </row>
    <row r="54" spans="2:72"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91</v>
      </c>
      <c r="F54">
        <v>94</v>
      </c>
      <c r="G54">
        <v>96.5</v>
      </c>
      <c r="H54">
        <v>97.3</v>
      </c>
      <c r="I54">
        <v>98.1</v>
      </c>
      <c r="J54">
        <v>98</v>
      </c>
      <c r="AB54" t="s">
        <v>37</v>
      </c>
      <c r="AC54" t="str">
        <f>IFERROR(VLOOKUP(AB54,'class and classification'!$A$1:$B$338,2,FALSE),VLOOKUP(AB54,'class and classification'!$A$340:$B$378,2,FALSE))</f>
        <v>Predominantly Urban</v>
      </c>
      <c r="AD54" t="str">
        <f>IFERROR(VLOOKUP(AB54,'class and classification'!$A$1:$C$338,3,FALSE),VLOOKUP(AB54,'class and classification'!$A$340:$C$378,3,FALSE))</f>
        <v>MD</v>
      </c>
      <c r="AI54">
        <v>76.900000000000006</v>
      </c>
      <c r="AJ54">
        <v>76.8</v>
      </c>
      <c r="BB54" t="s">
        <v>269</v>
      </c>
      <c r="BC54" t="str">
        <f>IFERROR(VLOOKUP(BB54,'class and classification'!$A$1:$B$338,2,FALSE),VLOOKUP(BB54,'class and classification'!$A$340:$B$378,2,FALSE))</f>
        <v>Predominantly Urban</v>
      </c>
      <c r="BD54" t="str">
        <f>IFERROR(VLOOKUP(BB54,'class and classification'!$A$1:$C$338,3,FALSE),VLOOKUP(BB54,'class and classification'!$A$340:$C$378,3,FALSE))</f>
        <v>MD</v>
      </c>
      <c r="BG54">
        <v>0.7</v>
      </c>
      <c r="BH54">
        <v>11.5</v>
      </c>
      <c r="BI54">
        <v>16.7</v>
      </c>
      <c r="BJ54">
        <v>19.899999999999999</v>
      </c>
      <c r="BL54" t="s">
        <v>269</v>
      </c>
      <c r="BM54" t="str">
        <f>IFERROR(VLOOKUP(BL54,'class and classification'!$A$1:$B$338,2,FALSE),VLOOKUP(BL54,'class and classification'!$A$340:$B$378,2,FALSE))</f>
        <v>Predominantly Urban</v>
      </c>
      <c r="BN54" t="str">
        <f>IFERROR(VLOOKUP(BL54,'class and classification'!$A$1:$C$338,3,FALSE),VLOOKUP(BL54,'class and classification'!$A$340:$C$378,3,FALSE))</f>
        <v>MD</v>
      </c>
      <c r="BO54">
        <v>81.540000000000006</v>
      </c>
      <c r="BP54">
        <v>73.09</v>
      </c>
      <c r="BQ54">
        <v>87.41</v>
      </c>
      <c r="BR54">
        <v>90.99</v>
      </c>
      <c r="BS54">
        <v>90.38</v>
      </c>
      <c r="BT54">
        <v>91.28</v>
      </c>
    </row>
    <row r="55" spans="2:72"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94</v>
      </c>
      <c r="F55">
        <v>94</v>
      </c>
      <c r="G55">
        <v>97</v>
      </c>
      <c r="H55">
        <v>95.2</v>
      </c>
      <c r="I55">
        <v>96.3</v>
      </c>
      <c r="J55">
        <v>97.5</v>
      </c>
      <c r="AB55" t="s">
        <v>52</v>
      </c>
      <c r="AC55" t="str">
        <f>IFERROR(VLOOKUP(AB55,'class and classification'!$A$1:$B$338,2,FALSE),VLOOKUP(AB55,'class and classification'!$A$340:$B$378,2,FALSE))</f>
        <v>Predominantly Urban</v>
      </c>
      <c r="AD55" t="str">
        <f>IFERROR(VLOOKUP(AB55,'class and classification'!$A$1:$C$338,3,FALSE),VLOOKUP(AB55,'class and classification'!$A$340:$C$378,3,FALSE))</f>
        <v>MD</v>
      </c>
      <c r="AI55">
        <v>10.6</v>
      </c>
      <c r="AJ55">
        <v>14.3</v>
      </c>
      <c r="BB55" t="s">
        <v>284</v>
      </c>
      <c r="BC55" t="str">
        <f>IFERROR(VLOOKUP(BB55,'class and classification'!$A$1:$B$338,2,FALSE),VLOOKUP(BB55,'class and classification'!$A$340:$B$378,2,FALSE))</f>
        <v>Predominantly Urban</v>
      </c>
      <c r="BD55" t="str">
        <f>IFERROR(VLOOKUP(BB55,'class and classification'!$A$1:$C$338,3,FALSE),VLOOKUP(BB55,'class and classification'!$A$340:$C$378,3,FALSE))</f>
        <v>MD</v>
      </c>
      <c r="BG55">
        <v>2</v>
      </c>
      <c r="BH55">
        <v>2.1</v>
      </c>
      <c r="BI55">
        <v>2.4</v>
      </c>
      <c r="BJ55">
        <v>3.5</v>
      </c>
      <c r="BL55" t="s">
        <v>284</v>
      </c>
      <c r="BM55" t="str">
        <f>IFERROR(VLOOKUP(BL55,'class and classification'!$A$1:$B$338,2,FALSE),VLOOKUP(BL55,'class and classification'!$A$340:$B$378,2,FALSE))</f>
        <v>Predominantly Urban</v>
      </c>
      <c r="BN55" t="str">
        <f>IFERROR(VLOOKUP(BL55,'class and classification'!$A$1:$C$338,3,FALSE),VLOOKUP(BL55,'class and classification'!$A$340:$C$378,3,FALSE))</f>
        <v>MD</v>
      </c>
      <c r="BO55">
        <v>90.18</v>
      </c>
      <c r="BP55">
        <v>75.540000000000006</v>
      </c>
      <c r="BQ55">
        <v>82.73</v>
      </c>
      <c r="BR55">
        <v>86.95</v>
      </c>
      <c r="BS55">
        <v>89.87</v>
      </c>
      <c r="BT55">
        <v>89.53</v>
      </c>
    </row>
    <row r="56" spans="2:72"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95</v>
      </c>
      <c r="F56">
        <v>95</v>
      </c>
      <c r="G56">
        <v>95.7</v>
      </c>
      <c r="H56">
        <v>95.199999999999989</v>
      </c>
      <c r="I56">
        <v>96.9</v>
      </c>
      <c r="J56">
        <v>97.9</v>
      </c>
      <c r="AB56" t="s">
        <v>150</v>
      </c>
      <c r="AC56" t="str">
        <f>IFERROR(VLOOKUP(AB56,'class and classification'!$A$1:$B$338,2,FALSE),VLOOKUP(AB56,'class and classification'!$A$340:$B$378,2,FALSE))</f>
        <v>Predominantly Urban</v>
      </c>
      <c r="AD56" t="str">
        <f>IFERROR(VLOOKUP(AB56,'class and classification'!$A$1:$C$338,3,FALSE),VLOOKUP(AB56,'class and classification'!$A$340:$C$378,3,FALSE))</f>
        <v>MD</v>
      </c>
      <c r="AI56">
        <v>22.4</v>
      </c>
      <c r="AJ56">
        <v>38.299999999999997</v>
      </c>
      <c r="BB56" t="s">
        <v>306</v>
      </c>
      <c r="BC56" t="str">
        <f>IFERROR(VLOOKUP(BB56,'class and classification'!$A$1:$B$338,2,FALSE),VLOOKUP(BB56,'class and classification'!$A$340:$B$378,2,FALSE))</f>
        <v>Predominantly Urban</v>
      </c>
      <c r="BD56" t="str">
        <f>IFERROR(VLOOKUP(BB56,'class and classification'!$A$1:$C$338,3,FALSE),VLOOKUP(BB56,'class and classification'!$A$340:$C$378,3,FALSE))</f>
        <v>MD</v>
      </c>
      <c r="BG56">
        <v>0.4</v>
      </c>
      <c r="BH56">
        <v>0.9</v>
      </c>
      <c r="BI56">
        <v>3.6</v>
      </c>
      <c r="BJ56">
        <v>6</v>
      </c>
      <c r="BL56" t="s">
        <v>306</v>
      </c>
      <c r="BM56" t="str">
        <f>IFERROR(VLOOKUP(BL56,'class and classification'!$A$1:$B$338,2,FALSE),VLOOKUP(BL56,'class and classification'!$A$340:$B$378,2,FALSE))</f>
        <v>Predominantly Urban</v>
      </c>
      <c r="BN56" t="str">
        <f>IFERROR(VLOOKUP(BL56,'class and classification'!$A$1:$C$338,3,FALSE),VLOOKUP(BL56,'class and classification'!$A$340:$C$378,3,FALSE))</f>
        <v>MD</v>
      </c>
      <c r="BO56">
        <v>87.63</v>
      </c>
      <c r="BP56">
        <v>54.44</v>
      </c>
      <c r="BQ56">
        <v>67.959999999999994</v>
      </c>
      <c r="BR56">
        <v>80.03</v>
      </c>
      <c r="BS56">
        <v>77.34</v>
      </c>
      <c r="BT56">
        <v>84.63</v>
      </c>
    </row>
    <row r="57" spans="2:72"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92</v>
      </c>
      <c r="F57">
        <v>94</v>
      </c>
      <c r="G57">
        <v>96.1</v>
      </c>
      <c r="H57">
        <v>95.1</v>
      </c>
      <c r="I57">
        <v>95.9</v>
      </c>
      <c r="J57">
        <v>95.9</v>
      </c>
      <c r="AB57" t="s">
        <v>154</v>
      </c>
      <c r="AC57" t="str">
        <f>IFERROR(VLOOKUP(AB57,'class and classification'!$A$1:$B$338,2,FALSE),VLOOKUP(AB57,'class and classification'!$A$340:$B$378,2,FALSE))</f>
        <v>Predominantly Urban</v>
      </c>
      <c r="AD57" t="str">
        <f>IFERROR(VLOOKUP(AB57,'class and classification'!$A$1:$C$338,3,FALSE),VLOOKUP(AB57,'class and classification'!$A$340:$C$378,3,FALSE))</f>
        <v>MD</v>
      </c>
      <c r="AI57">
        <v>80.900000000000006</v>
      </c>
      <c r="AJ57">
        <v>84</v>
      </c>
      <c r="BB57" t="s">
        <v>151</v>
      </c>
      <c r="BC57" t="str">
        <f>IFERROR(VLOOKUP(BB57,'class and classification'!$A$1:$B$338,2,FALSE),VLOOKUP(BB57,'class and classification'!$A$340:$B$378,2,FALSE))</f>
        <v>Predominantly Urban</v>
      </c>
      <c r="BD57" t="str">
        <f>IFERROR(VLOOKUP(BB57,'class and classification'!$A$1:$C$338,3,FALSE),VLOOKUP(BB57,'class and classification'!$A$340:$C$378,3,FALSE))</f>
        <v>MD</v>
      </c>
      <c r="BG57">
        <v>5.5</v>
      </c>
      <c r="BH57">
        <v>3.9</v>
      </c>
      <c r="BI57">
        <v>10</v>
      </c>
      <c r="BJ57">
        <v>23</v>
      </c>
      <c r="BL57" t="s">
        <v>151</v>
      </c>
      <c r="BM57" t="str">
        <f>IFERROR(VLOOKUP(BL57,'class and classification'!$A$1:$B$338,2,FALSE),VLOOKUP(BL57,'class and classification'!$A$340:$B$378,2,FALSE))</f>
        <v>Predominantly Urban</v>
      </c>
      <c r="BN57" t="str">
        <f>IFERROR(VLOOKUP(BL57,'class and classification'!$A$1:$C$338,3,FALSE),VLOOKUP(BL57,'class and classification'!$A$340:$C$378,3,FALSE))</f>
        <v>MD</v>
      </c>
      <c r="BO57">
        <v>88.87</v>
      </c>
      <c r="BP57">
        <v>61.46</v>
      </c>
      <c r="BQ57">
        <v>83.56</v>
      </c>
      <c r="BR57">
        <v>91.35</v>
      </c>
      <c r="BS57">
        <v>93.7</v>
      </c>
      <c r="BT57">
        <v>94.73</v>
      </c>
    </row>
    <row r="58" spans="2:72"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98</v>
      </c>
      <c r="F58">
        <v>98</v>
      </c>
      <c r="G58">
        <v>98.6</v>
      </c>
      <c r="H58">
        <v>97.5</v>
      </c>
      <c r="I58">
        <v>97.7</v>
      </c>
      <c r="J58">
        <v>97.7</v>
      </c>
      <c r="AB58" t="s">
        <v>288</v>
      </c>
      <c r="AC58" t="str">
        <f>IFERROR(VLOOKUP(AB58,'class and classification'!$A$1:$B$338,2,FALSE),VLOOKUP(AB58,'class and classification'!$A$340:$B$378,2,FALSE))</f>
        <v>Predominantly Urban</v>
      </c>
      <c r="AD58" t="str">
        <f>IFERROR(VLOOKUP(AB58,'class and classification'!$A$1:$C$338,3,FALSE),VLOOKUP(AB58,'class and classification'!$A$340:$C$378,3,FALSE))</f>
        <v>MD</v>
      </c>
      <c r="AI58">
        <v>20.399999999999999</v>
      </c>
      <c r="AJ58">
        <v>26.1</v>
      </c>
      <c r="BB58" t="s">
        <v>160</v>
      </c>
      <c r="BC58" t="str">
        <f>IFERROR(VLOOKUP(BB58,'class and classification'!$A$1:$B$338,2,FALSE),VLOOKUP(BB58,'class and classification'!$A$340:$B$378,2,FALSE))</f>
        <v>Predominantly Urban</v>
      </c>
      <c r="BD58" t="str">
        <f>IFERROR(VLOOKUP(BB58,'class and classification'!$A$1:$C$338,3,FALSE),VLOOKUP(BB58,'class and classification'!$A$340:$C$378,3,FALSE))</f>
        <v>MD</v>
      </c>
      <c r="BG58">
        <v>3.8</v>
      </c>
      <c r="BH58">
        <v>25.1</v>
      </c>
      <c r="BI58">
        <v>31.4</v>
      </c>
      <c r="BJ58">
        <v>38.299999999999997</v>
      </c>
      <c r="BL58" t="s">
        <v>160</v>
      </c>
      <c r="BM58" t="str">
        <f>IFERROR(VLOOKUP(BL58,'class and classification'!$A$1:$B$338,2,FALSE),VLOOKUP(BL58,'class and classification'!$A$340:$B$378,2,FALSE))</f>
        <v>Predominantly Urban</v>
      </c>
      <c r="BN58" t="str">
        <f>IFERROR(VLOOKUP(BL58,'class and classification'!$A$1:$C$338,3,FALSE),VLOOKUP(BL58,'class and classification'!$A$340:$C$378,3,FALSE))</f>
        <v>MD</v>
      </c>
      <c r="BO58">
        <v>99.22999999999999</v>
      </c>
      <c r="BP58">
        <v>82.66</v>
      </c>
      <c r="BQ58">
        <v>91.7</v>
      </c>
      <c r="BR58">
        <v>91.49</v>
      </c>
      <c r="BS58">
        <v>91.98</v>
      </c>
      <c r="BT58">
        <v>92.69</v>
      </c>
    </row>
    <row r="59" spans="2:72"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82</v>
      </c>
      <c r="F59">
        <v>88</v>
      </c>
      <c r="G59">
        <v>91.2</v>
      </c>
      <c r="H59">
        <v>91.8</v>
      </c>
      <c r="I59">
        <v>92.6</v>
      </c>
      <c r="J59">
        <v>93</v>
      </c>
      <c r="AB59" t="s">
        <v>82</v>
      </c>
      <c r="AC59" t="str">
        <f>IFERROR(VLOOKUP(AB59,'class and classification'!$A$1:$B$338,2,FALSE),VLOOKUP(AB59,'class and classification'!$A$340:$B$378,2,FALSE))</f>
        <v>Predominantly Urban</v>
      </c>
      <c r="AD59" t="str">
        <f>IFERROR(VLOOKUP(AB59,'class and classification'!$A$1:$C$338,3,FALSE),VLOOKUP(AB59,'class and classification'!$A$340:$C$378,3,FALSE))</f>
        <v>UA</v>
      </c>
      <c r="AI59">
        <v>9.6</v>
      </c>
      <c r="AJ59">
        <v>46.9</v>
      </c>
      <c r="BB59" t="s">
        <v>229</v>
      </c>
      <c r="BC59" t="str">
        <f>IFERROR(VLOOKUP(BB59,'class and classification'!$A$1:$B$338,2,FALSE),VLOOKUP(BB59,'class and classification'!$A$340:$B$378,2,FALSE))</f>
        <v>Predominantly Urban</v>
      </c>
      <c r="BD59" t="str">
        <f>IFERROR(VLOOKUP(BB59,'class and classification'!$A$1:$C$338,3,FALSE),VLOOKUP(BB59,'class and classification'!$A$340:$C$378,3,FALSE))</f>
        <v>MD</v>
      </c>
      <c r="BG59">
        <v>0.1</v>
      </c>
      <c r="BH59">
        <v>2.1</v>
      </c>
      <c r="BI59">
        <v>26.4</v>
      </c>
      <c r="BJ59">
        <v>39.700000000000003</v>
      </c>
      <c r="BL59" t="s">
        <v>229</v>
      </c>
      <c r="BM59" t="str">
        <f>IFERROR(VLOOKUP(BL59,'class and classification'!$A$1:$B$338,2,FALSE),VLOOKUP(BL59,'class and classification'!$A$340:$B$378,2,FALSE))</f>
        <v>Predominantly Urban</v>
      </c>
      <c r="BN59" t="str">
        <f>IFERROR(VLOOKUP(BL59,'class and classification'!$A$1:$C$338,3,FALSE),VLOOKUP(BL59,'class and classification'!$A$340:$C$378,3,FALSE))</f>
        <v>MD</v>
      </c>
      <c r="BO59">
        <v>85.13</v>
      </c>
      <c r="BP59">
        <v>64.48</v>
      </c>
      <c r="BQ59">
        <v>70.33</v>
      </c>
      <c r="BR59">
        <v>71.8</v>
      </c>
      <c r="BS59">
        <v>71.72</v>
      </c>
      <c r="BT59">
        <v>74.319999999999993</v>
      </c>
    </row>
    <row r="60" spans="2:72"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87</v>
      </c>
      <c r="F60">
        <v>93</v>
      </c>
      <c r="G60">
        <v>97.7</v>
      </c>
      <c r="H60">
        <v>97.6</v>
      </c>
      <c r="I60">
        <v>97.6</v>
      </c>
      <c r="J60">
        <v>97.5</v>
      </c>
      <c r="AB60" t="s">
        <v>155</v>
      </c>
      <c r="AC60" t="str">
        <f>IFERROR(VLOOKUP(AB60,'class and classification'!$A$1:$B$338,2,FALSE),VLOOKUP(AB60,'class and classification'!$A$340:$B$378,2,FALSE))</f>
        <v>Predominantly Urban</v>
      </c>
      <c r="AD60" t="str">
        <f>IFERROR(VLOOKUP(AB60,'class and classification'!$A$1:$C$338,3,FALSE),VLOOKUP(AB60,'class and classification'!$A$340:$C$378,3,FALSE))</f>
        <v>UA</v>
      </c>
      <c r="AI60">
        <v>7.5</v>
      </c>
      <c r="AJ60">
        <v>24.1</v>
      </c>
      <c r="BB60" t="s">
        <v>255</v>
      </c>
      <c r="BC60" t="str">
        <f>IFERROR(VLOOKUP(BB60,'class and classification'!$A$1:$B$338,2,FALSE),VLOOKUP(BB60,'class and classification'!$A$340:$B$378,2,FALSE))</f>
        <v>Predominantly Urban</v>
      </c>
      <c r="BD60" t="str">
        <f>IFERROR(VLOOKUP(BB60,'class and classification'!$A$1:$C$338,3,FALSE),VLOOKUP(BB60,'class and classification'!$A$340:$C$378,3,FALSE))</f>
        <v>MD</v>
      </c>
      <c r="BG60">
        <v>0.9</v>
      </c>
      <c r="BH60">
        <v>1.4</v>
      </c>
      <c r="BI60">
        <v>4.7</v>
      </c>
      <c r="BJ60">
        <v>6.8</v>
      </c>
      <c r="BL60" t="s">
        <v>255</v>
      </c>
      <c r="BM60" t="str">
        <f>IFERROR(VLOOKUP(BL60,'class and classification'!$A$1:$B$338,2,FALSE),VLOOKUP(BL60,'class and classification'!$A$340:$B$378,2,FALSE))</f>
        <v>Predominantly Urban</v>
      </c>
      <c r="BN60" t="str">
        <f>IFERROR(VLOOKUP(BL60,'class and classification'!$A$1:$C$338,3,FALSE),VLOOKUP(BL60,'class and classification'!$A$340:$C$378,3,FALSE))</f>
        <v>MD</v>
      </c>
      <c r="BO60">
        <v>66.33</v>
      </c>
      <c r="BP60">
        <v>39.909999999999997</v>
      </c>
      <c r="BQ60">
        <v>65.489999999999995</v>
      </c>
      <c r="BR60">
        <v>71.58</v>
      </c>
      <c r="BS60">
        <v>80.13</v>
      </c>
      <c r="BT60">
        <v>74.45</v>
      </c>
    </row>
    <row r="61" spans="2:72"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92</v>
      </c>
      <c r="F61">
        <v>93</v>
      </c>
      <c r="G61">
        <v>94.8</v>
      </c>
      <c r="H61">
        <v>95.2</v>
      </c>
      <c r="I61">
        <v>95.8</v>
      </c>
      <c r="J61">
        <v>95.6</v>
      </c>
      <c r="AB61" t="s">
        <v>196</v>
      </c>
      <c r="AC61" t="str">
        <f>IFERROR(VLOOKUP(AB61,'class and classification'!$A$1:$B$338,2,FALSE),VLOOKUP(AB61,'class and classification'!$A$340:$B$378,2,FALSE))</f>
        <v>Predominantly Urban</v>
      </c>
      <c r="AD61" t="str">
        <f>IFERROR(VLOOKUP(AB61,'class and classification'!$A$1:$C$338,3,FALSE),VLOOKUP(AB61,'class and classification'!$A$340:$C$378,3,FALSE))</f>
        <v>UA</v>
      </c>
      <c r="AI61">
        <v>21</v>
      </c>
      <c r="AJ61">
        <v>32.799999999999997</v>
      </c>
      <c r="BB61" t="s">
        <v>310</v>
      </c>
      <c r="BC61" t="str">
        <f>IFERROR(VLOOKUP(BB61,'class and classification'!$A$1:$B$338,2,FALSE),VLOOKUP(BB61,'class and classification'!$A$340:$B$378,2,FALSE))</f>
        <v>Predominantly Urban</v>
      </c>
      <c r="BD61" t="str">
        <f>IFERROR(VLOOKUP(BB61,'class and classification'!$A$1:$C$338,3,FALSE),VLOOKUP(BB61,'class and classification'!$A$340:$C$378,3,FALSE))</f>
        <v>MD</v>
      </c>
      <c r="BG61">
        <v>0.7</v>
      </c>
      <c r="BH61">
        <v>16.399999999999999</v>
      </c>
      <c r="BI61">
        <v>41.2</v>
      </c>
      <c r="BJ61">
        <v>63.8</v>
      </c>
      <c r="BL61" t="s">
        <v>310</v>
      </c>
      <c r="BM61" t="str">
        <f>IFERROR(VLOOKUP(BL61,'class and classification'!$A$1:$B$338,2,FALSE),VLOOKUP(BL61,'class and classification'!$A$340:$B$378,2,FALSE))</f>
        <v>Predominantly Urban</v>
      </c>
      <c r="BN61" t="str">
        <f>IFERROR(VLOOKUP(BL61,'class and classification'!$A$1:$C$338,3,FALSE),VLOOKUP(BL61,'class and classification'!$A$340:$C$378,3,FALSE))</f>
        <v>MD</v>
      </c>
      <c r="BO61">
        <v>89.89</v>
      </c>
      <c r="BP61">
        <v>71.06</v>
      </c>
      <c r="BQ61">
        <v>79.72</v>
      </c>
      <c r="BR61">
        <v>80.53</v>
      </c>
      <c r="BS61">
        <v>80.959999999999994</v>
      </c>
      <c r="BT61">
        <v>80.34</v>
      </c>
    </row>
    <row r="62" spans="2:72"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89</v>
      </c>
      <c r="F62">
        <v>90</v>
      </c>
      <c r="G62">
        <v>93.800000000000011</v>
      </c>
      <c r="H62">
        <v>93.4</v>
      </c>
      <c r="I62">
        <v>93.9</v>
      </c>
      <c r="J62">
        <v>94.5</v>
      </c>
      <c r="AB62" t="s">
        <v>223</v>
      </c>
      <c r="AC62" t="str">
        <f>IFERROR(VLOOKUP(AB62,'class and classification'!$A$1:$B$338,2,FALSE),VLOOKUP(AB62,'class and classification'!$A$340:$B$378,2,FALSE))</f>
        <v>Predominantly Rural</v>
      </c>
      <c r="AD62" t="str">
        <f>IFERROR(VLOOKUP(AB62,'class and classification'!$A$1:$C$338,3,FALSE),VLOOKUP(AB62,'class and classification'!$A$340:$C$378,3,FALSE))</f>
        <v>UA</v>
      </c>
      <c r="AI62">
        <v>12.1</v>
      </c>
      <c r="AJ62">
        <v>14.4</v>
      </c>
      <c r="BB62" t="s">
        <v>18</v>
      </c>
      <c r="BC62" t="str">
        <f>IFERROR(VLOOKUP(BB62,'class and classification'!$A$1:$B$338,2,FALSE),VLOOKUP(BB62,'class and classification'!$A$340:$B$378,2,FALSE))</f>
        <v>Predominantly Urban</v>
      </c>
      <c r="BD62" t="str">
        <f>IFERROR(VLOOKUP(BB62,'class and classification'!$A$1:$C$338,3,FALSE),VLOOKUP(BB62,'class and classification'!$A$340:$C$378,3,FALSE))</f>
        <v>MD</v>
      </c>
      <c r="BG62">
        <v>0.8</v>
      </c>
      <c r="BH62">
        <v>14.3</v>
      </c>
      <c r="BI62">
        <v>22.2</v>
      </c>
      <c r="BJ62">
        <v>24.7</v>
      </c>
      <c r="BL62" t="s">
        <v>18</v>
      </c>
      <c r="BM62" t="str">
        <f>IFERROR(VLOOKUP(BL62,'class and classification'!$A$1:$B$338,2,FALSE),VLOOKUP(BL62,'class and classification'!$A$340:$B$378,2,FALSE))</f>
        <v>Predominantly Urban</v>
      </c>
      <c r="BN62" t="str">
        <f>IFERROR(VLOOKUP(BL62,'class and classification'!$A$1:$C$338,3,FALSE),VLOOKUP(BL62,'class and classification'!$A$340:$C$378,3,FALSE))</f>
        <v>MD</v>
      </c>
      <c r="BO62">
        <v>67.84</v>
      </c>
      <c r="BP62">
        <v>61.78</v>
      </c>
      <c r="BQ62">
        <v>79.540000000000006</v>
      </c>
      <c r="BR62">
        <v>78.5</v>
      </c>
      <c r="BS62">
        <v>77.12</v>
      </c>
      <c r="BT62">
        <v>79.349999999999994</v>
      </c>
    </row>
    <row r="63" spans="2:72"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95</v>
      </c>
      <c r="F63">
        <v>96</v>
      </c>
      <c r="G63">
        <v>97.1</v>
      </c>
      <c r="H63">
        <v>97</v>
      </c>
      <c r="I63">
        <v>96.9</v>
      </c>
      <c r="J63">
        <v>97.1</v>
      </c>
      <c r="AB63" t="s">
        <v>323</v>
      </c>
      <c r="AC63" t="str">
        <f>IFERROR(VLOOKUP(AB63,'class and classification'!$A$1:$B$338,2,FALSE),VLOOKUP(AB63,'class and classification'!$A$340:$B$378,2,FALSE))</f>
        <v>Urban with Significant Rural</v>
      </c>
      <c r="AD63" t="str">
        <f>IFERROR(VLOOKUP(AB63,'class and classification'!$A$1:$C$338,3,FALSE),VLOOKUP(AB63,'class and classification'!$A$340:$C$378,3,FALSE))</f>
        <v>SC</v>
      </c>
      <c r="BB63" t="s">
        <v>84</v>
      </c>
      <c r="BC63" t="str">
        <f>IFERROR(VLOOKUP(BB63,'class and classification'!$A$1:$B$338,2,FALSE),VLOOKUP(BB63,'class and classification'!$A$340:$B$378,2,FALSE))</f>
        <v>Predominantly Urban</v>
      </c>
      <c r="BD63" t="str">
        <f>IFERROR(VLOOKUP(BB63,'class and classification'!$A$1:$C$338,3,FALSE),VLOOKUP(BB63,'class and classification'!$A$340:$C$378,3,FALSE))</f>
        <v>MD</v>
      </c>
      <c r="BG63">
        <v>6.6</v>
      </c>
      <c r="BH63">
        <v>7.6</v>
      </c>
      <c r="BI63">
        <v>25.2</v>
      </c>
      <c r="BJ63">
        <v>49.3</v>
      </c>
      <c r="BL63" t="s">
        <v>84</v>
      </c>
      <c r="BM63" t="str">
        <f>IFERROR(VLOOKUP(BL63,'class and classification'!$A$1:$B$338,2,FALSE),VLOOKUP(BL63,'class and classification'!$A$340:$B$378,2,FALSE))</f>
        <v>Predominantly Urban</v>
      </c>
      <c r="BN63" t="str">
        <f>IFERROR(VLOOKUP(BL63,'class and classification'!$A$1:$C$338,3,FALSE),VLOOKUP(BL63,'class and classification'!$A$340:$C$378,3,FALSE))</f>
        <v>MD</v>
      </c>
      <c r="BO63">
        <v>78.069999999999993</v>
      </c>
      <c r="BP63">
        <v>61.11</v>
      </c>
      <c r="BQ63">
        <v>74.989999999999995</v>
      </c>
      <c r="BR63">
        <v>77.27</v>
      </c>
      <c r="BS63">
        <v>79.47</v>
      </c>
      <c r="BT63">
        <v>79.41</v>
      </c>
    </row>
    <row r="64" spans="2:72"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76</v>
      </c>
      <c r="F64">
        <v>96</v>
      </c>
      <c r="G64">
        <v>93.5</v>
      </c>
      <c r="H64">
        <v>95.5</v>
      </c>
      <c r="I64">
        <v>97.5</v>
      </c>
      <c r="J64">
        <v>97.2</v>
      </c>
      <c r="AB64" t="s">
        <v>332</v>
      </c>
      <c r="AC64" t="str">
        <f>IFERROR(VLOOKUP(AB64,'class and classification'!$A$1:$B$338,2,FALSE),VLOOKUP(AB64,'class and classification'!$A$340:$B$378,2,FALSE))</f>
        <v>Urban with Significant Rural</v>
      </c>
      <c r="AD64" t="str">
        <f>IFERROR(VLOOKUP(AB64,'class and classification'!$A$1:$C$338,3,FALSE),VLOOKUP(AB64,'class and classification'!$A$340:$C$378,3,FALSE))</f>
        <v>SC</v>
      </c>
      <c r="BB64" t="s">
        <v>218</v>
      </c>
      <c r="BC64" t="str">
        <f>IFERROR(VLOOKUP(BB64,'class and classification'!$A$1:$B$338,2,FALSE),VLOOKUP(BB64,'class and classification'!$A$340:$B$378,2,FALSE))</f>
        <v>Predominantly Urban</v>
      </c>
      <c r="BD64" t="str">
        <f>IFERROR(VLOOKUP(BB64,'class and classification'!$A$1:$C$338,3,FALSE),VLOOKUP(BB64,'class and classification'!$A$340:$C$378,3,FALSE))</f>
        <v>MD</v>
      </c>
      <c r="BG64">
        <v>5.4</v>
      </c>
      <c r="BH64">
        <v>8.1999999999999993</v>
      </c>
      <c r="BI64">
        <v>9.3000000000000007</v>
      </c>
      <c r="BJ64">
        <v>20.5</v>
      </c>
      <c r="BL64" t="s">
        <v>218</v>
      </c>
      <c r="BM64" t="str">
        <f>IFERROR(VLOOKUP(BL64,'class and classification'!$A$1:$B$338,2,FALSE),VLOOKUP(BL64,'class and classification'!$A$340:$B$378,2,FALSE))</f>
        <v>Predominantly Urban</v>
      </c>
      <c r="BN64" t="str">
        <f>IFERROR(VLOOKUP(BL64,'class and classification'!$A$1:$C$338,3,FALSE),VLOOKUP(BL64,'class and classification'!$A$340:$C$378,3,FALSE))</f>
        <v>MD</v>
      </c>
      <c r="BO64">
        <v>80.010000000000005</v>
      </c>
      <c r="BP64">
        <v>57.24</v>
      </c>
      <c r="BQ64">
        <v>67.739999999999995</v>
      </c>
      <c r="BR64">
        <v>74.33</v>
      </c>
      <c r="BS64">
        <v>78.430000000000007</v>
      </c>
      <c r="BT64">
        <v>81.42</v>
      </c>
    </row>
    <row r="65" spans="2:72"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84</v>
      </c>
      <c r="F65">
        <v>88</v>
      </c>
      <c r="G65">
        <v>92.1</v>
      </c>
      <c r="H65">
        <v>92.7</v>
      </c>
      <c r="I65">
        <v>94.1</v>
      </c>
      <c r="J65">
        <v>94.9</v>
      </c>
      <c r="AB65" t="s">
        <v>333</v>
      </c>
      <c r="AC65" t="str">
        <f>IFERROR(VLOOKUP(AB65,'class and classification'!$A$1:$B$338,2,FALSE),VLOOKUP(AB65,'class and classification'!$A$340:$B$378,2,FALSE))</f>
        <v>Predominantly Rural</v>
      </c>
      <c r="AD65" t="str">
        <f>IFERROR(VLOOKUP(AB65,'class and classification'!$A$1:$C$338,3,FALSE),VLOOKUP(AB65,'class and classification'!$A$340:$C$378,3,FALSE))</f>
        <v>SC</v>
      </c>
      <c r="BB65" t="s">
        <v>232</v>
      </c>
      <c r="BC65" t="str">
        <f>IFERROR(VLOOKUP(BB65,'class and classification'!$A$1:$B$338,2,FALSE),VLOOKUP(BB65,'class and classification'!$A$340:$B$378,2,FALSE))</f>
        <v>Predominantly Urban</v>
      </c>
      <c r="BD65" t="str">
        <f>IFERROR(VLOOKUP(BB65,'class and classification'!$A$1:$C$338,3,FALSE),VLOOKUP(BB65,'class and classification'!$A$340:$C$378,3,FALSE))</f>
        <v>MD</v>
      </c>
      <c r="BG65">
        <v>1.5</v>
      </c>
      <c r="BH65">
        <v>2.4</v>
      </c>
      <c r="BI65">
        <v>4.5</v>
      </c>
      <c r="BJ65">
        <v>21.1</v>
      </c>
      <c r="BL65" t="s">
        <v>232</v>
      </c>
      <c r="BM65" t="str">
        <f>IFERROR(VLOOKUP(BL65,'class and classification'!$A$1:$B$338,2,FALSE),VLOOKUP(BL65,'class and classification'!$A$340:$B$378,2,FALSE))</f>
        <v>Predominantly Urban</v>
      </c>
      <c r="BN65" t="str">
        <f>IFERROR(VLOOKUP(BL65,'class and classification'!$A$1:$C$338,3,FALSE),VLOOKUP(BL65,'class and classification'!$A$340:$C$378,3,FALSE))</f>
        <v>MD</v>
      </c>
      <c r="BO65">
        <v>65.19</v>
      </c>
      <c r="BP65">
        <v>79.040000000000006</v>
      </c>
      <c r="BQ65">
        <v>86.77</v>
      </c>
      <c r="BR65">
        <v>88.83</v>
      </c>
      <c r="BS65">
        <v>88.32</v>
      </c>
      <c r="BT65">
        <v>89.29</v>
      </c>
    </row>
    <row r="66" spans="2:72"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88</v>
      </c>
      <c r="F66">
        <v>90</v>
      </c>
      <c r="G66">
        <v>91.3</v>
      </c>
      <c r="H66">
        <v>92.9</v>
      </c>
      <c r="I66">
        <v>94.4</v>
      </c>
      <c r="J66">
        <v>95.5</v>
      </c>
      <c r="AB66" t="s">
        <v>337</v>
      </c>
      <c r="AC66" t="str">
        <f>IFERROR(VLOOKUP(AB66,'class and classification'!$A$1:$B$338,2,FALSE),VLOOKUP(AB66,'class and classification'!$A$340:$B$378,2,FALSE))</f>
        <v>Urban with Significant Rural</v>
      </c>
      <c r="AD66" t="str">
        <f>IFERROR(VLOOKUP(AB66,'class and classification'!$A$1:$C$338,3,FALSE),VLOOKUP(AB66,'class and classification'!$A$340:$C$378,3,FALSE))</f>
        <v>SC</v>
      </c>
      <c r="BB66" t="s">
        <v>37</v>
      </c>
      <c r="BC66" t="str">
        <f>IFERROR(VLOOKUP(BB66,'class and classification'!$A$1:$B$338,2,FALSE),VLOOKUP(BB66,'class and classification'!$A$340:$B$378,2,FALSE))</f>
        <v>Predominantly Urban</v>
      </c>
      <c r="BD66" t="str">
        <f>IFERROR(VLOOKUP(BB66,'class and classification'!$A$1:$C$338,3,FALSE),VLOOKUP(BB66,'class and classification'!$A$340:$C$378,3,FALSE))</f>
        <v>MD</v>
      </c>
      <c r="BG66">
        <v>1.8</v>
      </c>
      <c r="BH66">
        <v>2.2000000000000002</v>
      </c>
      <c r="BI66">
        <v>3.4</v>
      </c>
      <c r="BJ66">
        <v>7.9</v>
      </c>
      <c r="BL66" t="s">
        <v>37</v>
      </c>
      <c r="BM66" t="str">
        <f>IFERROR(VLOOKUP(BL66,'class and classification'!$A$1:$B$338,2,FALSE),VLOOKUP(BL66,'class and classification'!$A$340:$B$378,2,FALSE))</f>
        <v>Predominantly Urban</v>
      </c>
      <c r="BN66" t="str">
        <f>IFERROR(VLOOKUP(BL66,'class and classification'!$A$1:$C$338,3,FALSE),VLOOKUP(BL66,'class and classification'!$A$340:$C$378,3,FALSE))</f>
        <v>MD</v>
      </c>
      <c r="BO66">
        <v>84.6</v>
      </c>
      <c r="BP66">
        <v>72.55</v>
      </c>
      <c r="BQ66">
        <v>85.42</v>
      </c>
      <c r="BR66">
        <v>86.45</v>
      </c>
      <c r="BS66">
        <v>85.36</v>
      </c>
      <c r="BT66">
        <v>83.86</v>
      </c>
    </row>
    <row r="67" spans="2:72"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89</v>
      </c>
      <c r="F67">
        <v>90</v>
      </c>
      <c r="G67">
        <v>92.5</v>
      </c>
      <c r="H67">
        <v>91.1</v>
      </c>
      <c r="I67">
        <v>93.5</v>
      </c>
      <c r="J67">
        <v>94.8</v>
      </c>
      <c r="AB67" t="s">
        <v>189</v>
      </c>
      <c r="AC67" t="str">
        <f>IFERROR(VLOOKUP(AB67,'class and classification'!$A$1:$B$338,2,FALSE),VLOOKUP(AB67,'class and classification'!$A$340:$B$378,2,FALSE))</f>
        <v>Urban with Significant Rural</v>
      </c>
      <c r="AD67" t="str">
        <f>IFERROR(VLOOKUP(AB67,'class and classification'!$A$1:$C$338,3,FALSE),VLOOKUP(AB67,'class and classification'!$A$340:$C$378,3,FALSE))</f>
        <v>UA</v>
      </c>
      <c r="AJ67">
        <v>73.8</v>
      </c>
      <c r="BB67" t="s">
        <v>52</v>
      </c>
      <c r="BC67" t="str">
        <f>IFERROR(VLOOKUP(BB67,'class and classification'!$A$1:$B$338,2,FALSE),VLOOKUP(BB67,'class and classification'!$A$340:$B$378,2,FALSE))</f>
        <v>Predominantly Urban</v>
      </c>
      <c r="BD67" t="str">
        <f>IFERROR(VLOOKUP(BB67,'class and classification'!$A$1:$C$338,3,FALSE),VLOOKUP(BB67,'class and classification'!$A$340:$C$378,3,FALSE))</f>
        <v>MD</v>
      </c>
      <c r="BG67">
        <v>2.7</v>
      </c>
      <c r="BH67">
        <v>3.5</v>
      </c>
      <c r="BI67">
        <v>10.6</v>
      </c>
      <c r="BJ67">
        <v>14.3</v>
      </c>
      <c r="BL67" t="s">
        <v>52</v>
      </c>
      <c r="BM67" t="str">
        <f>IFERROR(VLOOKUP(BL67,'class and classification'!$A$1:$B$338,2,FALSE),VLOOKUP(BL67,'class and classification'!$A$340:$B$378,2,FALSE))</f>
        <v>Predominantly Urban</v>
      </c>
      <c r="BN67" t="str">
        <f>IFERROR(VLOOKUP(BL67,'class and classification'!$A$1:$C$338,3,FALSE),VLOOKUP(BL67,'class and classification'!$A$340:$C$378,3,FALSE))</f>
        <v>MD</v>
      </c>
      <c r="BO67">
        <v>51.38</v>
      </c>
      <c r="BP67">
        <v>73.08</v>
      </c>
      <c r="BQ67">
        <v>86.63</v>
      </c>
      <c r="BR67">
        <v>84.24</v>
      </c>
      <c r="BS67">
        <v>84.28</v>
      </c>
      <c r="BT67">
        <v>87.49</v>
      </c>
    </row>
    <row r="68" spans="2:72"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81</v>
      </c>
      <c r="F68">
        <v>92</v>
      </c>
      <c r="G68">
        <v>94.9</v>
      </c>
      <c r="H68">
        <v>93.8</v>
      </c>
      <c r="I68">
        <v>94.1</v>
      </c>
      <c r="J68">
        <v>94.2</v>
      </c>
      <c r="AB68" t="s">
        <v>302</v>
      </c>
      <c r="AC68" t="str">
        <f>IFERROR(VLOOKUP(AB68,'class and classification'!$A$1:$B$338,2,FALSE),VLOOKUP(AB68,'class and classification'!$A$340:$B$378,2,FALSE))</f>
        <v>Urban with Significant Rural</v>
      </c>
      <c r="AD68" t="str">
        <f>IFERROR(VLOOKUP(AB68,'class and classification'!$A$1:$C$338,3,FALSE),VLOOKUP(AB68,'class and classification'!$A$340:$C$378,3,FALSE))</f>
        <v>UA</v>
      </c>
      <c r="AJ68">
        <v>67.2</v>
      </c>
      <c r="BB68" t="s">
        <v>150</v>
      </c>
      <c r="BC68" t="str">
        <f>IFERROR(VLOOKUP(BB68,'class and classification'!$A$1:$B$338,2,FALSE),VLOOKUP(BB68,'class and classification'!$A$340:$B$378,2,FALSE))</f>
        <v>Predominantly Urban</v>
      </c>
      <c r="BD68" t="str">
        <f>IFERROR(VLOOKUP(BB68,'class and classification'!$A$1:$C$338,3,FALSE),VLOOKUP(BB68,'class and classification'!$A$340:$C$378,3,FALSE))</f>
        <v>MD</v>
      </c>
      <c r="BG68">
        <v>4.3</v>
      </c>
      <c r="BH68">
        <v>8.9</v>
      </c>
      <c r="BI68">
        <v>22.1</v>
      </c>
      <c r="BJ68">
        <v>38</v>
      </c>
      <c r="BL68" t="s">
        <v>150</v>
      </c>
      <c r="BM68" t="str">
        <f>IFERROR(VLOOKUP(BL68,'class and classification'!$A$1:$B$338,2,FALSE),VLOOKUP(BL68,'class and classification'!$A$340:$B$378,2,FALSE))</f>
        <v>Predominantly Urban</v>
      </c>
      <c r="BN68" t="str">
        <f>IFERROR(VLOOKUP(BL68,'class and classification'!$A$1:$C$338,3,FALSE),VLOOKUP(BL68,'class and classification'!$A$340:$C$378,3,FALSE))</f>
        <v>MD</v>
      </c>
      <c r="BO68">
        <v>82.25</v>
      </c>
      <c r="BP68">
        <v>72.290000000000006</v>
      </c>
      <c r="BQ68">
        <v>86.74</v>
      </c>
      <c r="BR68">
        <v>82.34</v>
      </c>
      <c r="BS68">
        <v>82.35</v>
      </c>
      <c r="BT68">
        <v>81.36</v>
      </c>
    </row>
    <row r="69" spans="2:72" x14ac:dyDescent="0.3">
      <c r="AB69" t="s">
        <v>133</v>
      </c>
      <c r="AC69" t="str">
        <f>IFERROR(VLOOKUP(AB69,'class and classification'!$A$1:$B$338,2,FALSE),VLOOKUP(AB69,'class and classification'!$A$340:$B$378,2,FALSE))</f>
        <v>Predominantly Rural</v>
      </c>
      <c r="AD69" t="str">
        <f>IFERROR(VLOOKUP(AB69,'class and classification'!$A$1:$C$338,3,FALSE),VLOOKUP(AB69,'class and classification'!$A$340:$C$378,3,FALSE))</f>
        <v>UA</v>
      </c>
      <c r="AI69">
        <v>17.100000000000001</v>
      </c>
      <c r="AJ69">
        <v>24.5</v>
      </c>
      <c r="BB69" t="s">
        <v>154</v>
      </c>
      <c r="BC69" t="str">
        <f>IFERROR(VLOOKUP(BB69,'class and classification'!$A$1:$B$338,2,FALSE),VLOOKUP(BB69,'class and classification'!$A$340:$B$378,2,FALSE))</f>
        <v>Predominantly Urban</v>
      </c>
      <c r="BD69" t="str">
        <f>IFERROR(VLOOKUP(BB69,'class and classification'!$A$1:$C$338,3,FALSE),VLOOKUP(BB69,'class and classification'!$A$340:$C$378,3,FALSE))</f>
        <v>MD</v>
      </c>
      <c r="BG69">
        <v>7.8</v>
      </c>
      <c r="BH69">
        <v>27.2</v>
      </c>
      <c r="BI69">
        <v>44.3</v>
      </c>
      <c r="BJ69">
        <v>60.7</v>
      </c>
      <c r="BL69" t="s">
        <v>154</v>
      </c>
      <c r="BM69" t="str">
        <f>IFERROR(VLOOKUP(BL69,'class and classification'!$A$1:$B$338,2,FALSE),VLOOKUP(BL69,'class and classification'!$A$340:$B$378,2,FALSE))</f>
        <v>Predominantly Urban</v>
      </c>
      <c r="BN69" t="str">
        <f>IFERROR(VLOOKUP(BL69,'class and classification'!$A$1:$C$338,3,FALSE),VLOOKUP(BL69,'class and classification'!$A$340:$C$378,3,FALSE))</f>
        <v>MD</v>
      </c>
      <c r="BO69">
        <v>84.93</v>
      </c>
      <c r="BP69">
        <v>76.94</v>
      </c>
      <c r="BQ69">
        <v>85.17</v>
      </c>
      <c r="BR69">
        <v>87.64</v>
      </c>
      <c r="BS69">
        <v>87.31</v>
      </c>
      <c r="BT69">
        <v>87.28</v>
      </c>
    </row>
    <row r="70" spans="2:72" x14ac:dyDescent="0.3">
      <c r="AB70" t="s">
        <v>233</v>
      </c>
      <c r="AC70" t="str">
        <f>IFERROR(VLOOKUP(AB70,'class and classification'!$A$1:$B$338,2,FALSE),VLOOKUP(AB70,'class and classification'!$A$340:$B$378,2,FALSE))</f>
        <v>Predominantly Rural</v>
      </c>
      <c r="AD70" t="str">
        <f>IFERROR(VLOOKUP(AB70,'class and classification'!$A$1:$C$338,3,FALSE),VLOOKUP(AB70,'class and classification'!$A$340:$C$378,3,FALSE))</f>
        <v>UA</v>
      </c>
      <c r="AI70">
        <v>6.5</v>
      </c>
      <c r="AJ70">
        <v>14.1</v>
      </c>
      <c r="BB70" t="s">
        <v>288</v>
      </c>
      <c r="BC70" t="str">
        <f>IFERROR(VLOOKUP(BB70,'class and classification'!$A$1:$B$338,2,FALSE),VLOOKUP(BB70,'class and classification'!$A$340:$B$378,2,FALSE))</f>
        <v>Predominantly Urban</v>
      </c>
      <c r="BD70" t="str">
        <f>IFERROR(VLOOKUP(BB70,'class and classification'!$A$1:$C$338,3,FALSE),VLOOKUP(BB70,'class and classification'!$A$340:$C$378,3,FALSE))</f>
        <v>MD</v>
      </c>
      <c r="BG70">
        <v>4.3</v>
      </c>
      <c r="BH70">
        <v>12.6</v>
      </c>
      <c r="BI70">
        <v>20.399999999999999</v>
      </c>
      <c r="BJ70">
        <v>26.1</v>
      </c>
      <c r="BL70" t="s">
        <v>288</v>
      </c>
      <c r="BM70" t="str">
        <f>IFERROR(VLOOKUP(BL70,'class and classification'!$A$1:$B$338,2,FALSE),VLOOKUP(BL70,'class and classification'!$A$340:$B$378,2,FALSE))</f>
        <v>Predominantly Urban</v>
      </c>
      <c r="BN70" t="str">
        <f>IFERROR(VLOOKUP(BL70,'class and classification'!$A$1:$C$338,3,FALSE),VLOOKUP(BL70,'class and classification'!$A$340:$C$378,3,FALSE))</f>
        <v>MD</v>
      </c>
      <c r="BO70">
        <v>94.01</v>
      </c>
      <c r="BP70">
        <v>67.12</v>
      </c>
      <c r="BQ70">
        <v>84.07</v>
      </c>
      <c r="BR70">
        <v>77.41</v>
      </c>
      <c r="BS70">
        <v>77.72</v>
      </c>
      <c r="BT70">
        <v>78</v>
      </c>
    </row>
    <row r="71" spans="2:72" x14ac:dyDescent="0.3">
      <c r="AB71" t="s">
        <v>261</v>
      </c>
      <c r="AC71" t="str">
        <f>IFERROR(VLOOKUP(AB71,'class and classification'!$A$1:$B$338,2,FALSE),VLOOKUP(AB71,'class and classification'!$A$340:$B$378,2,FALSE))</f>
        <v>Predominantly Urban</v>
      </c>
      <c r="AD71" t="str">
        <f>IFERROR(VLOOKUP(AB71,'class and classification'!$A$1:$C$338,3,FALSE),VLOOKUP(AB71,'class and classification'!$A$340:$C$378,3,FALSE))</f>
        <v>UA</v>
      </c>
      <c r="AI71">
        <v>1</v>
      </c>
      <c r="AJ71">
        <v>23.5</v>
      </c>
      <c r="BB71" t="s">
        <v>28</v>
      </c>
      <c r="BC71" t="str">
        <f>IFERROR(VLOOKUP(BB71,'class and classification'!$A$1:$B$338,2,FALSE),VLOOKUP(BB71,'class and classification'!$A$340:$B$378,2,FALSE))</f>
        <v>Predominantly Urban</v>
      </c>
      <c r="BD71" t="str">
        <f>IFERROR(VLOOKUP(BB71,'class and classification'!$A$1:$C$338,3,FALSE),VLOOKUP(BB71,'class and classification'!$A$340:$C$378,3,FALSE))</f>
        <v>MD</v>
      </c>
      <c r="BG71">
        <v>3.1</v>
      </c>
      <c r="BH71">
        <v>20.6</v>
      </c>
      <c r="BI71">
        <v>33.4</v>
      </c>
      <c r="BJ71">
        <v>38.700000000000003</v>
      </c>
      <c r="BL71" t="s">
        <v>28</v>
      </c>
      <c r="BM71" t="str">
        <f>IFERROR(VLOOKUP(BL71,'class and classification'!$A$1:$B$338,2,FALSE),VLOOKUP(BL71,'class and classification'!$A$340:$B$378,2,FALSE))</f>
        <v>Predominantly Urban</v>
      </c>
      <c r="BN71" t="str">
        <f>IFERROR(VLOOKUP(BL71,'class and classification'!$A$1:$C$338,3,FALSE),VLOOKUP(BL71,'class and classification'!$A$340:$C$378,3,FALSE))</f>
        <v>MD</v>
      </c>
      <c r="BO71">
        <v>91.89</v>
      </c>
      <c r="BP71">
        <v>73.33</v>
      </c>
      <c r="BQ71">
        <v>89.96</v>
      </c>
      <c r="BR71">
        <v>93.92</v>
      </c>
      <c r="BS71">
        <v>87.81</v>
      </c>
      <c r="BT71">
        <v>90.56</v>
      </c>
    </row>
    <row r="72" spans="2:72"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95</v>
      </c>
      <c r="F72">
        <v>97</v>
      </c>
      <c r="G72">
        <v>99.5</v>
      </c>
      <c r="H72">
        <v>98.300000000000011</v>
      </c>
      <c r="I72">
        <v>98.9</v>
      </c>
      <c r="J72">
        <v>98.5</v>
      </c>
      <c r="AB72" t="s">
        <v>273</v>
      </c>
      <c r="AC72" t="str">
        <f>IFERROR(VLOOKUP(AB72,'class and classification'!$A$1:$B$338,2,FALSE),VLOOKUP(AB72,'class and classification'!$A$340:$B$378,2,FALSE))</f>
        <v>Predominantly Urban</v>
      </c>
      <c r="AD72" t="str">
        <f>IFERROR(VLOOKUP(AB72,'class and classification'!$A$1:$C$338,3,FALSE),VLOOKUP(AB72,'class and classification'!$A$340:$C$378,3,FALSE))</f>
        <v>UA</v>
      </c>
      <c r="AI72">
        <v>5.5</v>
      </c>
      <c r="AJ72">
        <v>77.8</v>
      </c>
      <c r="BB72" t="s">
        <v>75</v>
      </c>
      <c r="BC72" t="str">
        <f>IFERROR(VLOOKUP(BB72,'class and classification'!$A$1:$B$338,2,FALSE),VLOOKUP(BB72,'class and classification'!$A$340:$B$378,2,FALSE))</f>
        <v>Predominantly Urban</v>
      </c>
      <c r="BD72" t="str">
        <f>IFERROR(VLOOKUP(BB72,'class and classification'!$A$1:$C$338,3,FALSE),VLOOKUP(BB72,'class and classification'!$A$340:$C$378,3,FALSE))</f>
        <v>MD</v>
      </c>
      <c r="BG72">
        <v>16.399999999999999</v>
      </c>
      <c r="BH72">
        <v>34.4</v>
      </c>
      <c r="BI72">
        <v>67.2</v>
      </c>
      <c r="BJ72">
        <v>91.5</v>
      </c>
      <c r="BL72" t="s">
        <v>75</v>
      </c>
      <c r="BM72" t="str">
        <f>IFERROR(VLOOKUP(BL72,'class and classification'!$A$1:$B$338,2,FALSE),VLOOKUP(BL72,'class and classification'!$A$340:$B$378,2,FALSE))</f>
        <v>Predominantly Urban</v>
      </c>
      <c r="BN72" t="str">
        <f>IFERROR(VLOOKUP(BL72,'class and classification'!$A$1:$C$338,3,FALSE),VLOOKUP(BL72,'class and classification'!$A$340:$C$378,3,FALSE))</f>
        <v>MD</v>
      </c>
      <c r="BO72">
        <v>98.22</v>
      </c>
      <c r="BP72">
        <v>72.89</v>
      </c>
      <c r="BQ72">
        <v>77.489999999999995</v>
      </c>
      <c r="BR72">
        <v>82.78</v>
      </c>
      <c r="BS72">
        <v>83.22</v>
      </c>
      <c r="BT72">
        <v>84.79</v>
      </c>
    </row>
    <row r="73" spans="2:72"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92</v>
      </c>
      <c r="F73">
        <v>96</v>
      </c>
      <c r="G73">
        <v>96.7</v>
      </c>
      <c r="H73">
        <v>97.1</v>
      </c>
      <c r="I73">
        <v>97.3</v>
      </c>
      <c r="J73">
        <v>97.2</v>
      </c>
      <c r="AB73" t="s">
        <v>340</v>
      </c>
      <c r="AC73" t="str">
        <f>IFERROR(VLOOKUP(AB73,'class and classification'!$A$1:$B$338,2,FALSE),VLOOKUP(AB73,'class and classification'!$A$340:$B$378,2,FALSE))</f>
        <v>Urban with Significant Rural</v>
      </c>
      <c r="AD73" t="str">
        <f>IFERROR(VLOOKUP(AB73,'class and classification'!$A$1:$C$338,3,FALSE),VLOOKUP(AB73,'class and classification'!$A$340:$C$378,3,FALSE))</f>
        <v>SC</v>
      </c>
      <c r="BB73" t="s">
        <v>87</v>
      </c>
      <c r="BC73" t="str">
        <f>IFERROR(VLOOKUP(BB73,'class and classification'!$A$1:$B$338,2,FALSE),VLOOKUP(BB73,'class and classification'!$A$340:$B$378,2,FALSE))</f>
        <v>Predominantly Urban</v>
      </c>
      <c r="BD73" t="str">
        <f>IFERROR(VLOOKUP(BB73,'class and classification'!$A$1:$C$338,3,FALSE),VLOOKUP(BB73,'class and classification'!$A$340:$C$378,3,FALSE))</f>
        <v>MD</v>
      </c>
      <c r="BG73">
        <v>0.1</v>
      </c>
      <c r="BH73">
        <v>0.5</v>
      </c>
      <c r="BI73">
        <v>1.9</v>
      </c>
      <c r="BJ73">
        <v>5</v>
      </c>
      <c r="BL73" t="s">
        <v>87</v>
      </c>
      <c r="BM73" t="str">
        <f>IFERROR(VLOOKUP(BL73,'class and classification'!$A$1:$B$338,2,FALSE),VLOOKUP(BL73,'class and classification'!$A$340:$B$378,2,FALSE))</f>
        <v>Predominantly Urban</v>
      </c>
      <c r="BN73" t="str">
        <f>IFERROR(VLOOKUP(BL73,'class and classification'!$A$1:$C$338,3,FALSE),VLOOKUP(BL73,'class and classification'!$A$340:$C$378,3,FALSE))</f>
        <v>MD</v>
      </c>
      <c r="BO73">
        <v>94.92</v>
      </c>
      <c r="BP73">
        <v>64.569999999999993</v>
      </c>
      <c r="BQ73">
        <v>81.28</v>
      </c>
      <c r="BR73">
        <v>83.17</v>
      </c>
      <c r="BS73">
        <v>79.72</v>
      </c>
      <c r="BT73">
        <v>85.37</v>
      </c>
    </row>
    <row r="74" spans="2:72"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93</v>
      </c>
      <c r="F74">
        <v>94</v>
      </c>
      <c r="G74">
        <v>97.2</v>
      </c>
      <c r="H74">
        <v>96.300000000000011</v>
      </c>
      <c r="I74">
        <v>97.6</v>
      </c>
      <c r="J74">
        <v>97.5</v>
      </c>
      <c r="AB74" t="s">
        <v>343</v>
      </c>
      <c r="AC74" t="str">
        <f>IFERROR(VLOOKUP(AB74,'class and classification'!$A$1:$B$338,2,FALSE),VLOOKUP(AB74,'class and classification'!$A$340:$B$378,2,FALSE))</f>
        <v>Urban with Significant Rural</v>
      </c>
      <c r="AD74" t="str">
        <f>IFERROR(VLOOKUP(AB74,'class and classification'!$A$1:$C$338,3,FALSE),VLOOKUP(AB74,'class and classification'!$A$340:$C$378,3,FALSE))</f>
        <v>SC</v>
      </c>
      <c r="BB74" t="s">
        <v>226</v>
      </c>
      <c r="BC74" t="str">
        <f>IFERROR(VLOOKUP(BB74,'class and classification'!$A$1:$B$338,2,FALSE),VLOOKUP(BB74,'class and classification'!$A$340:$B$378,2,FALSE))</f>
        <v>Predominantly Urban</v>
      </c>
      <c r="BD74" t="str">
        <f>IFERROR(VLOOKUP(BB74,'class and classification'!$A$1:$C$338,3,FALSE),VLOOKUP(BB74,'class and classification'!$A$340:$C$378,3,FALSE))</f>
        <v>MD</v>
      </c>
      <c r="BG74">
        <v>0.5</v>
      </c>
      <c r="BH74">
        <v>2.6</v>
      </c>
      <c r="BI74">
        <v>11.2</v>
      </c>
      <c r="BJ74">
        <v>19.399999999999999</v>
      </c>
      <c r="BL74" t="s">
        <v>226</v>
      </c>
      <c r="BM74" t="str">
        <f>IFERROR(VLOOKUP(BL74,'class and classification'!$A$1:$B$338,2,FALSE),VLOOKUP(BL74,'class and classification'!$A$340:$B$378,2,FALSE))</f>
        <v>Predominantly Urban</v>
      </c>
      <c r="BN74" t="str">
        <f>IFERROR(VLOOKUP(BL74,'class and classification'!$A$1:$C$338,3,FALSE),VLOOKUP(BL74,'class and classification'!$A$340:$C$378,3,FALSE))</f>
        <v>MD</v>
      </c>
      <c r="BO74">
        <v>97.23</v>
      </c>
      <c r="BP74">
        <v>73.44</v>
      </c>
      <c r="BQ74">
        <v>92.38</v>
      </c>
      <c r="BR74">
        <v>95.16</v>
      </c>
      <c r="BS74">
        <v>91.52</v>
      </c>
      <c r="BT74">
        <v>93.04</v>
      </c>
    </row>
    <row r="75" spans="2:72"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91</v>
      </c>
      <c r="F75">
        <v>95</v>
      </c>
      <c r="G75">
        <v>97.5</v>
      </c>
      <c r="H75">
        <v>97</v>
      </c>
      <c r="I75">
        <v>97.2</v>
      </c>
      <c r="J75">
        <v>96.2</v>
      </c>
      <c r="AB75" t="s">
        <v>28</v>
      </c>
      <c r="AC75" t="str">
        <f>IFERROR(VLOOKUP(AB75,'class and classification'!$A$1:$B$338,2,FALSE),VLOOKUP(AB75,'class and classification'!$A$340:$B$378,2,FALSE))</f>
        <v>Predominantly Urban</v>
      </c>
      <c r="AD75" t="str">
        <f>IFERROR(VLOOKUP(AB75,'class and classification'!$A$1:$C$338,3,FALSE),VLOOKUP(AB75,'class and classification'!$A$340:$C$378,3,FALSE))</f>
        <v>MD</v>
      </c>
      <c r="AI75">
        <v>88.4</v>
      </c>
      <c r="AJ75">
        <v>88</v>
      </c>
      <c r="BB75" t="s">
        <v>235</v>
      </c>
      <c r="BC75" t="str">
        <f>IFERROR(VLOOKUP(BB75,'class and classification'!$A$1:$B$338,2,FALSE),VLOOKUP(BB75,'class and classification'!$A$340:$B$378,2,FALSE))</f>
        <v>Predominantly Urban</v>
      </c>
      <c r="BD75" t="str">
        <f>IFERROR(VLOOKUP(BB75,'class and classification'!$A$1:$C$338,3,FALSE),VLOOKUP(BB75,'class and classification'!$A$340:$C$378,3,FALSE))</f>
        <v>MD</v>
      </c>
      <c r="BG75">
        <v>3.8</v>
      </c>
      <c r="BH75">
        <v>11.7</v>
      </c>
      <c r="BI75">
        <v>22.2</v>
      </c>
      <c r="BJ75">
        <v>37.6</v>
      </c>
      <c r="BL75" t="s">
        <v>235</v>
      </c>
      <c r="BM75" t="str">
        <f>IFERROR(VLOOKUP(BL75,'class and classification'!$A$1:$B$338,2,FALSE),VLOOKUP(BL75,'class and classification'!$A$340:$B$378,2,FALSE))</f>
        <v>Predominantly Urban</v>
      </c>
      <c r="BN75" t="str">
        <f>IFERROR(VLOOKUP(BL75,'class and classification'!$A$1:$C$338,3,FALSE),VLOOKUP(BL75,'class and classification'!$A$340:$C$378,3,FALSE))</f>
        <v>MD</v>
      </c>
      <c r="BO75">
        <v>86.4</v>
      </c>
      <c r="BP75">
        <v>52.76</v>
      </c>
      <c r="BQ75">
        <v>74.67</v>
      </c>
      <c r="BR75">
        <v>80.31</v>
      </c>
      <c r="BS75">
        <v>82.08</v>
      </c>
      <c r="BT75">
        <v>81.84</v>
      </c>
    </row>
    <row r="76" spans="2:72"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96</v>
      </c>
      <c r="F76">
        <v>97</v>
      </c>
      <c r="G76">
        <v>98.1</v>
      </c>
      <c r="H76">
        <v>97.300000000000011</v>
      </c>
      <c r="I76">
        <v>97.6</v>
      </c>
      <c r="J76">
        <v>97.7</v>
      </c>
      <c r="AB76" t="s">
        <v>75</v>
      </c>
      <c r="AC76" t="str">
        <f>IFERROR(VLOOKUP(AB76,'class and classification'!$A$1:$B$338,2,FALSE),VLOOKUP(AB76,'class and classification'!$A$340:$B$378,2,FALSE))</f>
        <v>Predominantly Urban</v>
      </c>
      <c r="AD76" t="str">
        <f>IFERROR(VLOOKUP(AB76,'class and classification'!$A$1:$C$338,3,FALSE),VLOOKUP(AB76,'class and classification'!$A$340:$C$378,3,FALSE))</f>
        <v>MD</v>
      </c>
      <c r="AI76">
        <v>89.3</v>
      </c>
      <c r="AJ76">
        <v>94.1</v>
      </c>
      <c r="BB76" t="s">
        <v>289</v>
      </c>
      <c r="BC76" t="str">
        <f>IFERROR(VLOOKUP(BB76,'class and classification'!$A$1:$B$338,2,FALSE),VLOOKUP(BB76,'class and classification'!$A$340:$B$378,2,FALSE))</f>
        <v>Predominantly Urban</v>
      </c>
      <c r="BD76" t="str">
        <f>IFERROR(VLOOKUP(BB76,'class and classification'!$A$1:$C$338,3,FALSE),VLOOKUP(BB76,'class and classification'!$A$340:$C$378,3,FALSE))</f>
        <v>MD</v>
      </c>
      <c r="BG76">
        <v>7.1</v>
      </c>
      <c r="BH76">
        <v>10.5</v>
      </c>
      <c r="BI76">
        <v>11.1</v>
      </c>
      <c r="BJ76">
        <v>11.9</v>
      </c>
      <c r="BL76" t="s">
        <v>289</v>
      </c>
      <c r="BM76" t="str">
        <f>IFERROR(VLOOKUP(BL76,'class and classification'!$A$1:$B$338,2,FALSE),VLOOKUP(BL76,'class and classification'!$A$340:$B$378,2,FALSE))</f>
        <v>Predominantly Urban</v>
      </c>
      <c r="BN76" t="str">
        <f>IFERROR(VLOOKUP(BL76,'class and classification'!$A$1:$C$338,3,FALSE),VLOOKUP(BL76,'class and classification'!$A$340:$C$378,3,FALSE))</f>
        <v>MD</v>
      </c>
      <c r="BO76">
        <v>87.74</v>
      </c>
      <c r="BP76">
        <v>57.27</v>
      </c>
      <c r="BQ76">
        <v>76.3</v>
      </c>
      <c r="BR76">
        <v>77.569999999999993</v>
      </c>
      <c r="BS76">
        <v>75.7</v>
      </c>
      <c r="BT76">
        <v>77.7</v>
      </c>
    </row>
    <row r="77" spans="2:72"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94</v>
      </c>
      <c r="F77">
        <v>97</v>
      </c>
      <c r="G77">
        <v>97.3</v>
      </c>
      <c r="H77">
        <v>95.399999999999991</v>
      </c>
      <c r="I77">
        <v>96.4</v>
      </c>
      <c r="J77">
        <v>96.8</v>
      </c>
      <c r="AB77" t="s">
        <v>87</v>
      </c>
      <c r="AC77" t="str">
        <f>IFERROR(VLOOKUP(AB77,'class and classification'!$A$1:$B$338,2,FALSE),VLOOKUP(AB77,'class and classification'!$A$340:$B$378,2,FALSE))</f>
        <v>Predominantly Urban</v>
      </c>
      <c r="AD77" t="str">
        <f>IFERROR(VLOOKUP(AB77,'class and classification'!$A$1:$C$338,3,FALSE),VLOOKUP(AB77,'class and classification'!$A$340:$C$378,3,FALSE))</f>
        <v>MD</v>
      </c>
      <c r="AI77">
        <v>82.8</v>
      </c>
      <c r="AJ77">
        <v>88.5</v>
      </c>
      <c r="BB77" t="s">
        <v>313</v>
      </c>
      <c r="BC77" t="str">
        <f>IFERROR(VLOOKUP(BB77,'class and classification'!$A$1:$B$338,2,FALSE),VLOOKUP(BB77,'class and classification'!$A$340:$B$378,2,FALSE))</f>
        <v>Predominantly Urban</v>
      </c>
      <c r="BD77" t="str">
        <f>IFERROR(VLOOKUP(BB77,'class and classification'!$A$1:$C$338,3,FALSE),VLOOKUP(BB77,'class and classification'!$A$340:$C$378,3,FALSE))</f>
        <v>MD</v>
      </c>
      <c r="BG77">
        <v>0.6</v>
      </c>
      <c r="BH77">
        <v>1</v>
      </c>
      <c r="BI77">
        <v>1.8</v>
      </c>
      <c r="BJ77">
        <v>15.2</v>
      </c>
      <c r="BL77" t="s">
        <v>313</v>
      </c>
      <c r="BM77" t="str">
        <f>IFERROR(VLOOKUP(BL77,'class and classification'!$A$1:$B$338,2,FALSE),VLOOKUP(BL77,'class and classification'!$A$340:$B$378,2,FALSE))</f>
        <v>Predominantly Urban</v>
      </c>
      <c r="BN77" t="str">
        <f>IFERROR(VLOOKUP(BL77,'class and classification'!$A$1:$C$338,3,FALSE),VLOOKUP(BL77,'class and classification'!$A$340:$C$378,3,FALSE))</f>
        <v>MD</v>
      </c>
      <c r="BO77">
        <v>98.83</v>
      </c>
      <c r="BP77">
        <v>79.42</v>
      </c>
      <c r="BQ77">
        <v>86.01</v>
      </c>
      <c r="BR77">
        <v>88.28</v>
      </c>
      <c r="BS77">
        <v>85.87</v>
      </c>
      <c r="BT77">
        <v>87.18</v>
      </c>
    </row>
    <row r="78" spans="2:72"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62</v>
      </c>
      <c r="F78">
        <v>82</v>
      </c>
      <c r="G78">
        <v>58.2</v>
      </c>
      <c r="H78">
        <v>53.9</v>
      </c>
      <c r="I78">
        <v>56.5</v>
      </c>
      <c r="J78">
        <v>56.5</v>
      </c>
      <c r="AB78" t="s">
        <v>226</v>
      </c>
      <c r="AC78" t="str">
        <f>IFERROR(VLOOKUP(AB78,'class and classification'!$A$1:$B$338,2,FALSE),VLOOKUP(AB78,'class and classification'!$A$340:$B$378,2,FALSE))</f>
        <v>Predominantly Urban</v>
      </c>
      <c r="AD78" t="str">
        <f>IFERROR(VLOOKUP(AB78,'class and classification'!$A$1:$C$338,3,FALSE),VLOOKUP(AB78,'class and classification'!$A$340:$C$378,3,FALSE))</f>
        <v>MD</v>
      </c>
      <c r="AI78">
        <v>70.099999999999994</v>
      </c>
      <c r="AJ78">
        <v>82</v>
      </c>
      <c r="BB78" t="s">
        <v>322</v>
      </c>
      <c r="BC78" t="str">
        <f>IFERROR(VLOOKUP(BB78,'class and classification'!$A$1:$B$338,2,FALSE),VLOOKUP(BB78,'class and classification'!$A$340:$B$378,2,FALSE))</f>
        <v>Predominantly Rural</v>
      </c>
      <c r="BD78" t="str">
        <f>IFERROR(VLOOKUP(BB78,'class and classification'!$A$1:$C$338,3,FALSE),VLOOKUP(BB78,'class and classification'!$A$340:$C$378,3,FALSE))</f>
        <v>SC</v>
      </c>
      <c r="BL78" t="s">
        <v>322</v>
      </c>
      <c r="BM78" t="str">
        <f>IFERROR(VLOOKUP(BL78,'class and classification'!$A$1:$B$338,2,FALSE),VLOOKUP(BL78,'class and classification'!$A$340:$B$378,2,FALSE))</f>
        <v>Predominantly Rural</v>
      </c>
      <c r="BN78" t="str">
        <f>IFERROR(VLOOKUP(BL78,'class and classification'!$A$1:$C$338,3,FALSE),VLOOKUP(BL78,'class and classification'!$A$340:$C$378,3,FALSE))</f>
        <v>SC</v>
      </c>
      <c r="BO78">
        <v>3.3300000000000005</v>
      </c>
    </row>
    <row r="79" spans="2:72"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91</v>
      </c>
      <c r="F79">
        <v>95</v>
      </c>
      <c r="G79">
        <v>97</v>
      </c>
      <c r="H79">
        <v>95.7</v>
      </c>
      <c r="I79">
        <v>96</v>
      </c>
      <c r="J79">
        <v>95.9</v>
      </c>
      <c r="AB79" t="s">
        <v>235</v>
      </c>
      <c r="AC79" t="str">
        <f>IFERROR(VLOOKUP(AB79,'class and classification'!$A$1:$B$338,2,FALSE),VLOOKUP(AB79,'class and classification'!$A$340:$B$378,2,FALSE))</f>
        <v>Predominantly Urban</v>
      </c>
      <c r="AD79" t="str">
        <f>IFERROR(VLOOKUP(AB79,'class and classification'!$A$1:$C$338,3,FALSE),VLOOKUP(AB79,'class and classification'!$A$340:$C$378,3,FALSE))</f>
        <v>MD</v>
      </c>
      <c r="AI79">
        <v>84.1</v>
      </c>
      <c r="AJ79">
        <v>87.3</v>
      </c>
      <c r="BB79" t="s">
        <v>331</v>
      </c>
      <c r="BC79" t="str">
        <f>IFERROR(VLOOKUP(BB79,'class and classification'!$A$1:$B$338,2,FALSE),VLOOKUP(BB79,'class and classification'!$A$340:$B$378,2,FALSE))</f>
        <v>Predominantly Urban</v>
      </c>
      <c r="BD79" t="str">
        <f>IFERROR(VLOOKUP(BB79,'class and classification'!$A$1:$C$338,3,FALSE),VLOOKUP(BB79,'class and classification'!$A$340:$C$378,3,FALSE))</f>
        <v>SC</v>
      </c>
      <c r="BL79" t="s">
        <v>331</v>
      </c>
      <c r="BM79" t="str">
        <f>IFERROR(VLOOKUP(BL79,'class and classification'!$A$1:$B$338,2,FALSE),VLOOKUP(BL79,'class and classification'!$A$340:$B$378,2,FALSE))</f>
        <v>Predominantly Urban</v>
      </c>
      <c r="BN79" t="str">
        <f>IFERROR(VLOOKUP(BL79,'class and classification'!$A$1:$C$338,3,FALSE),VLOOKUP(BL79,'class and classification'!$A$340:$C$378,3,FALSE))</f>
        <v>SC</v>
      </c>
      <c r="BO79">
        <v>38.24</v>
      </c>
    </row>
    <row r="80" spans="2:72"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94</v>
      </c>
      <c r="F80">
        <v>97</v>
      </c>
      <c r="G80">
        <v>98.6</v>
      </c>
      <c r="H80">
        <v>98.300000000000011</v>
      </c>
      <c r="I80">
        <v>98.4</v>
      </c>
      <c r="J80">
        <v>97.3</v>
      </c>
      <c r="AB80" t="s">
        <v>289</v>
      </c>
      <c r="AC80" t="str">
        <f>IFERROR(VLOOKUP(AB80,'class and classification'!$A$1:$B$338,2,FALSE),VLOOKUP(AB80,'class and classification'!$A$340:$B$378,2,FALSE))</f>
        <v>Predominantly Urban</v>
      </c>
      <c r="AD80" t="str">
        <f>IFERROR(VLOOKUP(AB80,'class and classification'!$A$1:$C$338,3,FALSE),VLOOKUP(AB80,'class and classification'!$A$340:$C$378,3,FALSE))</f>
        <v>MD</v>
      </c>
      <c r="AI80">
        <v>73.8</v>
      </c>
      <c r="AJ80">
        <v>76.5</v>
      </c>
      <c r="BB80" t="s">
        <v>336</v>
      </c>
      <c r="BC80" t="str">
        <f>IFERROR(VLOOKUP(BB80,'class and classification'!$A$1:$B$338,2,FALSE),VLOOKUP(BB80,'class and classification'!$A$340:$B$378,2,FALSE))</f>
        <v>Predominantly Rural</v>
      </c>
      <c r="BD80" t="str">
        <f>IFERROR(VLOOKUP(BB80,'class and classification'!$A$1:$C$338,3,FALSE),VLOOKUP(BB80,'class and classification'!$A$340:$C$378,3,FALSE))</f>
        <v>SC</v>
      </c>
      <c r="BL80" t="s">
        <v>336</v>
      </c>
      <c r="BM80" t="str">
        <f>IFERROR(VLOOKUP(BL80,'class and classification'!$A$1:$B$338,2,FALSE),VLOOKUP(BL80,'class and classification'!$A$340:$B$378,2,FALSE))</f>
        <v>Predominantly Rural</v>
      </c>
      <c r="BN80" t="str">
        <f>IFERROR(VLOOKUP(BL80,'class and classification'!$A$1:$C$338,3,FALSE),VLOOKUP(BL80,'class and classification'!$A$340:$C$378,3,FALSE))</f>
        <v>SC</v>
      </c>
      <c r="BO80">
        <v>23.14</v>
      </c>
    </row>
    <row r="81" spans="2:67"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97</v>
      </c>
      <c r="F81">
        <v>98</v>
      </c>
      <c r="G81">
        <v>98.7</v>
      </c>
      <c r="H81">
        <v>97.3</v>
      </c>
      <c r="I81">
        <v>97.2</v>
      </c>
      <c r="J81">
        <v>97</v>
      </c>
      <c r="AB81" t="s">
        <v>313</v>
      </c>
      <c r="AC81" t="str">
        <f>IFERROR(VLOOKUP(AB81,'class and classification'!$A$1:$B$338,2,FALSE),VLOOKUP(AB81,'class and classification'!$A$340:$B$378,2,FALSE))</f>
        <v>Predominantly Urban</v>
      </c>
      <c r="AD81" t="str">
        <f>IFERROR(VLOOKUP(AB81,'class and classification'!$A$1:$C$338,3,FALSE),VLOOKUP(AB81,'class and classification'!$A$340:$C$378,3,FALSE))</f>
        <v>MD</v>
      </c>
      <c r="AI81">
        <v>2</v>
      </c>
      <c r="AJ81">
        <v>89.6</v>
      </c>
      <c r="BB81" t="s">
        <v>323</v>
      </c>
      <c r="BC81" t="str">
        <f>IFERROR(VLOOKUP(BB81,'class and classification'!$A$1:$B$338,2,FALSE),VLOOKUP(BB81,'class and classification'!$A$340:$B$378,2,FALSE))</f>
        <v>Urban with Significant Rural</v>
      </c>
      <c r="BD81" t="str">
        <f>IFERROR(VLOOKUP(BB81,'class and classification'!$A$1:$C$338,3,FALSE),VLOOKUP(BB81,'class and classification'!$A$340:$C$378,3,FALSE))</f>
        <v>SC</v>
      </c>
      <c r="BL81" t="s">
        <v>323</v>
      </c>
      <c r="BM81" t="str">
        <f>IFERROR(VLOOKUP(BL81,'class and classification'!$A$1:$B$338,2,FALSE),VLOOKUP(BL81,'class and classification'!$A$340:$B$378,2,FALSE))</f>
        <v>Urban with Significant Rural</v>
      </c>
      <c r="BN81" t="str">
        <f>IFERROR(VLOOKUP(BL81,'class and classification'!$A$1:$C$338,3,FALSE),VLOOKUP(BL81,'class and classification'!$A$340:$C$378,3,FALSE))</f>
        <v>SC</v>
      </c>
      <c r="BO81">
        <v>35.380000000000003</v>
      </c>
    </row>
    <row r="82" spans="2:67"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89</v>
      </c>
      <c r="F82">
        <v>97</v>
      </c>
      <c r="G82">
        <v>98.3</v>
      </c>
      <c r="H82">
        <v>97.9</v>
      </c>
      <c r="I82">
        <v>98.1</v>
      </c>
      <c r="J82">
        <v>98</v>
      </c>
      <c r="AB82" t="s">
        <v>345</v>
      </c>
      <c r="AC82" t="str">
        <f>IFERROR(VLOOKUP(AB82,'class and classification'!$A$1:$B$338,2,FALSE),VLOOKUP(AB82,'class and classification'!$A$340:$B$378,2,FALSE))</f>
        <v>Urban with Significant Rural</v>
      </c>
      <c r="AD82" t="str">
        <f>IFERROR(VLOOKUP(AB82,'class and classification'!$A$1:$C$338,3,FALSE),VLOOKUP(AB82,'class and classification'!$A$340:$C$378,3,FALSE))</f>
        <v>SC</v>
      </c>
      <c r="BB82" t="s">
        <v>332</v>
      </c>
      <c r="BC82" t="str">
        <f>IFERROR(VLOOKUP(BB82,'class and classification'!$A$1:$B$338,2,FALSE),VLOOKUP(BB82,'class and classification'!$A$340:$B$378,2,FALSE))</f>
        <v>Urban with Significant Rural</v>
      </c>
      <c r="BD82" t="str">
        <f>IFERROR(VLOOKUP(BB82,'class and classification'!$A$1:$C$338,3,FALSE),VLOOKUP(BB82,'class and classification'!$A$340:$C$378,3,FALSE))</f>
        <v>SC</v>
      </c>
      <c r="BL82" t="s">
        <v>332</v>
      </c>
      <c r="BM82" t="str">
        <f>IFERROR(VLOOKUP(BL82,'class and classification'!$A$1:$B$338,2,FALSE),VLOOKUP(BL82,'class and classification'!$A$340:$B$378,2,FALSE))</f>
        <v>Urban with Significant Rural</v>
      </c>
      <c r="BN82" t="str">
        <f>IFERROR(VLOOKUP(BL82,'class and classification'!$A$1:$C$338,3,FALSE),VLOOKUP(BL82,'class and classification'!$A$340:$C$378,3,FALSE))</f>
        <v>SC</v>
      </c>
      <c r="BO82">
        <v>41.77</v>
      </c>
    </row>
    <row r="83" spans="2:67"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90</v>
      </c>
      <c r="F83">
        <v>95</v>
      </c>
      <c r="G83">
        <v>97.300000000000011</v>
      </c>
      <c r="H83">
        <v>97.199999999999989</v>
      </c>
      <c r="I83">
        <v>97.2</v>
      </c>
      <c r="J83">
        <v>97</v>
      </c>
      <c r="AB83" t="s">
        <v>26</v>
      </c>
      <c r="AC83" t="str">
        <f>IFERROR(VLOOKUP(AB83,'class and classification'!$A$1:$B$338,2,FALSE),VLOOKUP(AB83,'class and classification'!$A$340:$B$378,2,FALSE))</f>
        <v>Urban with Significant Rural</v>
      </c>
      <c r="AD83" t="str">
        <f>IFERROR(VLOOKUP(AB83,'class and classification'!$A$1:$C$338,3,FALSE),VLOOKUP(AB83,'class and classification'!$A$340:$C$378,3,FALSE))</f>
        <v>UA</v>
      </c>
      <c r="AI83">
        <v>10.7</v>
      </c>
      <c r="AJ83">
        <v>35.5</v>
      </c>
      <c r="BB83" t="s">
        <v>333</v>
      </c>
      <c r="BC83" t="str">
        <f>IFERROR(VLOOKUP(BB83,'class and classification'!$A$1:$B$338,2,FALSE),VLOOKUP(BB83,'class and classification'!$A$340:$B$378,2,FALSE))</f>
        <v>Predominantly Rural</v>
      </c>
      <c r="BD83" t="str">
        <f>IFERROR(VLOOKUP(BB83,'class and classification'!$A$1:$C$338,3,FALSE),VLOOKUP(BB83,'class and classification'!$A$340:$C$378,3,FALSE))</f>
        <v>SC</v>
      </c>
      <c r="BL83" t="s">
        <v>333</v>
      </c>
      <c r="BM83" t="str">
        <f>IFERROR(VLOOKUP(BL83,'class and classification'!$A$1:$B$338,2,FALSE),VLOOKUP(BL83,'class and classification'!$A$340:$B$378,2,FALSE))</f>
        <v>Predominantly Rural</v>
      </c>
      <c r="BN83" t="str">
        <f>IFERROR(VLOOKUP(BL83,'class and classification'!$A$1:$C$338,3,FALSE),VLOOKUP(BL83,'class and classification'!$A$340:$C$378,3,FALSE))</f>
        <v>SC</v>
      </c>
      <c r="BO83">
        <v>20.49</v>
      </c>
    </row>
    <row r="84" spans="2:67"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84</v>
      </c>
      <c r="F84">
        <v>92</v>
      </c>
      <c r="G84">
        <v>94.2</v>
      </c>
      <c r="H84">
        <v>94</v>
      </c>
      <c r="I84">
        <v>94.8</v>
      </c>
      <c r="J84">
        <v>94.3</v>
      </c>
      <c r="AB84" t="s">
        <v>59</v>
      </c>
      <c r="AC84" t="str">
        <f>IFERROR(VLOOKUP(AB84,'class and classification'!$A$1:$B$338,2,FALSE),VLOOKUP(AB84,'class and classification'!$A$340:$B$378,2,FALSE))</f>
        <v>Predominantly Rural</v>
      </c>
      <c r="AD84" t="str">
        <f>IFERROR(VLOOKUP(AB84,'class and classification'!$A$1:$C$338,3,FALSE),VLOOKUP(AB84,'class and classification'!$A$340:$C$378,3,FALSE))</f>
        <v>UA</v>
      </c>
      <c r="AI84">
        <v>12.5</v>
      </c>
      <c r="AJ84">
        <v>20.9</v>
      </c>
      <c r="BB84" t="s">
        <v>337</v>
      </c>
      <c r="BC84" t="str">
        <f>IFERROR(VLOOKUP(BB84,'class and classification'!$A$1:$B$338,2,FALSE),VLOOKUP(BB84,'class and classification'!$A$340:$B$378,2,FALSE))</f>
        <v>Urban with Significant Rural</v>
      </c>
      <c r="BD84" t="str">
        <f>IFERROR(VLOOKUP(BB84,'class and classification'!$A$1:$C$338,3,FALSE),VLOOKUP(BB84,'class and classification'!$A$340:$C$378,3,FALSE))</f>
        <v>SC</v>
      </c>
      <c r="BL84" t="s">
        <v>337</v>
      </c>
      <c r="BM84" t="str">
        <f>IFERROR(VLOOKUP(BL84,'class and classification'!$A$1:$B$338,2,FALSE),VLOOKUP(BL84,'class and classification'!$A$340:$B$378,2,FALSE))</f>
        <v>Urban with Significant Rural</v>
      </c>
      <c r="BN84" t="str">
        <f>IFERROR(VLOOKUP(BL84,'class and classification'!$A$1:$C$338,3,FALSE),VLOOKUP(BL84,'class and classification'!$A$340:$C$378,3,FALSE))</f>
        <v>SC</v>
      </c>
      <c r="BO84">
        <v>41.46</v>
      </c>
    </row>
    <row r="85" spans="2:67"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95</v>
      </c>
      <c r="F85">
        <v>98</v>
      </c>
      <c r="G85">
        <v>99</v>
      </c>
      <c r="H85">
        <v>98.2</v>
      </c>
      <c r="I85">
        <v>98.4</v>
      </c>
      <c r="J85">
        <v>98.4</v>
      </c>
      <c r="AB85" t="s">
        <v>161</v>
      </c>
      <c r="AC85" t="str">
        <f>IFERROR(VLOOKUP(AB85,'class and classification'!$A$1:$B$338,2,FALSE),VLOOKUP(AB85,'class and classification'!$A$340:$B$378,2,FALSE))</f>
        <v>Predominantly Urban</v>
      </c>
      <c r="AD85" t="str">
        <f>IFERROR(VLOOKUP(AB85,'class and classification'!$A$1:$C$338,3,FALSE),VLOOKUP(AB85,'class and classification'!$A$340:$C$378,3,FALSE))</f>
        <v>UA</v>
      </c>
      <c r="AI85">
        <v>4.4000000000000004</v>
      </c>
      <c r="AJ85">
        <v>2.1</v>
      </c>
      <c r="BB85" t="s">
        <v>340</v>
      </c>
      <c r="BC85" t="str">
        <f>IFERROR(VLOOKUP(BB85,'class and classification'!$A$1:$B$338,2,FALSE),VLOOKUP(BB85,'class and classification'!$A$340:$B$378,2,FALSE))</f>
        <v>Urban with Significant Rural</v>
      </c>
      <c r="BD85" t="str">
        <f>IFERROR(VLOOKUP(BB85,'class and classification'!$A$1:$C$338,3,FALSE),VLOOKUP(BB85,'class and classification'!$A$340:$C$378,3,FALSE))</f>
        <v>SC</v>
      </c>
      <c r="BL85" t="s">
        <v>340</v>
      </c>
      <c r="BM85" t="str">
        <f>IFERROR(VLOOKUP(BL85,'class and classification'!$A$1:$B$338,2,FALSE),VLOOKUP(BL85,'class and classification'!$A$340:$B$378,2,FALSE))</f>
        <v>Urban with Significant Rural</v>
      </c>
      <c r="BN85" t="str">
        <f>IFERROR(VLOOKUP(BL85,'class and classification'!$A$1:$C$338,3,FALSE),VLOOKUP(BL85,'class and classification'!$A$340:$C$378,3,FALSE))</f>
        <v>SC</v>
      </c>
      <c r="BO85">
        <v>27.950000000000003</v>
      </c>
    </row>
    <row r="86" spans="2:67"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96</v>
      </c>
      <c r="F86">
        <v>97</v>
      </c>
      <c r="G86">
        <v>97.9</v>
      </c>
      <c r="H86">
        <v>97.3</v>
      </c>
      <c r="I86">
        <v>97.5</v>
      </c>
      <c r="J86">
        <v>97.6</v>
      </c>
      <c r="AB86" t="s">
        <v>202</v>
      </c>
      <c r="AC86" t="str">
        <f>IFERROR(VLOOKUP(AB86,'class and classification'!$A$1:$B$338,2,FALSE),VLOOKUP(AB86,'class and classification'!$A$340:$B$378,2,FALSE))</f>
        <v>Predominantly Urban</v>
      </c>
      <c r="AD86" t="str">
        <f>IFERROR(VLOOKUP(AB86,'class and classification'!$A$1:$C$338,3,FALSE),VLOOKUP(AB86,'class and classification'!$A$340:$C$378,3,FALSE))</f>
        <v>UA</v>
      </c>
      <c r="AI86">
        <v>47.1</v>
      </c>
      <c r="AJ86">
        <v>80.900000000000006</v>
      </c>
      <c r="BB86" t="s">
        <v>343</v>
      </c>
      <c r="BC86" t="str">
        <f>IFERROR(VLOOKUP(BB86,'class and classification'!$A$1:$B$338,2,FALSE),VLOOKUP(BB86,'class and classification'!$A$340:$B$378,2,FALSE))</f>
        <v>Urban with Significant Rural</v>
      </c>
      <c r="BD86" t="str">
        <f>IFERROR(VLOOKUP(BB86,'class and classification'!$A$1:$C$338,3,FALSE),VLOOKUP(BB86,'class and classification'!$A$340:$C$378,3,FALSE))</f>
        <v>SC</v>
      </c>
      <c r="BL86" t="s">
        <v>343</v>
      </c>
      <c r="BM86" t="str">
        <f>IFERROR(VLOOKUP(BL86,'class and classification'!$A$1:$B$338,2,FALSE),VLOOKUP(BL86,'class and classification'!$A$340:$B$378,2,FALSE))</f>
        <v>Urban with Significant Rural</v>
      </c>
      <c r="BN86" t="str">
        <f>IFERROR(VLOOKUP(BL86,'class and classification'!$A$1:$C$338,3,FALSE),VLOOKUP(BL86,'class and classification'!$A$340:$C$378,3,FALSE))</f>
        <v>SC</v>
      </c>
      <c r="BO86">
        <v>45.62</v>
      </c>
    </row>
    <row r="87" spans="2:67"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96</v>
      </c>
      <c r="F87">
        <v>97</v>
      </c>
      <c r="G87">
        <v>98.399999999999991</v>
      </c>
      <c r="H87">
        <v>96.4</v>
      </c>
      <c r="I87">
        <v>95.6</v>
      </c>
      <c r="J87">
        <v>96.5</v>
      </c>
      <c r="AB87" t="s">
        <v>251</v>
      </c>
      <c r="AC87" t="str">
        <f>IFERROR(VLOOKUP(AB87,'class and classification'!$A$1:$B$338,2,FALSE),VLOOKUP(AB87,'class and classification'!$A$340:$B$378,2,FALSE))</f>
        <v>Predominantly Urban</v>
      </c>
      <c r="AD87" t="str">
        <f>IFERROR(VLOOKUP(AB87,'class and classification'!$A$1:$C$338,3,FALSE),VLOOKUP(AB87,'class and classification'!$A$340:$C$378,3,FALSE))</f>
        <v>UA</v>
      </c>
      <c r="AI87">
        <v>21</v>
      </c>
      <c r="AJ87">
        <v>41.3</v>
      </c>
      <c r="BB87" t="s">
        <v>345</v>
      </c>
      <c r="BC87" t="str">
        <f>IFERROR(VLOOKUP(BB87,'class and classification'!$A$1:$B$338,2,FALSE),VLOOKUP(BB87,'class and classification'!$A$340:$B$378,2,FALSE))</f>
        <v>Urban with Significant Rural</v>
      </c>
      <c r="BD87" t="str">
        <f>IFERROR(VLOOKUP(BB87,'class and classification'!$A$1:$C$338,3,FALSE),VLOOKUP(BB87,'class and classification'!$A$340:$C$378,3,FALSE))</f>
        <v>SC</v>
      </c>
      <c r="BL87" t="s">
        <v>345</v>
      </c>
      <c r="BM87" t="str">
        <f>IFERROR(VLOOKUP(BL87,'class and classification'!$A$1:$B$338,2,FALSE),VLOOKUP(BL87,'class and classification'!$A$340:$B$378,2,FALSE))</f>
        <v>Urban with Significant Rural</v>
      </c>
      <c r="BN87" t="str">
        <f>IFERROR(VLOOKUP(BL87,'class and classification'!$A$1:$C$338,3,FALSE),VLOOKUP(BL87,'class and classification'!$A$340:$C$378,3,FALSE))</f>
        <v>SC</v>
      </c>
      <c r="BO87">
        <v>31.91</v>
      </c>
    </row>
    <row r="88" spans="2:67"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95</v>
      </c>
      <c r="F88">
        <v>95</v>
      </c>
      <c r="G88">
        <v>97.6</v>
      </c>
      <c r="H88">
        <v>95.8</v>
      </c>
      <c r="I88">
        <v>96</v>
      </c>
      <c r="J88">
        <v>95.9</v>
      </c>
      <c r="AB88" t="s">
        <v>279</v>
      </c>
      <c r="AC88" t="str">
        <f>IFERROR(VLOOKUP(AB88,'class and classification'!$A$1:$B$338,2,FALSE),VLOOKUP(AB88,'class and classification'!$A$340:$B$378,2,FALSE))</f>
        <v>Predominantly Urban</v>
      </c>
      <c r="AD88" t="str">
        <f>IFERROR(VLOOKUP(AB88,'class and classification'!$A$1:$C$338,3,FALSE),VLOOKUP(AB88,'class and classification'!$A$340:$C$378,3,FALSE))</f>
        <v>UA</v>
      </c>
      <c r="AI88">
        <v>12.8</v>
      </c>
      <c r="AJ88">
        <v>24.6</v>
      </c>
      <c r="BB88" t="s">
        <v>320</v>
      </c>
      <c r="BC88" t="str">
        <f>IFERROR(VLOOKUP(BB88,'class and classification'!$A$1:$B$338,2,FALSE),VLOOKUP(BB88,'class and classification'!$A$340:$B$378,2,FALSE))</f>
        <v>Predominantly Rural</v>
      </c>
      <c r="BD88" t="str">
        <f>IFERROR(VLOOKUP(BB88,'class and classification'!$A$1:$C$338,3,FALSE),VLOOKUP(BB88,'class and classification'!$A$340:$C$378,3,FALSE))</f>
        <v>SC</v>
      </c>
      <c r="BL88" t="s">
        <v>320</v>
      </c>
      <c r="BM88" t="str">
        <f>IFERROR(VLOOKUP(BL88,'class and classification'!$A$1:$B$338,2,FALSE),VLOOKUP(BL88,'class and classification'!$A$340:$B$378,2,FALSE))</f>
        <v>Predominantly Rural</v>
      </c>
      <c r="BN88" t="str">
        <f>IFERROR(VLOOKUP(BL88,'class and classification'!$A$1:$C$338,3,FALSE),VLOOKUP(BL88,'class and classification'!$A$340:$C$378,3,FALSE))</f>
        <v>SC</v>
      </c>
      <c r="BO88">
        <v>36.86</v>
      </c>
    </row>
    <row r="89" spans="2:67"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93</v>
      </c>
      <c r="F89">
        <v>96</v>
      </c>
      <c r="G89">
        <v>98.4</v>
      </c>
      <c r="H89">
        <v>97.5</v>
      </c>
      <c r="I89">
        <v>97.6</v>
      </c>
      <c r="J89">
        <v>96.5</v>
      </c>
      <c r="AB89" t="s">
        <v>320</v>
      </c>
      <c r="AC89" t="str">
        <f>IFERROR(VLOOKUP(AB89,'class and classification'!$A$1:$B$338,2,FALSE),VLOOKUP(AB89,'class and classification'!$A$340:$B$378,2,FALSE))</f>
        <v>Predominantly Rural</v>
      </c>
      <c r="AD89" t="str">
        <f>IFERROR(VLOOKUP(AB89,'class and classification'!$A$1:$C$338,3,FALSE),VLOOKUP(AB89,'class and classification'!$A$340:$C$378,3,FALSE))</f>
        <v>SC</v>
      </c>
      <c r="BB89" t="s">
        <v>326</v>
      </c>
      <c r="BC89" t="str">
        <f>IFERROR(VLOOKUP(BB89,'class and classification'!$A$1:$B$338,2,FALSE),VLOOKUP(BB89,'class and classification'!$A$340:$B$378,2,FALSE))</f>
        <v>Urban with Significant Rural</v>
      </c>
      <c r="BD89" t="str">
        <f>IFERROR(VLOOKUP(BB89,'class and classification'!$A$1:$C$338,3,FALSE),VLOOKUP(BB89,'class and classification'!$A$340:$C$378,3,FALSE))</f>
        <v>SC</v>
      </c>
      <c r="BL89" t="s">
        <v>326</v>
      </c>
      <c r="BM89" t="str">
        <f>IFERROR(VLOOKUP(BL89,'class and classification'!$A$1:$B$338,2,FALSE),VLOOKUP(BL89,'class and classification'!$A$340:$B$378,2,FALSE))</f>
        <v>Urban with Significant Rural</v>
      </c>
      <c r="BN89" t="str">
        <f>IFERROR(VLOOKUP(BL89,'class and classification'!$A$1:$C$338,3,FALSE),VLOOKUP(BL89,'class and classification'!$A$340:$C$378,3,FALSE))</f>
        <v>SC</v>
      </c>
      <c r="BO89">
        <v>41.47</v>
      </c>
    </row>
    <row r="90" spans="2:67"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89</v>
      </c>
      <c r="F90">
        <v>96</v>
      </c>
      <c r="G90">
        <v>95.6</v>
      </c>
      <c r="H90">
        <v>94.2</v>
      </c>
      <c r="I90">
        <v>95.3</v>
      </c>
      <c r="J90">
        <v>95.5</v>
      </c>
      <c r="AB90" t="s">
        <v>326</v>
      </c>
      <c r="AC90" t="str">
        <f>IFERROR(VLOOKUP(AB90,'class and classification'!$A$1:$B$338,2,FALSE),VLOOKUP(AB90,'class and classification'!$A$340:$B$378,2,FALSE))</f>
        <v>Urban with Significant Rural</v>
      </c>
      <c r="AD90" t="str">
        <f>IFERROR(VLOOKUP(AB90,'class and classification'!$A$1:$C$338,3,FALSE),VLOOKUP(AB90,'class and classification'!$A$340:$C$378,3,FALSE))</f>
        <v>SC</v>
      </c>
      <c r="BB90" t="s">
        <v>329</v>
      </c>
      <c r="BC90" t="str">
        <f>IFERROR(VLOOKUP(BB90,'class and classification'!$A$1:$B$338,2,FALSE),VLOOKUP(BB90,'class and classification'!$A$340:$B$378,2,FALSE))</f>
        <v>Predominantly Urban</v>
      </c>
      <c r="BD90" t="str">
        <f>IFERROR(VLOOKUP(BB90,'class and classification'!$A$1:$C$338,3,FALSE),VLOOKUP(BB90,'class and classification'!$A$340:$C$378,3,FALSE))</f>
        <v>SC</v>
      </c>
      <c r="BL90" t="s">
        <v>329</v>
      </c>
      <c r="BM90" t="str">
        <f>IFERROR(VLOOKUP(BL90,'class and classification'!$A$1:$B$338,2,FALSE),VLOOKUP(BL90,'class and classification'!$A$340:$B$378,2,FALSE))</f>
        <v>Predominantly Urban</v>
      </c>
      <c r="BN90" t="str">
        <f>IFERROR(VLOOKUP(BL90,'class and classification'!$A$1:$C$338,3,FALSE),VLOOKUP(BL90,'class and classification'!$A$340:$C$378,3,FALSE))</f>
        <v>SC</v>
      </c>
      <c r="BO90">
        <v>61.539999999999992</v>
      </c>
    </row>
    <row r="91" spans="2:67"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91</v>
      </c>
      <c r="F91">
        <v>96</v>
      </c>
      <c r="G91">
        <v>95</v>
      </c>
      <c r="H91">
        <v>94.8</v>
      </c>
      <c r="I91">
        <v>95.7</v>
      </c>
      <c r="J91">
        <v>96.9</v>
      </c>
      <c r="AB91" t="s">
        <v>329</v>
      </c>
      <c r="AC91" t="str">
        <f>IFERROR(VLOOKUP(AB91,'class and classification'!$A$1:$B$338,2,FALSE),VLOOKUP(AB91,'class and classification'!$A$340:$B$378,2,FALSE))</f>
        <v>Predominantly Urban</v>
      </c>
      <c r="AD91" t="str">
        <f>IFERROR(VLOOKUP(AB91,'class and classification'!$A$1:$C$338,3,FALSE),VLOOKUP(AB91,'class and classification'!$A$340:$C$378,3,FALSE))</f>
        <v>SC</v>
      </c>
      <c r="BB91" t="s">
        <v>334</v>
      </c>
      <c r="BC91" t="str">
        <f>IFERROR(VLOOKUP(BB91,'class and classification'!$A$1:$B$338,2,FALSE),VLOOKUP(BB91,'class and classification'!$A$340:$B$378,2,FALSE))</f>
        <v>Predominantly Rural</v>
      </c>
      <c r="BD91" t="str">
        <f>IFERROR(VLOOKUP(BB91,'class and classification'!$A$1:$C$338,3,FALSE),VLOOKUP(BB91,'class and classification'!$A$340:$C$378,3,FALSE))</f>
        <v>SC</v>
      </c>
      <c r="BL91" t="s">
        <v>334</v>
      </c>
      <c r="BM91" t="str">
        <f>IFERROR(VLOOKUP(BL91,'class and classification'!$A$1:$B$338,2,FALSE),VLOOKUP(BL91,'class and classification'!$A$340:$B$378,2,FALSE))</f>
        <v>Predominantly Rural</v>
      </c>
      <c r="BN91" t="str">
        <f>IFERROR(VLOOKUP(BL91,'class and classification'!$A$1:$C$338,3,FALSE),VLOOKUP(BL91,'class and classification'!$A$340:$C$378,3,FALSE))</f>
        <v>SC</v>
      </c>
      <c r="BO91">
        <v>8.48</v>
      </c>
    </row>
    <row r="92" spans="2:67"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95</v>
      </c>
      <c r="F92">
        <v>97</v>
      </c>
      <c r="G92">
        <v>98.3</v>
      </c>
      <c r="H92">
        <v>97</v>
      </c>
      <c r="I92">
        <v>97.8</v>
      </c>
      <c r="J92">
        <v>97.9</v>
      </c>
      <c r="AB92" t="s">
        <v>334</v>
      </c>
      <c r="AC92" t="str">
        <f>IFERROR(VLOOKUP(AB92,'class and classification'!$A$1:$B$338,2,FALSE),VLOOKUP(AB92,'class and classification'!$A$340:$B$378,2,FALSE))</f>
        <v>Predominantly Rural</v>
      </c>
      <c r="AD92" t="str">
        <f>IFERROR(VLOOKUP(AB92,'class and classification'!$A$1:$C$338,3,FALSE),VLOOKUP(AB92,'class and classification'!$A$340:$C$378,3,FALSE))</f>
        <v>SC</v>
      </c>
      <c r="BB92" t="s">
        <v>341</v>
      </c>
      <c r="BC92" t="str">
        <f>IFERROR(VLOOKUP(BB92,'class and classification'!$A$1:$B$338,2,FALSE),VLOOKUP(BB92,'class and classification'!$A$340:$B$378,2,FALSE))</f>
        <v>Predominantly Rural</v>
      </c>
      <c r="BD92" t="str">
        <f>IFERROR(VLOOKUP(BB92,'class and classification'!$A$1:$C$338,3,FALSE),VLOOKUP(BB92,'class and classification'!$A$340:$C$378,3,FALSE))</f>
        <v>SC</v>
      </c>
      <c r="BL92" t="s">
        <v>341</v>
      </c>
      <c r="BM92" t="str">
        <f>IFERROR(VLOOKUP(BL92,'class and classification'!$A$1:$B$338,2,FALSE),VLOOKUP(BL92,'class and classification'!$A$340:$B$378,2,FALSE))</f>
        <v>Predominantly Rural</v>
      </c>
      <c r="BN92" t="str">
        <f>IFERROR(VLOOKUP(BL92,'class and classification'!$A$1:$C$338,3,FALSE),VLOOKUP(BL92,'class and classification'!$A$340:$C$378,3,FALSE))</f>
        <v>SC</v>
      </c>
      <c r="BO92">
        <v>15.64</v>
      </c>
    </row>
    <row r="93" spans="2:67"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87</v>
      </c>
      <c r="F93">
        <v>93</v>
      </c>
      <c r="G93">
        <v>96.6</v>
      </c>
      <c r="H93">
        <v>94.7</v>
      </c>
      <c r="I93">
        <v>96</v>
      </c>
      <c r="J93">
        <v>96.5</v>
      </c>
      <c r="AB93" t="s">
        <v>341</v>
      </c>
      <c r="AC93" t="str">
        <f>IFERROR(VLOOKUP(AB93,'class and classification'!$A$1:$B$338,2,FALSE),VLOOKUP(AB93,'class and classification'!$A$340:$B$378,2,FALSE))</f>
        <v>Predominantly Rural</v>
      </c>
      <c r="AD93" t="str">
        <f>IFERROR(VLOOKUP(AB93,'class and classification'!$A$1:$C$338,3,FALSE),VLOOKUP(AB93,'class and classification'!$A$340:$C$378,3,FALSE))</f>
        <v>SC</v>
      </c>
      <c r="BB93" t="s">
        <v>372</v>
      </c>
      <c r="BC93" t="str">
        <f>IFERROR(VLOOKUP(BB93,'class and classification'!$A$1:$B$338,2,FALSE),VLOOKUP(BB93,'class and classification'!$A$340:$B$378,2,FALSE))</f>
        <v>Urban with Significant Rural</v>
      </c>
      <c r="BD93" t="str">
        <f>IFERROR(VLOOKUP(BB93,'class and classification'!$A$1:$C$338,3,FALSE),VLOOKUP(BB93,'class and classification'!$A$340:$C$378,3,FALSE))</f>
        <v>SC</v>
      </c>
      <c r="BL93" t="s">
        <v>372</v>
      </c>
      <c r="BM93" t="str">
        <f>IFERROR(VLOOKUP(BL93,'class and classification'!$A$1:$B$338,2,FALSE),VLOOKUP(BL93,'class and classification'!$A$340:$B$378,2,FALSE))</f>
        <v>Urban with Significant Rural</v>
      </c>
      <c r="BN93" t="str">
        <f>IFERROR(VLOOKUP(BL93,'class and classification'!$A$1:$C$338,3,FALSE),VLOOKUP(BL93,'class and classification'!$A$340:$C$378,3,FALSE))</f>
        <v>SC</v>
      </c>
      <c r="BO93">
        <v>54.37</v>
      </c>
    </row>
    <row r="94" spans="2:67"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84</v>
      </c>
      <c r="F94">
        <v>95</v>
      </c>
      <c r="G94">
        <v>96.5</v>
      </c>
      <c r="H94">
        <v>96.1</v>
      </c>
      <c r="I94">
        <v>95.2</v>
      </c>
      <c r="J94">
        <v>94.6</v>
      </c>
      <c r="AB94" t="s">
        <v>54</v>
      </c>
      <c r="AC94" t="str">
        <f>IFERROR(VLOOKUP(AB94,'class and classification'!$A$1:$B$338,2,FALSE),VLOOKUP(AB94,'class and classification'!$A$340:$B$378,2,FALSE))</f>
        <v>Predominantly Urban</v>
      </c>
      <c r="AD94" t="str">
        <f>IFERROR(VLOOKUP(AB94,'class and classification'!$A$1:$C$338,3,FALSE),VLOOKUP(AB94,'class and classification'!$A$340:$C$378,3,FALSE))</f>
        <v>L</v>
      </c>
      <c r="AI94">
        <v>28.2</v>
      </c>
      <c r="AJ94">
        <v>90</v>
      </c>
      <c r="BB94" t="s">
        <v>325</v>
      </c>
      <c r="BC94" t="str">
        <f>IFERROR(VLOOKUP(BB94,'class and classification'!$A$1:$B$338,2,FALSE),VLOOKUP(BB94,'class and classification'!$A$340:$B$378,2,FALSE))</f>
        <v>Urban with Significant Rural</v>
      </c>
      <c r="BD94" t="str">
        <f>IFERROR(VLOOKUP(BB94,'class and classification'!$A$1:$C$338,3,FALSE),VLOOKUP(BB94,'class and classification'!$A$340:$C$378,3,FALSE))</f>
        <v>SC</v>
      </c>
      <c r="BL94" t="s">
        <v>325</v>
      </c>
      <c r="BM94" t="str">
        <f>IFERROR(VLOOKUP(BL94,'class and classification'!$A$1:$B$338,2,FALSE),VLOOKUP(BL94,'class and classification'!$A$340:$B$378,2,FALSE))</f>
        <v>Urban with Significant Rural</v>
      </c>
      <c r="BN94" t="str">
        <f>IFERROR(VLOOKUP(BL94,'class and classification'!$A$1:$C$338,3,FALSE),VLOOKUP(BL94,'class and classification'!$A$340:$C$378,3,FALSE))</f>
        <v>SC</v>
      </c>
      <c r="BO94">
        <v>40.92</v>
      </c>
    </row>
    <row r="95" spans="2:67"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96</v>
      </c>
      <c r="F95">
        <v>98</v>
      </c>
      <c r="G95">
        <v>99</v>
      </c>
      <c r="H95">
        <v>98.300000000000011</v>
      </c>
      <c r="I95">
        <v>98.4</v>
      </c>
      <c r="J95">
        <v>98.6</v>
      </c>
      <c r="AB95" t="s">
        <v>69</v>
      </c>
      <c r="AC95" t="str">
        <f>IFERROR(VLOOKUP(AB95,'class and classification'!$A$1:$B$338,2,FALSE),VLOOKUP(AB95,'class and classification'!$A$340:$B$378,2,FALSE))</f>
        <v>Predominantly Urban</v>
      </c>
      <c r="AD95" t="str">
        <f>IFERROR(VLOOKUP(AB95,'class and classification'!$A$1:$C$338,3,FALSE),VLOOKUP(AB95,'class and classification'!$A$340:$C$378,3,FALSE))</f>
        <v>L</v>
      </c>
      <c r="AI95">
        <v>45.7</v>
      </c>
      <c r="AJ95">
        <v>47</v>
      </c>
      <c r="BB95" t="s">
        <v>328</v>
      </c>
      <c r="BC95" t="str">
        <f>IFERROR(VLOOKUP(BB95,'class and classification'!$A$1:$B$338,2,FALSE),VLOOKUP(BB95,'class and classification'!$A$340:$B$378,2,FALSE))</f>
        <v>Urban with Significant Rural</v>
      </c>
      <c r="BD95" t="str">
        <f>IFERROR(VLOOKUP(BB95,'class and classification'!$A$1:$C$338,3,FALSE),VLOOKUP(BB95,'class and classification'!$A$340:$C$378,3,FALSE))</f>
        <v>SC</v>
      </c>
      <c r="BL95" t="s">
        <v>328</v>
      </c>
      <c r="BM95" t="str">
        <f>IFERROR(VLOOKUP(BL95,'class and classification'!$A$1:$B$338,2,FALSE),VLOOKUP(BL95,'class and classification'!$A$340:$B$378,2,FALSE))</f>
        <v>Urban with Significant Rural</v>
      </c>
      <c r="BN95" t="str">
        <f>IFERROR(VLOOKUP(BL95,'class and classification'!$A$1:$C$338,3,FALSE),VLOOKUP(BL95,'class and classification'!$A$340:$C$378,3,FALSE))</f>
        <v>SC</v>
      </c>
      <c r="BO95">
        <v>37.43</v>
      </c>
    </row>
    <row r="96" spans="2:67"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86</v>
      </c>
      <c r="F96">
        <v>97</v>
      </c>
      <c r="G96">
        <v>97.8</v>
      </c>
      <c r="H96">
        <v>97.7</v>
      </c>
      <c r="I96">
        <v>97.7</v>
      </c>
      <c r="J96">
        <v>98.2</v>
      </c>
      <c r="AB96" t="s">
        <v>119</v>
      </c>
      <c r="AC96" t="str">
        <f>IFERROR(VLOOKUP(AB96,'class and classification'!$A$1:$B$338,2,FALSE),VLOOKUP(AB96,'class and classification'!$A$340:$B$378,2,FALSE))</f>
        <v>Predominantly Urban</v>
      </c>
      <c r="AD96" t="str">
        <f>IFERROR(VLOOKUP(AB96,'class and classification'!$A$1:$C$338,3,FALSE),VLOOKUP(AB96,'class and classification'!$A$340:$C$378,3,FALSE))</f>
        <v>L</v>
      </c>
      <c r="AI96">
        <v>18.899999999999999</v>
      </c>
      <c r="AJ96">
        <v>71.2</v>
      </c>
      <c r="BB96" t="s">
        <v>330</v>
      </c>
      <c r="BC96" t="str">
        <f>IFERROR(VLOOKUP(BB96,'class and classification'!$A$1:$B$338,2,FALSE),VLOOKUP(BB96,'class and classification'!$A$340:$B$378,2,FALSE))</f>
        <v>Urban with Significant Rural</v>
      </c>
      <c r="BD96" t="str">
        <f>IFERROR(VLOOKUP(BB96,'class and classification'!$A$1:$C$338,3,FALSE),VLOOKUP(BB96,'class and classification'!$A$340:$C$378,3,FALSE))</f>
        <v>SC</v>
      </c>
      <c r="BL96" t="s">
        <v>330</v>
      </c>
      <c r="BM96" t="str">
        <f>IFERROR(VLOOKUP(BL96,'class and classification'!$A$1:$B$338,2,FALSE),VLOOKUP(BL96,'class and classification'!$A$340:$B$378,2,FALSE))</f>
        <v>Urban with Significant Rural</v>
      </c>
      <c r="BN96" t="str">
        <f>IFERROR(VLOOKUP(BL96,'class and classification'!$A$1:$C$338,3,FALSE),VLOOKUP(BL96,'class and classification'!$A$340:$C$378,3,FALSE))</f>
        <v>SC</v>
      </c>
      <c r="BO96">
        <v>50.4</v>
      </c>
    </row>
    <row r="97" spans="1:72"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90</v>
      </c>
      <c r="F97">
        <v>97</v>
      </c>
      <c r="G97">
        <v>98.300000000000011</v>
      </c>
      <c r="H97">
        <v>98.4</v>
      </c>
      <c r="I97">
        <v>97.1</v>
      </c>
      <c r="J97">
        <v>97.9</v>
      </c>
      <c r="AB97" t="s">
        <v>122</v>
      </c>
      <c r="AC97" t="str">
        <f>IFERROR(VLOOKUP(AB97,'class and classification'!$A$1:$B$338,2,FALSE),VLOOKUP(AB97,'class and classification'!$A$340:$B$378,2,FALSE))</f>
        <v>Predominantly Urban</v>
      </c>
      <c r="AD97" t="str">
        <f>IFERROR(VLOOKUP(AB97,'class and classification'!$A$1:$C$338,3,FALSE),VLOOKUP(AB97,'class and classification'!$A$340:$C$378,3,FALSE))</f>
        <v>L</v>
      </c>
      <c r="AI97">
        <v>23.5</v>
      </c>
      <c r="AJ97">
        <v>56.1</v>
      </c>
      <c r="BB97" t="s">
        <v>338</v>
      </c>
      <c r="BC97" t="str">
        <f>IFERROR(VLOOKUP(BB97,'class and classification'!$A$1:$B$338,2,FALSE),VLOOKUP(BB97,'class and classification'!$A$340:$B$378,2,FALSE))</f>
        <v>Predominantly Rural</v>
      </c>
      <c r="BD97" t="str">
        <f>IFERROR(VLOOKUP(BB97,'class and classification'!$A$1:$C$338,3,FALSE),VLOOKUP(BB97,'class and classification'!$A$340:$C$378,3,FALSE))</f>
        <v>SC</v>
      </c>
      <c r="BL97" t="s">
        <v>338</v>
      </c>
      <c r="BM97" t="str">
        <f>IFERROR(VLOOKUP(BL97,'class and classification'!$A$1:$B$338,2,FALSE),VLOOKUP(BL97,'class and classification'!$A$340:$B$378,2,FALSE))</f>
        <v>Predominantly Rural</v>
      </c>
      <c r="BN97" t="str">
        <f>IFERROR(VLOOKUP(BL97,'class and classification'!$A$1:$C$338,3,FALSE),VLOOKUP(BL97,'class and classification'!$A$340:$C$378,3,FALSE))</f>
        <v>SC</v>
      </c>
      <c r="BO97">
        <v>54.35</v>
      </c>
    </row>
    <row r="98" spans="1:72"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95</v>
      </c>
      <c r="F98">
        <v>97</v>
      </c>
      <c r="G98">
        <v>99.1</v>
      </c>
      <c r="H98">
        <v>98.1</v>
      </c>
      <c r="I98">
        <v>98.3</v>
      </c>
      <c r="J98">
        <v>98.1</v>
      </c>
      <c r="AB98" t="s">
        <v>124</v>
      </c>
      <c r="AC98" t="str">
        <f>IFERROR(VLOOKUP(AB98,'class and classification'!$A$1:$B$338,2,FALSE),VLOOKUP(AB98,'class and classification'!$A$340:$B$378,2,FALSE))</f>
        <v>Predominantly Urban</v>
      </c>
      <c r="AD98" t="str">
        <f>IFERROR(VLOOKUP(AB98,'class and classification'!$A$1:$C$338,3,FALSE),VLOOKUP(AB98,'class and classification'!$A$340:$C$378,3,FALSE))</f>
        <v>L</v>
      </c>
      <c r="AI98">
        <v>2.8</v>
      </c>
      <c r="AJ98">
        <v>82.5</v>
      </c>
      <c r="BB98" t="s">
        <v>342</v>
      </c>
      <c r="BC98" t="str">
        <f>IFERROR(VLOOKUP(BB98,'class and classification'!$A$1:$B$338,2,FALSE),VLOOKUP(BB98,'class and classification'!$A$340:$B$378,2,FALSE))</f>
        <v>Predominantly Urban</v>
      </c>
      <c r="BD98" t="str">
        <f>IFERROR(VLOOKUP(BB98,'class and classification'!$A$1:$C$338,3,FALSE),VLOOKUP(BB98,'class and classification'!$A$340:$C$378,3,FALSE))</f>
        <v>SC</v>
      </c>
      <c r="BL98" t="s">
        <v>342</v>
      </c>
      <c r="BM98" t="str">
        <f>IFERROR(VLOOKUP(BL98,'class and classification'!$A$1:$B$338,2,FALSE),VLOOKUP(BL98,'class and classification'!$A$340:$B$378,2,FALSE))</f>
        <v>Predominantly Urban</v>
      </c>
      <c r="BN98" t="str">
        <f>IFERROR(VLOOKUP(BL98,'class and classification'!$A$1:$C$338,3,FALSE),VLOOKUP(BL98,'class and classification'!$A$340:$C$378,3,FALSE))</f>
        <v>SC</v>
      </c>
      <c r="BO98">
        <v>64.53</v>
      </c>
    </row>
    <row r="99" spans="1:72"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76</v>
      </c>
      <c r="F99">
        <v>87</v>
      </c>
      <c r="G99">
        <v>94</v>
      </c>
      <c r="H99">
        <v>91.699999999999989</v>
      </c>
      <c r="I99">
        <v>93.2</v>
      </c>
      <c r="J99">
        <v>93.9</v>
      </c>
      <c r="AB99" t="s">
        <v>145</v>
      </c>
      <c r="AC99" t="str">
        <f>IFERROR(VLOOKUP(AB99,'class and classification'!$A$1:$B$338,2,FALSE),VLOOKUP(AB99,'class and classification'!$A$340:$B$378,2,FALSE))</f>
        <v>Predominantly Urban</v>
      </c>
      <c r="AD99" t="str">
        <f>IFERROR(VLOOKUP(AB99,'class and classification'!$A$1:$C$338,3,FALSE),VLOOKUP(AB99,'class and classification'!$A$340:$C$378,3,FALSE))</f>
        <v>L</v>
      </c>
      <c r="AI99">
        <v>16.100000000000001</v>
      </c>
      <c r="AJ99">
        <v>83.7</v>
      </c>
      <c r="BB99" t="s">
        <v>344</v>
      </c>
      <c r="BC99" t="str">
        <f>IFERROR(VLOOKUP(BB99,'class and classification'!$A$1:$B$338,2,FALSE),VLOOKUP(BB99,'class and classification'!$A$340:$B$378,2,FALSE))</f>
        <v>Predominantly Urban</v>
      </c>
      <c r="BD99" t="str">
        <f>IFERROR(VLOOKUP(BB99,'class and classification'!$A$1:$C$338,3,FALSE),VLOOKUP(BB99,'class and classification'!$A$340:$C$378,3,FALSE))</f>
        <v>SC</v>
      </c>
      <c r="BL99" t="s">
        <v>344</v>
      </c>
      <c r="BM99" t="str">
        <f>IFERROR(VLOOKUP(BL99,'class and classification'!$A$1:$B$338,2,FALSE),VLOOKUP(BL99,'class and classification'!$A$340:$B$378,2,FALSE))</f>
        <v>Predominantly Urban</v>
      </c>
      <c r="BN99" t="str">
        <f>IFERROR(VLOOKUP(BL99,'class and classification'!$A$1:$C$338,3,FALSE),VLOOKUP(BL99,'class and classification'!$A$340:$C$378,3,FALSE))</f>
        <v>SC</v>
      </c>
      <c r="BO99">
        <v>34.31</v>
      </c>
    </row>
    <row r="100" spans="1:72"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97</v>
      </c>
      <c r="F100">
        <v>98</v>
      </c>
      <c r="G100">
        <v>98.6</v>
      </c>
      <c r="H100">
        <v>98</v>
      </c>
      <c r="I100">
        <v>98.1</v>
      </c>
      <c r="J100">
        <v>98.1</v>
      </c>
      <c r="AB100" t="s">
        <v>146</v>
      </c>
      <c r="AC100" t="str">
        <f>IFERROR(VLOOKUP(AB100,'class and classification'!$A$1:$B$338,2,FALSE),VLOOKUP(AB100,'class and classification'!$A$340:$B$378,2,FALSE))</f>
        <v>Predominantly Urban</v>
      </c>
      <c r="AD100" t="str">
        <f>IFERROR(VLOOKUP(AB100,'class and classification'!$A$1:$C$338,3,FALSE),VLOOKUP(AB100,'class and classification'!$A$340:$C$378,3,FALSE))</f>
        <v>L</v>
      </c>
      <c r="AI100">
        <v>15.6</v>
      </c>
      <c r="AJ100">
        <v>84.1</v>
      </c>
      <c r="BB100" t="s">
        <v>324</v>
      </c>
      <c r="BC100" t="str">
        <f>IFERROR(VLOOKUP(BB100,'class and classification'!$A$1:$B$338,2,FALSE),VLOOKUP(BB100,'class and classification'!$A$340:$B$378,2,FALSE))</f>
        <v>Predominantly Rural</v>
      </c>
      <c r="BD100" t="str">
        <f>IFERROR(VLOOKUP(BB100,'class and classification'!$A$1:$C$338,3,FALSE),VLOOKUP(BB100,'class and classification'!$A$340:$C$378,3,FALSE))</f>
        <v>SC</v>
      </c>
      <c r="BL100" t="s">
        <v>324</v>
      </c>
      <c r="BM100" t="str">
        <f>IFERROR(VLOOKUP(BL100,'class and classification'!$A$1:$B$338,2,FALSE),VLOOKUP(BL100,'class and classification'!$A$340:$B$378,2,FALSE))</f>
        <v>Predominantly Rural</v>
      </c>
      <c r="BN100" t="str">
        <f>IFERROR(VLOOKUP(BL100,'class and classification'!$A$1:$C$338,3,FALSE),VLOOKUP(BL100,'class and classification'!$A$340:$C$378,3,FALSE))</f>
        <v>SC</v>
      </c>
      <c r="BO100">
        <v>7.7799999999999994</v>
      </c>
    </row>
    <row r="101" spans="1:72"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69</v>
      </c>
      <c r="F101">
        <v>90</v>
      </c>
      <c r="G101">
        <v>90</v>
      </c>
      <c r="H101">
        <v>89.8</v>
      </c>
      <c r="I101">
        <v>92.4</v>
      </c>
      <c r="J101">
        <v>93.5</v>
      </c>
      <c r="AB101" t="s">
        <v>152</v>
      </c>
      <c r="AC101" t="str">
        <f>IFERROR(VLOOKUP(AB101,'class and classification'!$A$1:$B$338,2,FALSE),VLOOKUP(AB101,'class and classification'!$A$340:$B$378,2,FALSE))</f>
        <v>Predominantly Urban</v>
      </c>
      <c r="AD101" t="str">
        <f>IFERROR(VLOOKUP(AB101,'class and classification'!$A$1:$C$338,3,FALSE),VLOOKUP(AB101,'class and classification'!$A$340:$C$378,3,FALSE))</f>
        <v>L</v>
      </c>
      <c r="AI101">
        <v>11.1</v>
      </c>
      <c r="AJ101">
        <v>72.900000000000006</v>
      </c>
      <c r="BB101" t="s">
        <v>327</v>
      </c>
      <c r="BC101" t="str">
        <f>IFERROR(VLOOKUP(BB101,'class and classification'!$A$1:$B$338,2,FALSE),VLOOKUP(BB101,'class and classification'!$A$340:$B$378,2,FALSE))</f>
        <v>Urban with Significant Rural</v>
      </c>
      <c r="BD101" t="str">
        <f>IFERROR(VLOOKUP(BB101,'class and classification'!$A$1:$C$338,3,FALSE),VLOOKUP(BB101,'class and classification'!$A$340:$C$378,3,FALSE))</f>
        <v>SC</v>
      </c>
      <c r="BL101" t="s">
        <v>327</v>
      </c>
      <c r="BM101" t="str">
        <f>IFERROR(VLOOKUP(BL101,'class and classification'!$A$1:$B$338,2,FALSE),VLOOKUP(BL101,'class and classification'!$A$340:$B$378,2,FALSE))</f>
        <v>Urban with Significant Rural</v>
      </c>
      <c r="BN101" t="str">
        <f>IFERROR(VLOOKUP(BL101,'class and classification'!$A$1:$C$338,3,FALSE),VLOOKUP(BL101,'class and classification'!$A$340:$C$378,3,FALSE))</f>
        <v>SC</v>
      </c>
      <c r="BO101">
        <v>28.74</v>
      </c>
    </row>
    <row r="102" spans="1:72"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79</v>
      </c>
      <c r="F102">
        <v>96</v>
      </c>
      <c r="G102">
        <v>97.9</v>
      </c>
      <c r="H102">
        <v>96.699999999999989</v>
      </c>
      <c r="I102">
        <v>96.8</v>
      </c>
      <c r="J102">
        <v>95.8</v>
      </c>
      <c r="AB102" t="s">
        <v>157</v>
      </c>
      <c r="AC102" t="str">
        <f>IFERROR(VLOOKUP(AB102,'class and classification'!$A$1:$B$338,2,FALSE),VLOOKUP(AB102,'class and classification'!$A$340:$B$378,2,FALSE))</f>
        <v>Predominantly Urban</v>
      </c>
      <c r="AD102" t="str">
        <f>IFERROR(VLOOKUP(AB102,'class and classification'!$A$1:$C$338,3,FALSE),VLOOKUP(AB102,'class and classification'!$A$340:$C$378,3,FALSE))</f>
        <v>L</v>
      </c>
      <c r="AI102">
        <v>14</v>
      </c>
      <c r="AJ102">
        <v>66.3</v>
      </c>
      <c r="BB102" t="s">
        <v>339</v>
      </c>
      <c r="BC102" t="str">
        <f>IFERROR(VLOOKUP(BB102,'class and classification'!$A$1:$B$338,2,FALSE),VLOOKUP(BB102,'class and classification'!$A$340:$B$378,2,FALSE))</f>
        <v>Predominantly Rural</v>
      </c>
      <c r="BD102" t="str">
        <f>IFERROR(VLOOKUP(BB102,'class and classification'!$A$1:$C$338,3,FALSE),VLOOKUP(BB102,'class and classification'!$A$340:$C$378,3,FALSE))</f>
        <v>SC</v>
      </c>
      <c r="BL102" t="s">
        <v>339</v>
      </c>
      <c r="BM102" t="str">
        <f>IFERROR(VLOOKUP(BL102,'class and classification'!$A$1:$B$338,2,FALSE),VLOOKUP(BL102,'class and classification'!$A$340:$B$378,2,FALSE))</f>
        <v>Predominantly Rural</v>
      </c>
      <c r="BN102" t="str">
        <f>IFERROR(VLOOKUP(BL102,'class and classification'!$A$1:$C$338,3,FALSE),VLOOKUP(BL102,'class and classification'!$A$340:$C$378,3,FALSE))</f>
        <v>SC</v>
      </c>
      <c r="BO102">
        <v>17.560000000000002</v>
      </c>
    </row>
    <row r="103" spans="1:72"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87</v>
      </c>
      <c r="F103">
        <v>94</v>
      </c>
      <c r="G103">
        <v>97.199999999999989</v>
      </c>
      <c r="H103">
        <v>96.699999999999989</v>
      </c>
      <c r="I103">
        <v>96.9</v>
      </c>
      <c r="J103">
        <v>96.9</v>
      </c>
      <c r="AB103" t="s">
        <v>181</v>
      </c>
      <c r="AC103" t="str">
        <f>IFERROR(VLOOKUP(AB103,'class and classification'!$A$1:$B$338,2,FALSE),VLOOKUP(AB103,'class and classification'!$A$340:$B$378,2,FALSE))</f>
        <v>Predominantly Urban</v>
      </c>
      <c r="AD103" t="str">
        <f>IFERROR(VLOOKUP(AB103,'class and classification'!$A$1:$C$338,3,FALSE),VLOOKUP(AB103,'class and classification'!$A$340:$C$378,3,FALSE))</f>
        <v>L</v>
      </c>
      <c r="AI103">
        <v>18.399999999999999</v>
      </c>
      <c r="AJ103">
        <v>83.3</v>
      </c>
      <c r="BB103" t="s">
        <v>335</v>
      </c>
      <c r="BC103" t="str">
        <f>IFERROR(VLOOKUP(BB103,'class and classification'!$A$1:$B$338,2,FALSE),VLOOKUP(BB103,'class and classification'!$A$340:$B$378,2,FALSE))</f>
        <v>Urban with Significant Rural</v>
      </c>
      <c r="BD103" t="str">
        <f>IFERROR(VLOOKUP(BB103,'class and classification'!$A$1:$C$338,3,FALSE),VLOOKUP(BB103,'class and classification'!$A$340:$C$378,3,FALSE))</f>
        <v>SC</v>
      </c>
      <c r="BL103" t="s">
        <v>335</v>
      </c>
      <c r="BM103" t="str">
        <f>IFERROR(VLOOKUP(BL103,'class and classification'!$A$1:$B$338,2,FALSE),VLOOKUP(BL103,'class and classification'!$A$340:$B$378,2,FALSE))</f>
        <v>Urban with Significant Rural</v>
      </c>
      <c r="BN103" t="str">
        <f>IFERROR(VLOOKUP(BL103,'class and classification'!$A$1:$C$338,3,FALSE),VLOOKUP(BL103,'class and classification'!$A$340:$C$378,3,FALSE))</f>
        <v>SC</v>
      </c>
      <c r="BO103">
        <v>33.15</v>
      </c>
    </row>
    <row r="104" spans="1:72"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70</v>
      </c>
      <c r="F104">
        <v>85</v>
      </c>
      <c r="G104">
        <v>80.8</v>
      </c>
      <c r="H104">
        <v>84</v>
      </c>
      <c r="I104">
        <v>88.3</v>
      </c>
      <c r="J104">
        <v>89.8</v>
      </c>
      <c r="AB104" t="s">
        <v>252</v>
      </c>
      <c r="AC104" t="str">
        <f>IFERROR(VLOOKUP(AB104,'class and classification'!$A$1:$B$338,2,FALSE),VLOOKUP(AB104,'class and classification'!$A$340:$B$378,2,FALSE))</f>
        <v>Predominantly Urban</v>
      </c>
      <c r="AD104" t="str">
        <f>IFERROR(VLOOKUP(AB104,'class and classification'!$A$1:$C$338,3,FALSE),VLOOKUP(AB104,'class and classification'!$A$340:$C$378,3,FALSE))</f>
        <v>L</v>
      </c>
      <c r="AI104">
        <v>43.3</v>
      </c>
      <c r="AJ104">
        <v>79.7</v>
      </c>
      <c r="BB104" t="s">
        <v>371</v>
      </c>
      <c r="BC104" t="str">
        <f>IFERROR(VLOOKUP(BB104,'class and classification'!$A$1:$B$338,2,FALSE),VLOOKUP(BB104,'class and classification'!$A$340:$B$378,2,FALSE))</f>
        <v>Predominantly Rural</v>
      </c>
      <c r="BD104" t="str">
        <f>IFERROR(VLOOKUP(BB104,'class and classification'!$A$1:$C$338,3,FALSE),VLOOKUP(BB104,'class and classification'!$A$340:$C$378,3,FALSE))</f>
        <v>SC</v>
      </c>
      <c r="BL104" t="s">
        <v>371</v>
      </c>
      <c r="BM104" t="str">
        <f>IFERROR(VLOOKUP(BL104,'class and classification'!$A$1:$B$338,2,FALSE),VLOOKUP(BL104,'class and classification'!$A$340:$B$378,2,FALSE))</f>
        <v>Predominantly Rural</v>
      </c>
      <c r="BN104" t="str">
        <f>IFERROR(VLOOKUP(BL104,'class and classification'!$A$1:$C$338,3,FALSE),VLOOKUP(BL104,'class and classification'!$A$340:$C$378,3,FALSE))</f>
        <v>SC</v>
      </c>
      <c r="BO104">
        <v>17.77</v>
      </c>
    </row>
    <row r="105" spans="1:72" x14ac:dyDescent="0.3">
      <c r="AB105" t="s">
        <v>283</v>
      </c>
      <c r="AC105" t="str">
        <f>IFERROR(VLOOKUP(AB105,'class and classification'!$A$1:$B$338,2,FALSE),VLOOKUP(AB105,'class and classification'!$A$340:$B$378,2,FALSE))</f>
        <v>Predominantly Urban</v>
      </c>
      <c r="AD105" t="str">
        <f>IFERROR(VLOOKUP(AB105,'class and classification'!$A$1:$C$338,3,FALSE),VLOOKUP(AB105,'class and classification'!$A$340:$C$378,3,FALSE))</f>
        <v>L</v>
      </c>
      <c r="AI105">
        <v>44.3</v>
      </c>
      <c r="AJ105">
        <v>71.8</v>
      </c>
      <c r="BB105" t="s">
        <v>1</v>
      </c>
      <c r="BC105" t="str">
        <f>IFERROR(VLOOKUP(BB105,'class and classification'!$A$1:$B$338,2,FALSE),VLOOKUP(BB105,'class and classification'!$A$340:$B$378,2,FALSE))</f>
        <v>Predominantly Rural</v>
      </c>
      <c r="BD105" t="str">
        <f>IFERROR(VLOOKUP(BB105,'class and classification'!$A$1:$C$338,3,FALSE),VLOOKUP(BB105,'class and classification'!$A$340:$C$378,3,FALSE))</f>
        <v>SD</v>
      </c>
      <c r="BG105">
        <v>1</v>
      </c>
      <c r="BH105">
        <v>1.7</v>
      </c>
      <c r="BI105">
        <v>2.8</v>
      </c>
      <c r="BJ105">
        <v>3.4</v>
      </c>
      <c r="BL105" t="s">
        <v>1</v>
      </c>
      <c r="BM105" t="str">
        <f>IFERROR(VLOOKUP(BL105,'class and classification'!$A$1:$B$338,2,FALSE),VLOOKUP(BL105,'class and classification'!$A$340:$B$378,2,FALSE))</f>
        <v>Predominantly Rural</v>
      </c>
      <c r="BN105" t="str">
        <f>IFERROR(VLOOKUP(BL105,'class and classification'!$A$1:$C$338,3,FALSE),VLOOKUP(BL105,'class and classification'!$A$340:$C$378,3,FALSE))</f>
        <v>SD</v>
      </c>
      <c r="BP105">
        <v>25.2</v>
      </c>
      <c r="BQ105">
        <v>57.58</v>
      </c>
      <c r="BR105">
        <v>61.43</v>
      </c>
      <c r="BS105">
        <v>62.81</v>
      </c>
      <c r="BT105">
        <v>63.74</v>
      </c>
    </row>
    <row r="106" spans="1:72" x14ac:dyDescent="0.3">
      <c r="AB106" t="s">
        <v>291</v>
      </c>
      <c r="AC106" t="str">
        <f>IFERROR(VLOOKUP(AB106,'class and classification'!$A$1:$B$338,2,FALSE),VLOOKUP(AB106,'class and classification'!$A$340:$B$378,2,FALSE))</f>
        <v>Predominantly Urban</v>
      </c>
      <c r="AD106" t="str">
        <f>IFERROR(VLOOKUP(AB106,'class and classification'!$A$1:$C$338,3,FALSE),VLOOKUP(AB106,'class and classification'!$A$340:$C$378,3,FALSE))</f>
        <v>L</v>
      </c>
      <c r="AI106">
        <v>33.4</v>
      </c>
      <c r="AJ106">
        <v>76.400000000000006</v>
      </c>
      <c r="BB106" t="s">
        <v>20</v>
      </c>
      <c r="BC106" t="str">
        <f>IFERROR(VLOOKUP(BB106,'class and classification'!$A$1:$B$338,2,FALSE),VLOOKUP(BB106,'class and classification'!$A$340:$B$378,2,FALSE))</f>
        <v>Urban with Significant Rural</v>
      </c>
      <c r="BD106" t="str">
        <f>IFERROR(VLOOKUP(BB106,'class and classification'!$A$1:$C$338,3,FALSE),VLOOKUP(BB106,'class and classification'!$A$340:$C$378,3,FALSE))</f>
        <v>SD</v>
      </c>
      <c r="BG106">
        <v>0.4</v>
      </c>
      <c r="BH106">
        <v>0.7</v>
      </c>
      <c r="BI106">
        <v>0.9</v>
      </c>
      <c r="BJ106">
        <v>5.2</v>
      </c>
      <c r="BL106" t="s">
        <v>20</v>
      </c>
      <c r="BM106" t="str">
        <f>IFERROR(VLOOKUP(BL106,'class and classification'!$A$1:$B$338,2,FALSE),VLOOKUP(BL106,'class and classification'!$A$340:$B$378,2,FALSE))</f>
        <v>Urban with Significant Rural</v>
      </c>
      <c r="BN106" t="str">
        <f>IFERROR(VLOOKUP(BL106,'class and classification'!$A$1:$C$338,3,FALSE),VLOOKUP(BL106,'class and classification'!$A$340:$C$378,3,FALSE))</f>
        <v>SD</v>
      </c>
      <c r="BP106">
        <v>15.79</v>
      </c>
      <c r="BQ106">
        <v>79.8</v>
      </c>
      <c r="BR106">
        <v>90.09</v>
      </c>
      <c r="BS106">
        <v>89.94</v>
      </c>
      <c r="BT106">
        <v>92.56</v>
      </c>
    </row>
    <row r="107" spans="1:72" x14ac:dyDescent="0.3">
      <c r="AB107" t="s">
        <v>305</v>
      </c>
      <c r="AC107" t="str">
        <f>IFERROR(VLOOKUP(AB107,'class and classification'!$A$1:$B$338,2,FALSE),VLOOKUP(AB107,'class and classification'!$A$340:$B$378,2,FALSE))</f>
        <v>Predominantly Urban</v>
      </c>
      <c r="AD107" t="str">
        <f>IFERROR(VLOOKUP(AB107,'class and classification'!$A$1:$C$338,3,FALSE),VLOOKUP(AB107,'class and classification'!$A$340:$C$378,3,FALSE))</f>
        <v>L</v>
      </c>
      <c r="AI107">
        <v>56.1</v>
      </c>
      <c r="AJ107">
        <v>67.8</v>
      </c>
      <c r="BB107" t="s">
        <v>57</v>
      </c>
      <c r="BC107" t="str">
        <f>IFERROR(VLOOKUP(BB107,'class and classification'!$A$1:$B$338,2,FALSE),VLOOKUP(BB107,'class and classification'!$A$340:$B$378,2,FALSE))</f>
        <v>Urban with Significant Rural</v>
      </c>
      <c r="BD107" t="str">
        <f>IFERROR(VLOOKUP(BB107,'class and classification'!$A$1:$C$338,3,FALSE),VLOOKUP(BB107,'class and classification'!$A$340:$C$378,3,FALSE))</f>
        <v>SD</v>
      </c>
      <c r="BG107">
        <v>2.4</v>
      </c>
      <c r="BH107">
        <v>3</v>
      </c>
      <c r="BI107">
        <v>5.4</v>
      </c>
      <c r="BJ107">
        <v>6.5</v>
      </c>
      <c r="BL107" t="s">
        <v>57</v>
      </c>
      <c r="BM107" t="str">
        <f>IFERROR(VLOOKUP(BL107,'class and classification'!$A$1:$B$338,2,FALSE),VLOOKUP(BL107,'class and classification'!$A$340:$B$378,2,FALSE))</f>
        <v>Urban with Significant Rural</v>
      </c>
      <c r="BN107" t="str">
        <f>IFERROR(VLOOKUP(BL107,'class and classification'!$A$1:$C$338,3,FALSE),VLOOKUP(BL107,'class and classification'!$A$340:$C$378,3,FALSE))</f>
        <v>SD</v>
      </c>
      <c r="BP107">
        <v>30.41</v>
      </c>
      <c r="BQ107">
        <v>55.84</v>
      </c>
      <c r="BR107">
        <v>54.39</v>
      </c>
      <c r="BS107">
        <v>67</v>
      </c>
      <c r="BT107">
        <v>70.34</v>
      </c>
    </row>
    <row r="108" spans="1:72" x14ac:dyDescent="0.3">
      <c r="A108" t="s">
        <v>1279</v>
      </c>
      <c r="AB108" t="s">
        <v>15</v>
      </c>
      <c r="AC108" t="str">
        <f>IFERROR(VLOOKUP(AB108,'class and classification'!$A$1:$B$338,2,FALSE),VLOOKUP(AB108,'class and classification'!$A$340:$B$378,2,FALSE))</f>
        <v>Predominantly Urban</v>
      </c>
      <c r="AD108" t="str">
        <f>IFERROR(VLOOKUP(AB108,'class and classification'!$A$1:$C$338,3,FALSE),VLOOKUP(AB108,'class and classification'!$A$340:$C$378,3,FALSE))</f>
        <v>L</v>
      </c>
      <c r="AI108">
        <v>51.8</v>
      </c>
      <c r="AJ108">
        <v>89.1</v>
      </c>
      <c r="BB108" t="s">
        <v>71</v>
      </c>
      <c r="BC108" t="str">
        <f>IFERROR(VLOOKUP(BB108,'class and classification'!$A$1:$B$338,2,FALSE),VLOOKUP(BB108,'class and classification'!$A$340:$B$378,2,FALSE))</f>
        <v>Predominantly Rural</v>
      </c>
      <c r="BD108" t="str">
        <f>IFERROR(VLOOKUP(BB108,'class and classification'!$A$1:$C$338,3,FALSE),VLOOKUP(BB108,'class and classification'!$A$340:$C$378,3,FALSE))</f>
        <v>SD</v>
      </c>
      <c r="BG108">
        <v>0.5</v>
      </c>
      <c r="BH108">
        <v>1.2</v>
      </c>
      <c r="BI108">
        <v>1.6</v>
      </c>
      <c r="BJ108">
        <v>1.9</v>
      </c>
      <c r="BL108" t="s">
        <v>71</v>
      </c>
      <c r="BM108" t="str">
        <f>IFERROR(VLOOKUP(BL108,'class and classification'!$A$1:$B$338,2,FALSE),VLOOKUP(BL108,'class and classification'!$A$340:$B$378,2,FALSE))</f>
        <v>Predominantly Rural</v>
      </c>
      <c r="BN108" t="str">
        <f>IFERROR(VLOOKUP(BL108,'class and classification'!$A$1:$C$338,3,FALSE),VLOOKUP(BL108,'class and classification'!$A$340:$C$378,3,FALSE))</f>
        <v>SD</v>
      </c>
      <c r="BP108">
        <v>14.13</v>
      </c>
      <c r="BQ108">
        <v>49.68</v>
      </c>
      <c r="BR108">
        <v>56.1</v>
      </c>
      <c r="BS108">
        <v>56.86</v>
      </c>
      <c r="BT108">
        <v>57.33</v>
      </c>
    </row>
    <row r="109" spans="1:72"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97</v>
      </c>
      <c r="F109">
        <v>98</v>
      </c>
      <c r="G109">
        <v>98.7</v>
      </c>
      <c r="H109">
        <v>98.3</v>
      </c>
      <c r="I109">
        <v>98.3</v>
      </c>
      <c r="J109">
        <v>98.1</v>
      </c>
      <c r="AB109" t="s">
        <v>17</v>
      </c>
      <c r="AC109" t="str">
        <f>IFERROR(VLOOKUP(AB109,'class and classification'!$A$1:$B$338,2,FALSE),VLOOKUP(AB109,'class and classification'!$A$340:$B$378,2,FALSE))</f>
        <v>Predominantly Urban</v>
      </c>
      <c r="AD109" t="str">
        <f>IFERROR(VLOOKUP(AB109,'class and classification'!$A$1:$C$338,3,FALSE),VLOOKUP(AB109,'class and classification'!$A$340:$C$378,3,FALSE))</f>
        <v>L</v>
      </c>
      <c r="AI109">
        <v>21.1</v>
      </c>
      <c r="AJ109">
        <v>56.6</v>
      </c>
      <c r="BB109" t="s">
        <v>99</v>
      </c>
      <c r="BC109" t="str">
        <f>IFERROR(VLOOKUP(BB109,'class and classification'!$A$1:$B$338,2,FALSE),VLOOKUP(BB109,'class and classification'!$A$340:$B$378,2,FALSE))</f>
        <v>Predominantly Rural</v>
      </c>
      <c r="BD109" t="str">
        <f>IFERROR(VLOOKUP(BB109,'class and classification'!$A$1:$C$338,3,FALSE),VLOOKUP(BB109,'class and classification'!$A$340:$C$378,3,FALSE))</f>
        <v>SD</v>
      </c>
      <c r="BG109">
        <v>2.6</v>
      </c>
      <c r="BH109">
        <v>3.3</v>
      </c>
      <c r="BI109">
        <v>4.9000000000000004</v>
      </c>
      <c r="BJ109">
        <v>6.1</v>
      </c>
      <c r="BL109" t="s">
        <v>99</v>
      </c>
      <c r="BM109" t="str">
        <f>IFERROR(VLOOKUP(BL109,'class and classification'!$A$1:$B$338,2,FALSE),VLOOKUP(BL109,'class and classification'!$A$340:$B$378,2,FALSE))</f>
        <v>Predominantly Rural</v>
      </c>
      <c r="BN109" t="str">
        <f>IFERROR(VLOOKUP(BL109,'class and classification'!$A$1:$C$338,3,FALSE),VLOOKUP(BL109,'class and classification'!$A$340:$C$378,3,FALSE))</f>
        <v>SD</v>
      </c>
      <c r="BP109">
        <v>17.87</v>
      </c>
      <c r="BQ109">
        <v>55.03</v>
      </c>
      <c r="BR109">
        <v>53.98</v>
      </c>
      <c r="BS109">
        <v>56.36</v>
      </c>
      <c r="BT109">
        <v>57.28</v>
      </c>
    </row>
    <row r="110" spans="1:72"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96</v>
      </c>
      <c r="F110">
        <v>97</v>
      </c>
      <c r="G110">
        <v>97.3</v>
      </c>
      <c r="H110">
        <v>96.9</v>
      </c>
      <c r="I110">
        <v>97.4</v>
      </c>
      <c r="J110">
        <v>97.4</v>
      </c>
      <c r="AB110" t="s">
        <v>27</v>
      </c>
      <c r="AC110" t="str">
        <f>IFERROR(VLOOKUP(AB110,'class and classification'!$A$1:$B$338,2,FALSE),VLOOKUP(AB110,'class and classification'!$A$340:$B$378,2,FALSE))</f>
        <v>Predominantly Urban</v>
      </c>
      <c r="AD110" t="str">
        <f>IFERROR(VLOOKUP(AB110,'class and classification'!$A$1:$C$338,3,FALSE),VLOOKUP(AB110,'class and classification'!$A$340:$C$378,3,FALSE))</f>
        <v>L</v>
      </c>
      <c r="AI110">
        <v>27</v>
      </c>
      <c r="AJ110">
        <v>80.8</v>
      </c>
      <c r="BB110" t="s">
        <v>243</v>
      </c>
      <c r="BC110" t="str">
        <f>IFERROR(VLOOKUP(BB110,'class and classification'!$A$1:$B$338,2,FALSE),VLOOKUP(BB110,'class and classification'!$A$340:$B$378,2,FALSE))</f>
        <v>Predominantly Rural</v>
      </c>
      <c r="BD110" t="str">
        <f>IFERROR(VLOOKUP(BB110,'class and classification'!$A$1:$C$338,3,FALSE),VLOOKUP(BB110,'class and classification'!$A$340:$C$378,3,FALSE))</f>
        <v>SD</v>
      </c>
      <c r="BG110">
        <v>5.4</v>
      </c>
      <c r="BH110">
        <v>8.3000000000000007</v>
      </c>
      <c r="BI110">
        <v>10.4</v>
      </c>
      <c r="BJ110">
        <v>12.7</v>
      </c>
      <c r="BL110" t="s">
        <v>243</v>
      </c>
      <c r="BM110" t="str">
        <f>IFERROR(VLOOKUP(BL110,'class and classification'!$A$1:$B$338,2,FALSE),VLOOKUP(BL110,'class and classification'!$A$340:$B$378,2,FALSE))</f>
        <v>Predominantly Rural</v>
      </c>
      <c r="BN110" t="str">
        <f>IFERROR(VLOOKUP(BL110,'class and classification'!$A$1:$C$338,3,FALSE),VLOOKUP(BL110,'class and classification'!$A$340:$C$378,3,FALSE))</f>
        <v>SD</v>
      </c>
      <c r="BP110">
        <v>25.66</v>
      </c>
      <c r="BQ110">
        <v>45.89</v>
      </c>
      <c r="BR110">
        <v>49.75</v>
      </c>
      <c r="BS110">
        <v>50.77</v>
      </c>
      <c r="BT110">
        <v>53.18</v>
      </c>
    </row>
    <row r="111" spans="1:72"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88</v>
      </c>
      <c r="F111">
        <v>92</v>
      </c>
      <c r="G111">
        <v>95.199999999999989</v>
      </c>
      <c r="H111">
        <v>94.199999999999989</v>
      </c>
      <c r="I111">
        <v>94.5</v>
      </c>
      <c r="J111">
        <v>93</v>
      </c>
      <c r="AB111" t="s">
        <v>40</v>
      </c>
      <c r="AC111" t="str">
        <f>IFERROR(VLOOKUP(AB111,'class and classification'!$A$1:$B$338,2,FALSE),VLOOKUP(AB111,'class and classification'!$A$340:$B$378,2,FALSE))</f>
        <v>Predominantly Urban</v>
      </c>
      <c r="AD111" t="str">
        <f>IFERROR(VLOOKUP(AB111,'class and classification'!$A$1:$C$338,3,FALSE),VLOOKUP(AB111,'class and classification'!$A$340:$C$378,3,FALSE))</f>
        <v>L</v>
      </c>
      <c r="AI111">
        <v>25.5</v>
      </c>
      <c r="AJ111">
        <v>73.5</v>
      </c>
      <c r="BB111" t="s">
        <v>50</v>
      </c>
      <c r="BC111" t="str">
        <f>IFERROR(VLOOKUP(BB111,'class and classification'!$A$1:$B$338,2,FALSE),VLOOKUP(BB111,'class and classification'!$A$340:$B$378,2,FALSE))</f>
        <v>Predominantly Urban</v>
      </c>
      <c r="BD111" t="str">
        <f>IFERROR(VLOOKUP(BB111,'class and classification'!$A$1:$C$338,3,FALSE),VLOOKUP(BB111,'class and classification'!$A$340:$C$378,3,FALSE))</f>
        <v>SD</v>
      </c>
      <c r="BG111">
        <v>0.2</v>
      </c>
      <c r="BH111">
        <v>0.6</v>
      </c>
      <c r="BI111">
        <v>0.9</v>
      </c>
      <c r="BJ111">
        <v>1.9</v>
      </c>
      <c r="BL111" t="s">
        <v>50</v>
      </c>
      <c r="BM111" t="str">
        <f>IFERROR(VLOOKUP(BL111,'class and classification'!$A$1:$B$338,2,FALSE),VLOOKUP(BL111,'class and classification'!$A$340:$B$378,2,FALSE))</f>
        <v>Predominantly Urban</v>
      </c>
      <c r="BN111" t="str">
        <f>IFERROR(VLOOKUP(BL111,'class and classification'!$A$1:$C$338,3,FALSE),VLOOKUP(BL111,'class and classification'!$A$340:$C$378,3,FALSE))</f>
        <v>SD</v>
      </c>
      <c r="BP111">
        <v>64.75</v>
      </c>
      <c r="BQ111">
        <v>77.19</v>
      </c>
      <c r="BR111">
        <v>77.06</v>
      </c>
      <c r="BS111">
        <v>75.92</v>
      </c>
      <c r="BT111">
        <v>75.56</v>
      </c>
    </row>
    <row r="112" spans="1:72"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97</v>
      </c>
      <c r="F112">
        <v>97</v>
      </c>
      <c r="G112">
        <v>98.2</v>
      </c>
      <c r="H112">
        <v>98.1</v>
      </c>
      <c r="I112">
        <v>98.2</v>
      </c>
      <c r="J112">
        <v>98.2</v>
      </c>
      <c r="AB112" t="s">
        <v>45</v>
      </c>
      <c r="AC112" t="str">
        <f>IFERROR(VLOOKUP(AB112,'class and classification'!$A$1:$B$338,2,FALSE),VLOOKUP(AB112,'class and classification'!$A$340:$B$378,2,FALSE))</f>
        <v>Predominantly Urban</v>
      </c>
      <c r="AD112" t="str">
        <f>IFERROR(VLOOKUP(AB112,'class and classification'!$A$1:$C$338,3,FALSE),VLOOKUP(AB112,'class and classification'!$A$340:$C$378,3,FALSE))</f>
        <v>L</v>
      </c>
      <c r="AI112">
        <v>3.2</v>
      </c>
      <c r="AJ112">
        <v>87.2</v>
      </c>
      <c r="BB112" t="s">
        <v>68</v>
      </c>
      <c r="BC112" t="str">
        <f>IFERROR(VLOOKUP(BB112,'class and classification'!$A$1:$B$338,2,FALSE),VLOOKUP(BB112,'class and classification'!$A$340:$B$378,2,FALSE))</f>
        <v>Urban with Significant Rural</v>
      </c>
      <c r="BD112" t="str">
        <f>IFERROR(VLOOKUP(BB112,'class and classification'!$A$1:$C$338,3,FALSE),VLOOKUP(BB112,'class and classification'!$A$340:$C$378,3,FALSE))</f>
        <v>SD</v>
      </c>
      <c r="BG112">
        <v>3.5</v>
      </c>
      <c r="BH112">
        <v>4.2</v>
      </c>
      <c r="BI112">
        <v>11.5</v>
      </c>
      <c r="BJ112">
        <v>19.2</v>
      </c>
      <c r="BL112" t="s">
        <v>68</v>
      </c>
      <c r="BM112" t="str">
        <f>IFERROR(VLOOKUP(BL112,'class and classification'!$A$1:$B$338,2,FALSE),VLOOKUP(BL112,'class and classification'!$A$340:$B$378,2,FALSE))</f>
        <v>Urban with Significant Rural</v>
      </c>
      <c r="BN112" t="str">
        <f>IFERROR(VLOOKUP(BL112,'class and classification'!$A$1:$C$338,3,FALSE),VLOOKUP(BL112,'class and classification'!$A$340:$C$378,3,FALSE))</f>
        <v>SD</v>
      </c>
      <c r="BP112">
        <v>45.13</v>
      </c>
      <c r="BQ112">
        <v>58.52</v>
      </c>
      <c r="BR112">
        <v>53.45</v>
      </c>
      <c r="BS112">
        <v>54.03</v>
      </c>
      <c r="BT112">
        <v>68.239999999999995</v>
      </c>
    </row>
    <row r="113" spans="1:72"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97</v>
      </c>
      <c r="F113">
        <v>98</v>
      </c>
      <c r="G113">
        <v>98</v>
      </c>
      <c r="H113">
        <v>97.7</v>
      </c>
      <c r="I113">
        <v>97.7</v>
      </c>
      <c r="J113">
        <v>97.4</v>
      </c>
      <c r="AB113" t="s">
        <v>78</v>
      </c>
      <c r="AC113" t="str">
        <f>IFERROR(VLOOKUP(AB113,'class and classification'!$A$1:$B$338,2,FALSE),VLOOKUP(AB113,'class and classification'!$A$340:$B$378,2,FALSE))</f>
        <v>Predominantly Urban</v>
      </c>
      <c r="AD113" t="str">
        <f>IFERROR(VLOOKUP(AB113,'class and classification'!$A$1:$C$338,3,FALSE),VLOOKUP(AB113,'class and classification'!$A$340:$C$378,3,FALSE))</f>
        <v>L</v>
      </c>
      <c r="AI113">
        <v>19.8</v>
      </c>
      <c r="AJ113">
        <v>84</v>
      </c>
      <c r="BB113" t="s">
        <v>110</v>
      </c>
      <c r="BC113" t="str">
        <f>IFERROR(VLOOKUP(BB113,'class and classification'!$A$1:$B$338,2,FALSE),VLOOKUP(BB113,'class and classification'!$A$340:$B$378,2,FALSE))</f>
        <v>Predominantly Urban</v>
      </c>
      <c r="BD113" t="str">
        <f>IFERROR(VLOOKUP(BB113,'class and classification'!$A$1:$C$338,3,FALSE),VLOOKUP(BB113,'class and classification'!$A$340:$C$378,3,FALSE))</f>
        <v>SD</v>
      </c>
      <c r="BG113">
        <v>1.8</v>
      </c>
      <c r="BH113">
        <v>3.1</v>
      </c>
      <c r="BI113">
        <v>5.4</v>
      </c>
      <c r="BJ113">
        <v>15.8</v>
      </c>
      <c r="BL113" t="s">
        <v>110</v>
      </c>
      <c r="BM113" t="str">
        <f>IFERROR(VLOOKUP(BL113,'class and classification'!$A$1:$B$338,2,FALSE),VLOOKUP(BL113,'class and classification'!$A$340:$B$378,2,FALSE))</f>
        <v>Predominantly Urban</v>
      </c>
      <c r="BN113" t="str">
        <f>IFERROR(VLOOKUP(BL113,'class and classification'!$A$1:$C$338,3,FALSE),VLOOKUP(BL113,'class and classification'!$A$340:$C$378,3,FALSE))</f>
        <v>SD</v>
      </c>
      <c r="BP113">
        <v>50.21</v>
      </c>
      <c r="BQ113">
        <v>64.959999999999994</v>
      </c>
      <c r="BR113">
        <v>64.849999999999994</v>
      </c>
      <c r="BS113">
        <v>65.239999999999995</v>
      </c>
      <c r="BT113">
        <v>65.36</v>
      </c>
    </row>
    <row r="114" spans="1:72"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90</v>
      </c>
      <c r="F114">
        <v>93</v>
      </c>
      <c r="G114">
        <v>96.300000000000011</v>
      </c>
      <c r="H114">
        <v>95.7</v>
      </c>
      <c r="I114">
        <v>95.9</v>
      </c>
      <c r="J114">
        <v>95.6</v>
      </c>
      <c r="AB114" t="s">
        <v>88</v>
      </c>
      <c r="AC114" t="str">
        <f>IFERROR(VLOOKUP(AB114,'class and classification'!$A$1:$B$338,2,FALSE),VLOOKUP(AB114,'class and classification'!$A$340:$B$378,2,FALSE))</f>
        <v>Predominantly Urban</v>
      </c>
      <c r="AD114" t="str">
        <f>IFERROR(VLOOKUP(AB114,'class and classification'!$A$1:$C$338,3,FALSE),VLOOKUP(AB114,'class and classification'!$A$340:$C$378,3,FALSE))</f>
        <v>L</v>
      </c>
      <c r="AI114">
        <v>15.8</v>
      </c>
      <c r="AJ114">
        <v>73.3</v>
      </c>
      <c r="BB114" t="s">
        <v>141</v>
      </c>
      <c r="BC114" t="str">
        <f>IFERROR(VLOOKUP(BB114,'class and classification'!$A$1:$B$338,2,FALSE),VLOOKUP(BB114,'class and classification'!$A$340:$B$378,2,FALSE))</f>
        <v>Predominantly Urban</v>
      </c>
      <c r="BD114" t="str">
        <f>IFERROR(VLOOKUP(BB114,'class and classification'!$A$1:$C$338,3,FALSE),VLOOKUP(BB114,'class and classification'!$A$340:$C$378,3,FALSE))</f>
        <v>SD</v>
      </c>
      <c r="BG114">
        <v>0.1</v>
      </c>
      <c r="BH114">
        <v>0.6</v>
      </c>
      <c r="BI114">
        <v>7.4</v>
      </c>
      <c r="BJ114">
        <v>17.399999999999999</v>
      </c>
      <c r="BL114" t="s">
        <v>141</v>
      </c>
      <c r="BM114" t="str">
        <f>IFERROR(VLOOKUP(BL114,'class and classification'!$A$1:$B$338,2,FALSE),VLOOKUP(BL114,'class and classification'!$A$340:$B$378,2,FALSE))</f>
        <v>Predominantly Urban</v>
      </c>
      <c r="BN114" t="str">
        <f>IFERROR(VLOOKUP(BL114,'class and classification'!$A$1:$C$338,3,FALSE),VLOOKUP(BL114,'class and classification'!$A$340:$C$378,3,FALSE))</f>
        <v>SD</v>
      </c>
      <c r="BP114">
        <v>81.52</v>
      </c>
      <c r="BQ114">
        <v>91.83</v>
      </c>
      <c r="BR114">
        <v>91.68</v>
      </c>
      <c r="BS114">
        <v>91.38</v>
      </c>
      <c r="BT114">
        <v>92.41</v>
      </c>
    </row>
    <row r="115" spans="1:72"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98</v>
      </c>
      <c r="F115">
        <v>98</v>
      </c>
      <c r="G115">
        <v>98.9</v>
      </c>
      <c r="H115">
        <v>98.5</v>
      </c>
      <c r="I115">
        <v>98.3</v>
      </c>
      <c r="J115">
        <v>97.8</v>
      </c>
      <c r="AB115" t="s">
        <v>101</v>
      </c>
      <c r="AC115" t="str">
        <f>IFERROR(VLOOKUP(AB115,'class and classification'!$A$1:$B$338,2,FALSE),VLOOKUP(AB115,'class and classification'!$A$340:$B$378,2,FALSE))</f>
        <v>Predominantly Urban</v>
      </c>
      <c r="AD115" t="str">
        <f>IFERROR(VLOOKUP(AB115,'class and classification'!$A$1:$C$338,3,FALSE),VLOOKUP(AB115,'class and classification'!$A$340:$C$378,3,FALSE))</f>
        <v>L</v>
      </c>
      <c r="AI115">
        <v>2.9</v>
      </c>
      <c r="AJ115">
        <v>86.3</v>
      </c>
      <c r="BB115" t="s">
        <v>153</v>
      </c>
      <c r="BC115" t="str">
        <f>IFERROR(VLOOKUP(BB115,'class and classification'!$A$1:$B$338,2,FALSE),VLOOKUP(BB115,'class and classification'!$A$340:$B$378,2,FALSE))</f>
        <v>Urban with Significant Rural</v>
      </c>
      <c r="BD115" t="str">
        <f>IFERROR(VLOOKUP(BB115,'class and classification'!$A$1:$C$338,3,FALSE),VLOOKUP(BB115,'class and classification'!$A$340:$C$378,3,FALSE))</f>
        <v>SD</v>
      </c>
      <c r="BG115">
        <v>7.7</v>
      </c>
      <c r="BH115">
        <v>10.4</v>
      </c>
      <c r="BI115">
        <v>14.2</v>
      </c>
      <c r="BJ115">
        <v>17.8</v>
      </c>
      <c r="BL115" t="s">
        <v>153</v>
      </c>
      <c r="BM115" t="str">
        <f>IFERROR(VLOOKUP(BL115,'class and classification'!$A$1:$B$338,2,FALSE),VLOOKUP(BL115,'class and classification'!$A$340:$B$378,2,FALSE))</f>
        <v>Urban with Significant Rural</v>
      </c>
      <c r="BN115" t="str">
        <f>IFERROR(VLOOKUP(BL115,'class and classification'!$A$1:$C$338,3,FALSE),VLOOKUP(BL115,'class and classification'!$A$340:$C$378,3,FALSE))</f>
        <v>SD</v>
      </c>
      <c r="BP115">
        <v>53.88</v>
      </c>
      <c r="BQ115">
        <v>77.89</v>
      </c>
      <c r="BR115">
        <v>78.88</v>
      </c>
      <c r="BS115">
        <v>79.489999999999995</v>
      </c>
      <c r="BT115">
        <v>80.900000000000006</v>
      </c>
    </row>
    <row r="116" spans="1:72"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96</v>
      </c>
      <c r="F116">
        <v>96</v>
      </c>
      <c r="G116">
        <v>96.9</v>
      </c>
      <c r="H116">
        <v>96.699999999999989</v>
      </c>
      <c r="I116">
        <v>97</v>
      </c>
      <c r="J116">
        <v>96.9</v>
      </c>
      <c r="AB116" t="s">
        <v>117</v>
      </c>
      <c r="AC116" t="str">
        <f>IFERROR(VLOOKUP(AB116,'class and classification'!$A$1:$B$338,2,FALSE),VLOOKUP(AB116,'class and classification'!$A$340:$B$378,2,FALSE))</f>
        <v>Predominantly Urban</v>
      </c>
      <c r="AD116" t="str">
        <f>IFERROR(VLOOKUP(AB116,'class and classification'!$A$1:$C$338,3,FALSE),VLOOKUP(AB116,'class and classification'!$A$340:$C$378,3,FALSE))</f>
        <v>L</v>
      </c>
      <c r="AI116">
        <v>19.899999999999999</v>
      </c>
      <c r="AJ116">
        <v>78.400000000000006</v>
      </c>
      <c r="BB116" t="s">
        <v>201</v>
      </c>
      <c r="BC116" t="str">
        <f>IFERROR(VLOOKUP(BB116,'class and classification'!$A$1:$B$338,2,FALSE),VLOOKUP(BB116,'class and classification'!$A$340:$B$378,2,FALSE))</f>
        <v>Predominantly Urban</v>
      </c>
      <c r="BD116" t="str">
        <f>IFERROR(VLOOKUP(BB116,'class and classification'!$A$1:$C$338,3,FALSE),VLOOKUP(BB116,'class and classification'!$A$340:$C$378,3,FALSE))</f>
        <v>SD</v>
      </c>
      <c r="BG116">
        <v>0.8</v>
      </c>
      <c r="BH116">
        <v>1.4</v>
      </c>
      <c r="BI116">
        <v>1.4</v>
      </c>
      <c r="BJ116">
        <v>6.2</v>
      </c>
      <c r="BL116" t="s">
        <v>201</v>
      </c>
      <c r="BM116" t="str">
        <f>IFERROR(VLOOKUP(BL116,'class and classification'!$A$1:$B$338,2,FALSE),VLOOKUP(BL116,'class and classification'!$A$340:$B$378,2,FALSE))</f>
        <v>Predominantly Urban</v>
      </c>
      <c r="BN116" t="str">
        <f>IFERROR(VLOOKUP(BL116,'class and classification'!$A$1:$C$338,3,FALSE),VLOOKUP(BL116,'class and classification'!$A$340:$C$378,3,FALSE))</f>
        <v>SD</v>
      </c>
      <c r="BP116">
        <v>65.31</v>
      </c>
      <c r="BQ116">
        <v>81.11</v>
      </c>
      <c r="BR116">
        <v>80.45</v>
      </c>
      <c r="BS116">
        <v>80.099999999999994</v>
      </c>
      <c r="BT116">
        <v>84.77</v>
      </c>
    </row>
    <row r="117" spans="1:72"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96</v>
      </c>
      <c r="F117">
        <v>98</v>
      </c>
      <c r="G117">
        <v>98.1</v>
      </c>
      <c r="H117">
        <v>97.6</v>
      </c>
      <c r="I117">
        <v>97.7</v>
      </c>
      <c r="J117">
        <v>97.7</v>
      </c>
      <c r="AB117" t="s">
        <v>127</v>
      </c>
      <c r="AC117" t="str">
        <f>IFERROR(VLOOKUP(AB117,'class and classification'!$A$1:$B$338,2,FALSE),VLOOKUP(AB117,'class and classification'!$A$340:$B$378,2,FALSE))</f>
        <v>Predominantly Urban</v>
      </c>
      <c r="AD117" t="str">
        <f>IFERROR(VLOOKUP(AB117,'class and classification'!$A$1:$C$338,3,FALSE),VLOOKUP(AB117,'class and classification'!$A$340:$C$378,3,FALSE))</f>
        <v>L</v>
      </c>
      <c r="AI117">
        <v>15</v>
      </c>
      <c r="AJ117">
        <v>80.900000000000006</v>
      </c>
      <c r="BB117" t="s">
        <v>205</v>
      </c>
      <c r="BC117" t="str">
        <f>IFERROR(VLOOKUP(BB117,'class and classification'!$A$1:$B$338,2,FALSE),VLOOKUP(BB117,'class and classification'!$A$340:$B$378,2,FALSE))</f>
        <v>Predominantly Urban</v>
      </c>
      <c r="BD117" t="str">
        <f>IFERROR(VLOOKUP(BB117,'class and classification'!$A$1:$C$338,3,FALSE),VLOOKUP(BB117,'class and classification'!$A$340:$C$378,3,FALSE))</f>
        <v>SD</v>
      </c>
      <c r="BG117">
        <v>3.2</v>
      </c>
      <c r="BH117">
        <v>3.9</v>
      </c>
      <c r="BI117">
        <v>5.7</v>
      </c>
      <c r="BJ117">
        <v>7.2</v>
      </c>
      <c r="BL117" t="s">
        <v>205</v>
      </c>
      <c r="BM117" t="str">
        <f>IFERROR(VLOOKUP(BL117,'class and classification'!$A$1:$B$338,2,FALSE),VLOOKUP(BL117,'class and classification'!$A$340:$B$378,2,FALSE))</f>
        <v>Predominantly Urban</v>
      </c>
      <c r="BN117" t="str">
        <f>IFERROR(VLOOKUP(BL117,'class and classification'!$A$1:$C$338,3,FALSE),VLOOKUP(BL117,'class and classification'!$A$340:$C$378,3,FALSE))</f>
        <v>SD</v>
      </c>
      <c r="BP117">
        <v>74.11</v>
      </c>
      <c r="BQ117">
        <v>84.78</v>
      </c>
      <c r="BR117">
        <v>87.87</v>
      </c>
      <c r="BS117">
        <v>87.61</v>
      </c>
      <c r="BT117">
        <v>84.14</v>
      </c>
    </row>
    <row r="118" spans="1:72"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97</v>
      </c>
      <c r="F118">
        <v>98</v>
      </c>
      <c r="G118">
        <v>98.9</v>
      </c>
      <c r="H118">
        <v>98.4</v>
      </c>
      <c r="I118">
        <v>98.2</v>
      </c>
      <c r="J118">
        <v>98.4</v>
      </c>
      <c r="AB118" t="s">
        <v>132</v>
      </c>
      <c r="AC118" t="str">
        <f>IFERROR(VLOOKUP(AB118,'class and classification'!$A$1:$B$338,2,FALSE),VLOOKUP(AB118,'class and classification'!$A$340:$B$378,2,FALSE))</f>
        <v>Predominantly Urban</v>
      </c>
      <c r="AD118" t="str">
        <f>IFERROR(VLOOKUP(AB118,'class and classification'!$A$1:$C$338,3,FALSE),VLOOKUP(AB118,'class and classification'!$A$340:$C$378,3,FALSE))</f>
        <v>L</v>
      </c>
      <c r="AI118">
        <v>4.5</v>
      </c>
      <c r="AJ118">
        <v>81.5</v>
      </c>
      <c r="BB118" t="s">
        <v>211</v>
      </c>
      <c r="BC118" t="str">
        <f>IFERROR(VLOOKUP(BB118,'class and classification'!$A$1:$B$338,2,FALSE),VLOOKUP(BB118,'class and classification'!$A$340:$B$378,2,FALSE))</f>
        <v>Predominantly Rural</v>
      </c>
      <c r="BD118" t="str">
        <f>IFERROR(VLOOKUP(BB118,'class and classification'!$A$1:$C$338,3,FALSE),VLOOKUP(BB118,'class and classification'!$A$340:$C$378,3,FALSE))</f>
        <v>SD</v>
      </c>
      <c r="BG118">
        <v>5.2</v>
      </c>
      <c r="BH118">
        <v>7.7</v>
      </c>
      <c r="BI118">
        <v>21.4</v>
      </c>
      <c r="BJ118">
        <v>41.8</v>
      </c>
      <c r="BL118" t="s">
        <v>211</v>
      </c>
      <c r="BM118" t="str">
        <f>IFERROR(VLOOKUP(BL118,'class and classification'!$A$1:$B$338,2,FALSE),VLOOKUP(BL118,'class and classification'!$A$340:$B$378,2,FALSE))</f>
        <v>Predominantly Rural</v>
      </c>
      <c r="BN118" t="str">
        <f>IFERROR(VLOOKUP(BL118,'class and classification'!$A$1:$C$338,3,FALSE),VLOOKUP(BL118,'class and classification'!$A$340:$C$378,3,FALSE))</f>
        <v>SD</v>
      </c>
      <c r="BP118">
        <v>6.37</v>
      </c>
      <c r="BQ118">
        <v>61.21</v>
      </c>
      <c r="BR118">
        <v>59.73</v>
      </c>
      <c r="BS118">
        <v>61.11</v>
      </c>
      <c r="BT118">
        <v>61.09</v>
      </c>
    </row>
    <row r="119" spans="1:72" x14ac:dyDescent="0.3">
      <c r="AB119" t="s">
        <v>136</v>
      </c>
      <c r="AC119" t="str">
        <f>IFERROR(VLOOKUP(AB119,'class and classification'!$A$1:$B$338,2,FALSE),VLOOKUP(AB119,'class and classification'!$A$340:$B$378,2,FALSE))</f>
        <v>Predominantly Urban</v>
      </c>
      <c r="AD119" t="str">
        <f>IFERROR(VLOOKUP(AB119,'class and classification'!$A$1:$C$338,3,FALSE),VLOOKUP(AB119,'class and classification'!$A$340:$C$378,3,FALSE))</f>
        <v>L</v>
      </c>
      <c r="AI119">
        <v>5.5</v>
      </c>
      <c r="AJ119">
        <v>84.8</v>
      </c>
      <c r="BB119" t="s">
        <v>216</v>
      </c>
      <c r="BC119" t="str">
        <f>IFERROR(VLOOKUP(BB119,'class and classification'!$A$1:$B$338,2,FALSE),VLOOKUP(BB119,'class and classification'!$A$340:$B$378,2,FALSE))</f>
        <v>Predominantly Urban</v>
      </c>
      <c r="BD119" t="str">
        <f>IFERROR(VLOOKUP(BB119,'class and classification'!$A$1:$C$338,3,FALSE),VLOOKUP(BB119,'class and classification'!$A$340:$C$378,3,FALSE))</f>
        <v>SD</v>
      </c>
      <c r="BG119">
        <v>0.3</v>
      </c>
      <c r="BH119">
        <v>0.4</v>
      </c>
      <c r="BI119">
        <v>1.4</v>
      </c>
      <c r="BJ119">
        <v>1.5</v>
      </c>
      <c r="BL119" t="s">
        <v>216</v>
      </c>
      <c r="BM119" t="str">
        <f>IFERROR(VLOOKUP(BL119,'class and classification'!$A$1:$B$338,2,FALSE),VLOOKUP(BL119,'class and classification'!$A$340:$B$378,2,FALSE))</f>
        <v>Predominantly Urban</v>
      </c>
      <c r="BN119" t="str">
        <f>IFERROR(VLOOKUP(BL119,'class and classification'!$A$1:$C$338,3,FALSE),VLOOKUP(BL119,'class and classification'!$A$340:$C$378,3,FALSE))</f>
        <v>SD</v>
      </c>
      <c r="BP119">
        <v>72.150000000000006</v>
      </c>
      <c r="BQ119">
        <v>84.79</v>
      </c>
      <c r="BR119">
        <v>87.7</v>
      </c>
      <c r="BS119">
        <v>87.74</v>
      </c>
      <c r="BT119">
        <v>88.5</v>
      </c>
    </row>
    <row r="120" spans="1:72" x14ac:dyDescent="0.3">
      <c r="A120" t="s">
        <v>1280</v>
      </c>
      <c r="AB120" t="s">
        <v>139</v>
      </c>
      <c r="AC120" t="str">
        <f>IFERROR(VLOOKUP(AB120,'class and classification'!$A$1:$B$338,2,FALSE),VLOOKUP(AB120,'class and classification'!$A$340:$B$378,2,FALSE))</f>
        <v>Predominantly Urban</v>
      </c>
      <c r="AD120" t="str">
        <f>IFERROR(VLOOKUP(AB120,'class and classification'!$A$1:$C$338,3,FALSE),VLOOKUP(AB120,'class and classification'!$A$340:$C$378,3,FALSE))</f>
        <v>L</v>
      </c>
      <c r="AI120">
        <v>11.4</v>
      </c>
      <c r="AJ120">
        <v>84.7</v>
      </c>
      <c r="BB120" t="s">
        <v>246</v>
      </c>
      <c r="BC120" t="str">
        <f>IFERROR(VLOOKUP(BB120,'class and classification'!$A$1:$B$338,2,FALSE),VLOOKUP(BB120,'class and classification'!$A$340:$B$378,2,FALSE))</f>
        <v>Predominantly Urban</v>
      </c>
      <c r="BD120" t="str">
        <f>IFERROR(VLOOKUP(BB120,'class and classification'!$A$1:$C$338,3,FALSE),VLOOKUP(BB120,'class and classification'!$A$340:$C$378,3,FALSE))</f>
        <v>SD</v>
      </c>
      <c r="BG120">
        <v>1</v>
      </c>
      <c r="BH120">
        <v>1.4</v>
      </c>
      <c r="BI120">
        <v>5</v>
      </c>
      <c r="BJ120">
        <v>10.199999999999999</v>
      </c>
      <c r="BL120" t="s">
        <v>246</v>
      </c>
      <c r="BM120" t="str">
        <f>IFERROR(VLOOKUP(BL120,'class and classification'!$A$1:$B$338,2,FALSE),VLOOKUP(BL120,'class and classification'!$A$340:$B$378,2,FALSE))</f>
        <v>Predominantly Urban</v>
      </c>
      <c r="BN120" t="str">
        <f>IFERROR(VLOOKUP(BL120,'class and classification'!$A$1:$C$338,3,FALSE),VLOOKUP(BL120,'class and classification'!$A$340:$C$378,3,FALSE))</f>
        <v>SD</v>
      </c>
      <c r="BP120">
        <v>63.55</v>
      </c>
      <c r="BQ120">
        <v>82.76</v>
      </c>
      <c r="BR120">
        <v>79.59</v>
      </c>
      <c r="BS120">
        <v>80.92</v>
      </c>
      <c r="BT120">
        <v>84.14</v>
      </c>
    </row>
    <row r="121" spans="1:72"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96</v>
      </c>
      <c r="F121">
        <v>98</v>
      </c>
      <c r="G121">
        <v>99</v>
      </c>
      <c r="H121">
        <v>98.7</v>
      </c>
      <c r="I121">
        <v>98.7</v>
      </c>
      <c r="J121">
        <v>98.4</v>
      </c>
      <c r="AB121" t="s">
        <v>149</v>
      </c>
      <c r="AC121" t="str">
        <f>IFERROR(VLOOKUP(AB121,'class and classification'!$A$1:$B$338,2,FALSE),VLOOKUP(AB121,'class and classification'!$A$340:$B$378,2,FALSE))</f>
        <v>Predominantly Urban</v>
      </c>
      <c r="AD121" t="str">
        <f>IFERROR(VLOOKUP(AB121,'class and classification'!$A$1:$C$338,3,FALSE),VLOOKUP(AB121,'class and classification'!$A$340:$C$378,3,FALSE))</f>
        <v>L</v>
      </c>
      <c r="AI121">
        <v>3.7</v>
      </c>
      <c r="AJ121">
        <v>84.9</v>
      </c>
      <c r="BB121" t="s">
        <v>300</v>
      </c>
      <c r="BC121" t="str">
        <f>IFERROR(VLOOKUP(BB121,'class and classification'!$A$1:$B$338,2,FALSE),VLOOKUP(BB121,'class and classification'!$A$340:$B$378,2,FALSE))</f>
        <v>Urban with Significant Rural</v>
      </c>
      <c r="BD121" t="str">
        <f>IFERROR(VLOOKUP(BB121,'class and classification'!$A$1:$C$338,3,FALSE),VLOOKUP(BB121,'class and classification'!$A$340:$C$378,3,FALSE))</f>
        <v>SD</v>
      </c>
      <c r="BG121">
        <v>10</v>
      </c>
      <c r="BH121">
        <v>13.8</v>
      </c>
      <c r="BI121">
        <v>29.2</v>
      </c>
      <c r="BJ121">
        <v>40.700000000000003</v>
      </c>
      <c r="BL121" t="s">
        <v>300</v>
      </c>
      <c r="BM121" t="str">
        <f>IFERROR(VLOOKUP(BL121,'class and classification'!$A$1:$B$338,2,FALSE),VLOOKUP(BL121,'class and classification'!$A$340:$B$378,2,FALSE))</f>
        <v>Urban with Significant Rural</v>
      </c>
      <c r="BN121" t="str">
        <f>IFERROR(VLOOKUP(BL121,'class and classification'!$A$1:$C$338,3,FALSE),VLOOKUP(BL121,'class and classification'!$A$340:$C$378,3,FALSE))</f>
        <v>SD</v>
      </c>
      <c r="BP121">
        <v>30.91</v>
      </c>
      <c r="BQ121">
        <v>55.85</v>
      </c>
      <c r="BR121">
        <v>62.76</v>
      </c>
      <c r="BS121">
        <v>63.86</v>
      </c>
      <c r="BT121">
        <v>67.459999999999994</v>
      </c>
    </row>
    <row r="122" spans="1:72"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93</v>
      </c>
      <c r="F122">
        <v>96</v>
      </c>
      <c r="G122">
        <v>97.4</v>
      </c>
      <c r="H122">
        <v>94.800000000000011</v>
      </c>
      <c r="I122">
        <v>94.8</v>
      </c>
      <c r="J122">
        <v>94.9</v>
      </c>
      <c r="AB122" t="s">
        <v>170</v>
      </c>
      <c r="AC122" t="str">
        <f>IFERROR(VLOOKUP(AB122,'class and classification'!$A$1:$B$338,2,FALSE),VLOOKUP(AB122,'class and classification'!$A$340:$B$378,2,FALSE))</f>
        <v>Predominantly Urban</v>
      </c>
      <c r="AD122" t="str">
        <f>IFERROR(VLOOKUP(AB122,'class and classification'!$A$1:$C$338,3,FALSE),VLOOKUP(AB122,'class and classification'!$A$340:$C$378,3,FALSE))</f>
        <v>L</v>
      </c>
      <c r="AI122">
        <v>29.1</v>
      </c>
      <c r="AJ122">
        <v>87.6</v>
      </c>
      <c r="BB122" t="s">
        <v>317</v>
      </c>
      <c r="BC122" t="str">
        <f>IFERROR(VLOOKUP(BB122,'class and classification'!$A$1:$B$338,2,FALSE),VLOOKUP(BB122,'class and classification'!$A$340:$B$378,2,FALSE))</f>
        <v>Predominantly Rural</v>
      </c>
      <c r="BD122" t="str">
        <f>IFERROR(VLOOKUP(BB122,'class and classification'!$A$1:$C$338,3,FALSE),VLOOKUP(BB122,'class and classification'!$A$340:$C$378,3,FALSE))</f>
        <v>SD</v>
      </c>
      <c r="BG122">
        <v>4.4000000000000004</v>
      </c>
      <c r="BH122">
        <v>5.5</v>
      </c>
      <c r="BI122">
        <v>22.3</v>
      </c>
      <c r="BJ122">
        <v>46.3</v>
      </c>
      <c r="BL122" t="s">
        <v>317</v>
      </c>
      <c r="BM122" t="str">
        <f>IFERROR(VLOOKUP(BL122,'class and classification'!$A$1:$B$338,2,FALSE),VLOOKUP(BL122,'class and classification'!$A$340:$B$378,2,FALSE))</f>
        <v>Predominantly Rural</v>
      </c>
      <c r="BN122" t="str">
        <f>IFERROR(VLOOKUP(BL122,'class and classification'!$A$1:$C$338,3,FALSE),VLOOKUP(BL122,'class and classification'!$A$340:$C$378,3,FALSE))</f>
        <v>SD</v>
      </c>
      <c r="BP122">
        <v>59.19</v>
      </c>
      <c r="BQ122">
        <v>70.88</v>
      </c>
      <c r="BR122">
        <v>68.319999999999993</v>
      </c>
      <c r="BS122">
        <v>66.56</v>
      </c>
      <c r="BT122">
        <v>68.569999999999993</v>
      </c>
    </row>
    <row r="123" spans="1:72"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97</v>
      </c>
      <c r="F123">
        <v>98</v>
      </c>
      <c r="G123">
        <v>98.4</v>
      </c>
      <c r="H123">
        <v>98</v>
      </c>
      <c r="I123">
        <v>98.4</v>
      </c>
      <c r="J123">
        <v>98.4</v>
      </c>
      <c r="AB123" t="s">
        <v>207</v>
      </c>
      <c r="AC123" t="str">
        <f>IFERROR(VLOOKUP(AB123,'class and classification'!$A$1:$B$338,2,FALSE),VLOOKUP(AB123,'class and classification'!$A$340:$B$378,2,FALSE))</f>
        <v>Predominantly Urban</v>
      </c>
      <c r="AD123" t="str">
        <f>IFERROR(VLOOKUP(AB123,'class and classification'!$A$1:$C$338,3,FALSE),VLOOKUP(AB123,'class and classification'!$A$340:$C$378,3,FALSE))</f>
        <v>L</v>
      </c>
      <c r="AI123">
        <v>27.3</v>
      </c>
      <c r="AJ123">
        <v>85.4</v>
      </c>
      <c r="BB123" t="s">
        <v>76</v>
      </c>
      <c r="BC123" t="str">
        <f>IFERROR(VLOOKUP(BB123,'class and classification'!$A$1:$B$338,2,FALSE),VLOOKUP(BB123,'class and classification'!$A$340:$B$378,2,FALSE))</f>
        <v>Predominantly Rural</v>
      </c>
      <c r="BD123" t="str">
        <f>IFERROR(VLOOKUP(BB123,'class and classification'!$A$1:$C$338,3,FALSE),VLOOKUP(BB123,'class and classification'!$A$340:$C$378,3,FALSE))</f>
        <v>SD</v>
      </c>
      <c r="BG123">
        <v>6.8</v>
      </c>
      <c r="BH123">
        <v>8.6</v>
      </c>
      <c r="BI123">
        <v>11.7</v>
      </c>
      <c r="BJ123">
        <v>13.1</v>
      </c>
      <c r="BL123" t="s">
        <v>76</v>
      </c>
      <c r="BM123" t="str">
        <f>IFERROR(VLOOKUP(BL123,'class and classification'!$A$1:$B$338,2,FALSE),VLOOKUP(BL123,'class and classification'!$A$340:$B$378,2,FALSE))</f>
        <v>Predominantly Rural</v>
      </c>
      <c r="BN123" t="str">
        <f>IFERROR(VLOOKUP(BL123,'class and classification'!$A$1:$C$338,3,FALSE),VLOOKUP(BL123,'class and classification'!$A$340:$C$378,3,FALSE))</f>
        <v>SD</v>
      </c>
      <c r="BP123">
        <v>44.24</v>
      </c>
      <c r="BQ123">
        <v>63.14</v>
      </c>
      <c r="BR123">
        <v>62.72</v>
      </c>
      <c r="BS123">
        <v>68.91</v>
      </c>
      <c r="BT123">
        <v>68.64</v>
      </c>
    </row>
    <row r="124" spans="1:72"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90</v>
      </c>
      <c r="F124">
        <v>93</v>
      </c>
      <c r="G124">
        <v>97.9</v>
      </c>
      <c r="H124">
        <v>97.5</v>
      </c>
      <c r="I124">
        <v>97.6</v>
      </c>
      <c r="J124">
        <v>97</v>
      </c>
      <c r="AB124" t="s">
        <v>212</v>
      </c>
      <c r="AC124" t="str">
        <f>IFERROR(VLOOKUP(AB124,'class and classification'!$A$1:$B$338,2,FALSE),VLOOKUP(AB124,'class and classification'!$A$340:$B$378,2,FALSE))</f>
        <v>Predominantly Urban</v>
      </c>
      <c r="AD124" t="str">
        <f>IFERROR(VLOOKUP(AB124,'class and classification'!$A$1:$C$338,3,FALSE),VLOOKUP(AB124,'class and classification'!$A$340:$C$378,3,FALSE))</f>
        <v>L</v>
      </c>
      <c r="AI124">
        <v>15.7</v>
      </c>
      <c r="AJ124">
        <v>86.2</v>
      </c>
      <c r="BB124" t="s">
        <v>121</v>
      </c>
      <c r="BC124" t="str">
        <f>IFERROR(VLOOKUP(BB124,'class and classification'!$A$1:$B$338,2,FALSE),VLOOKUP(BB124,'class and classification'!$A$340:$B$378,2,FALSE))</f>
        <v>Predominantly Rural</v>
      </c>
      <c r="BD124" t="str">
        <f>IFERROR(VLOOKUP(BB124,'class and classification'!$A$1:$C$338,3,FALSE),VLOOKUP(BB124,'class and classification'!$A$340:$C$378,3,FALSE))</f>
        <v>SD</v>
      </c>
      <c r="BG124">
        <v>2.5</v>
      </c>
      <c r="BH124">
        <v>4</v>
      </c>
      <c r="BI124">
        <v>6.2</v>
      </c>
      <c r="BJ124">
        <v>8.1999999999999993</v>
      </c>
      <c r="BL124" t="s">
        <v>121</v>
      </c>
      <c r="BM124" t="str">
        <f>IFERROR(VLOOKUP(BL124,'class and classification'!$A$1:$B$338,2,FALSE),VLOOKUP(BL124,'class and classification'!$A$340:$B$378,2,FALSE))</f>
        <v>Predominantly Rural</v>
      </c>
      <c r="BN124" t="str">
        <f>IFERROR(VLOOKUP(BL124,'class and classification'!$A$1:$C$338,3,FALSE),VLOOKUP(BL124,'class and classification'!$A$340:$C$378,3,FALSE))</f>
        <v>SD</v>
      </c>
      <c r="BP124">
        <v>17.28</v>
      </c>
      <c r="BQ124">
        <v>52.97</v>
      </c>
      <c r="BR124">
        <v>64.17</v>
      </c>
      <c r="BS124">
        <v>64.27</v>
      </c>
      <c r="BT124">
        <v>63.59</v>
      </c>
    </row>
    <row r="125" spans="1:72"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95</v>
      </c>
      <c r="F125">
        <v>95</v>
      </c>
      <c r="G125">
        <v>96.5</v>
      </c>
      <c r="H125">
        <v>97.1</v>
      </c>
      <c r="I125">
        <v>97.8</v>
      </c>
      <c r="J125">
        <v>98</v>
      </c>
      <c r="AB125" t="s">
        <v>266</v>
      </c>
      <c r="AC125" t="str">
        <f>IFERROR(VLOOKUP(AB125,'class and classification'!$A$1:$B$338,2,FALSE),VLOOKUP(AB125,'class and classification'!$A$340:$B$378,2,FALSE))</f>
        <v>Predominantly Urban</v>
      </c>
      <c r="AD125" t="str">
        <f>IFERROR(VLOOKUP(AB125,'class and classification'!$A$1:$C$338,3,FALSE),VLOOKUP(AB125,'class and classification'!$A$340:$C$378,3,FALSE))</f>
        <v>L</v>
      </c>
      <c r="AI125">
        <v>6.2</v>
      </c>
      <c r="AJ125">
        <v>83.7</v>
      </c>
      <c r="BB125" t="s">
        <v>126</v>
      </c>
      <c r="BC125" t="str">
        <f>IFERROR(VLOOKUP(BB125,'class and classification'!$A$1:$B$338,2,FALSE),VLOOKUP(BB125,'class and classification'!$A$340:$B$378,2,FALSE))</f>
        <v>Urban with Significant Rural</v>
      </c>
      <c r="BD125" t="str">
        <f>IFERROR(VLOOKUP(BB125,'class and classification'!$A$1:$C$338,3,FALSE),VLOOKUP(BB125,'class and classification'!$A$340:$C$378,3,FALSE))</f>
        <v>SD</v>
      </c>
      <c r="BG125">
        <v>1.8</v>
      </c>
      <c r="BH125">
        <v>3.5</v>
      </c>
      <c r="BI125">
        <v>5.4</v>
      </c>
      <c r="BJ125">
        <v>29.4</v>
      </c>
      <c r="BL125" t="s">
        <v>126</v>
      </c>
      <c r="BM125" t="str">
        <f>IFERROR(VLOOKUP(BL125,'class and classification'!$A$1:$B$338,2,FALSE),VLOOKUP(BL125,'class and classification'!$A$340:$B$378,2,FALSE))</f>
        <v>Urban with Significant Rural</v>
      </c>
      <c r="BN125" t="str">
        <f>IFERROR(VLOOKUP(BL125,'class and classification'!$A$1:$C$338,3,FALSE),VLOOKUP(BL125,'class and classification'!$A$340:$C$378,3,FALSE))</f>
        <v>SD</v>
      </c>
      <c r="BP125">
        <v>45.89</v>
      </c>
      <c r="BQ125">
        <v>66.2</v>
      </c>
      <c r="BR125">
        <v>67.44</v>
      </c>
      <c r="BS125">
        <v>66.849999999999994</v>
      </c>
      <c r="BT125">
        <v>70.849999999999994</v>
      </c>
    </row>
    <row r="126" spans="1:72" x14ac:dyDescent="0.3">
      <c r="AB126" t="s">
        <v>290</v>
      </c>
      <c r="AC126" t="str">
        <f>IFERROR(VLOOKUP(AB126,'class and classification'!$A$1:$B$338,2,FALSE),VLOOKUP(AB126,'class and classification'!$A$340:$B$378,2,FALSE))</f>
        <v>Predominantly Urban</v>
      </c>
      <c r="AD126" t="str">
        <f>IFERROR(VLOOKUP(AB126,'class and classification'!$A$1:$C$338,3,FALSE),VLOOKUP(AB126,'class and classification'!$A$340:$C$378,3,FALSE))</f>
        <v>L</v>
      </c>
      <c r="AI126">
        <v>18</v>
      </c>
      <c r="AJ126">
        <v>86.5</v>
      </c>
      <c r="BB126" t="s">
        <v>213</v>
      </c>
      <c r="BC126" t="str">
        <f>IFERROR(VLOOKUP(BB126,'class and classification'!$A$1:$B$338,2,FALSE),VLOOKUP(BB126,'class and classification'!$A$340:$B$378,2,FALSE))</f>
        <v>Predominantly Rural</v>
      </c>
      <c r="BD126" t="str">
        <f>IFERROR(VLOOKUP(BB126,'class and classification'!$A$1:$C$338,3,FALSE),VLOOKUP(BB126,'class and classification'!$A$340:$C$378,3,FALSE))</f>
        <v>SD</v>
      </c>
      <c r="BG126">
        <v>2.2000000000000002</v>
      </c>
      <c r="BH126">
        <v>2.7</v>
      </c>
      <c r="BI126">
        <v>4.9000000000000004</v>
      </c>
      <c r="BJ126">
        <v>5.8</v>
      </c>
      <c r="BL126" t="s">
        <v>213</v>
      </c>
      <c r="BM126" t="str">
        <f>IFERROR(VLOOKUP(BL126,'class and classification'!$A$1:$B$338,2,FALSE),VLOOKUP(BL126,'class and classification'!$A$340:$B$378,2,FALSE))</f>
        <v>Predominantly Rural</v>
      </c>
      <c r="BN126" t="str">
        <f>IFERROR(VLOOKUP(BL126,'class and classification'!$A$1:$C$338,3,FALSE),VLOOKUP(BL126,'class and classification'!$A$340:$C$378,3,FALSE))</f>
        <v>SD</v>
      </c>
      <c r="BP126">
        <v>14.86</v>
      </c>
      <c r="BQ126">
        <v>57</v>
      </c>
      <c r="BR126">
        <v>59.31</v>
      </c>
      <c r="BS126">
        <v>60.82</v>
      </c>
      <c r="BT126">
        <v>61</v>
      </c>
    </row>
    <row r="127" spans="1:72" x14ac:dyDescent="0.3">
      <c r="A127" t="s">
        <v>1281</v>
      </c>
      <c r="AB127" t="s">
        <v>36</v>
      </c>
      <c r="AC127" t="str">
        <f>IFERROR(VLOOKUP(AB127,'class and classification'!$A$1:$B$338,2,FALSE),VLOOKUP(AB127,'class and classification'!$A$340:$B$378,2,FALSE))</f>
        <v>Predominantly Urban</v>
      </c>
      <c r="AD127" t="str">
        <f>IFERROR(VLOOKUP(AB127,'class and classification'!$A$1:$C$338,3,FALSE),VLOOKUP(AB127,'class and classification'!$A$340:$C$378,3,FALSE))</f>
        <v>UA</v>
      </c>
      <c r="AI127">
        <v>55.9</v>
      </c>
      <c r="AJ127">
        <v>57.7</v>
      </c>
      <c r="BB127" t="s">
        <v>224</v>
      </c>
      <c r="BC127" t="str">
        <f>IFERROR(VLOOKUP(BB127,'class and classification'!$A$1:$B$338,2,FALSE),VLOOKUP(BB127,'class and classification'!$A$340:$B$378,2,FALSE))</f>
        <v>Predominantly Rural</v>
      </c>
      <c r="BD127" t="str">
        <f>IFERROR(VLOOKUP(BB127,'class and classification'!$A$1:$C$338,3,FALSE),VLOOKUP(BB127,'class and classification'!$A$340:$C$378,3,FALSE))</f>
        <v>SD</v>
      </c>
      <c r="BG127">
        <v>4.4000000000000004</v>
      </c>
      <c r="BH127">
        <v>5.8</v>
      </c>
      <c r="BI127">
        <v>7.4</v>
      </c>
      <c r="BJ127">
        <v>10.4</v>
      </c>
      <c r="BL127" t="s">
        <v>224</v>
      </c>
      <c r="BM127" t="str">
        <f>IFERROR(VLOOKUP(BL127,'class and classification'!$A$1:$B$338,2,FALSE),VLOOKUP(BL127,'class and classification'!$A$340:$B$378,2,FALSE))</f>
        <v>Predominantly Rural</v>
      </c>
      <c r="BN127" t="str">
        <f>IFERROR(VLOOKUP(BL127,'class and classification'!$A$1:$C$338,3,FALSE),VLOOKUP(BL127,'class and classification'!$A$340:$C$378,3,FALSE))</f>
        <v>SD</v>
      </c>
      <c r="BP127">
        <v>22.19</v>
      </c>
      <c r="BQ127">
        <v>54.48</v>
      </c>
      <c r="BR127">
        <v>56.05</v>
      </c>
      <c r="BS127">
        <v>57.71</v>
      </c>
      <c r="BT127">
        <v>58.5</v>
      </c>
    </row>
    <row r="128" spans="1:72"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82</v>
      </c>
      <c r="F128">
        <v>88</v>
      </c>
      <c r="G128">
        <v>95.8</v>
      </c>
      <c r="H128">
        <v>97.4</v>
      </c>
      <c r="I128">
        <v>97.9</v>
      </c>
      <c r="J128">
        <v>97.9</v>
      </c>
      <c r="AB128" t="s">
        <v>42</v>
      </c>
      <c r="AC128" t="str">
        <f>IFERROR(VLOOKUP(AB128,'class and classification'!$A$1:$B$338,2,FALSE),VLOOKUP(AB128,'class and classification'!$A$340:$B$378,2,FALSE))</f>
        <v>Predominantly Urban</v>
      </c>
      <c r="AD128" t="str">
        <f>IFERROR(VLOOKUP(AB128,'class and classification'!$A$1:$C$338,3,FALSE),VLOOKUP(AB128,'class and classification'!$A$340:$C$378,3,FALSE))</f>
        <v>UA</v>
      </c>
      <c r="AI128">
        <v>1.9</v>
      </c>
      <c r="AJ128">
        <v>14.2</v>
      </c>
      <c r="BB128" t="s">
        <v>227</v>
      </c>
      <c r="BC128" t="str">
        <f>IFERROR(VLOOKUP(BB128,'class and classification'!$A$1:$B$338,2,FALSE),VLOOKUP(BB128,'class and classification'!$A$340:$B$378,2,FALSE))</f>
        <v>Urban with Significant Rural</v>
      </c>
      <c r="BD128" t="str">
        <f>IFERROR(VLOOKUP(BB128,'class and classification'!$A$1:$C$338,3,FALSE),VLOOKUP(BB128,'class and classification'!$A$340:$C$378,3,FALSE))</f>
        <v>SD</v>
      </c>
      <c r="BG128">
        <v>0.5</v>
      </c>
      <c r="BH128">
        <v>1.7</v>
      </c>
      <c r="BI128">
        <v>2.6</v>
      </c>
      <c r="BJ128">
        <v>3.8</v>
      </c>
      <c r="BL128" t="s">
        <v>227</v>
      </c>
      <c r="BM128" t="str">
        <f>IFERROR(VLOOKUP(BL128,'class and classification'!$A$1:$B$338,2,FALSE),VLOOKUP(BL128,'class and classification'!$A$340:$B$378,2,FALSE))</f>
        <v>Urban with Significant Rural</v>
      </c>
      <c r="BN128" t="str">
        <f>IFERROR(VLOOKUP(BL128,'class and classification'!$A$1:$C$338,3,FALSE),VLOOKUP(BL128,'class and classification'!$A$340:$C$378,3,FALSE))</f>
        <v>SD</v>
      </c>
      <c r="BP128">
        <v>54.87</v>
      </c>
      <c r="BQ128">
        <v>79.02</v>
      </c>
      <c r="BR128">
        <v>81.8</v>
      </c>
      <c r="BS128">
        <v>80.8</v>
      </c>
      <c r="BT128">
        <v>84.51</v>
      </c>
    </row>
    <row r="129" spans="1:72"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81</v>
      </c>
      <c r="F129">
        <v>87</v>
      </c>
      <c r="G129">
        <v>95.3</v>
      </c>
      <c r="H129">
        <v>96.3</v>
      </c>
      <c r="I129">
        <v>97.5</v>
      </c>
      <c r="J129">
        <v>97.6</v>
      </c>
      <c r="AB129" t="s">
        <v>143</v>
      </c>
      <c r="AC129" t="str">
        <f>IFERROR(VLOOKUP(AB129,'class and classification'!$A$1:$B$338,2,FALSE),VLOOKUP(AB129,'class and classification'!$A$340:$B$378,2,FALSE))</f>
        <v>Predominantly Rural</v>
      </c>
      <c r="AD129" t="str">
        <f>IFERROR(VLOOKUP(AB129,'class and classification'!$A$1:$C$338,3,FALSE),VLOOKUP(AB129,'class and classification'!$A$340:$C$378,3,FALSE))</f>
        <v>UA</v>
      </c>
      <c r="AI129">
        <v>26.8</v>
      </c>
      <c r="AJ129">
        <v>35.6</v>
      </c>
      <c r="BB129" t="s">
        <v>230</v>
      </c>
      <c r="BC129" t="str">
        <f>IFERROR(VLOOKUP(BB129,'class and classification'!$A$1:$B$338,2,FALSE),VLOOKUP(BB129,'class and classification'!$A$340:$B$378,2,FALSE))</f>
        <v>Predominantly Rural</v>
      </c>
      <c r="BD129" t="str">
        <f>IFERROR(VLOOKUP(BB129,'class and classification'!$A$1:$C$338,3,FALSE),VLOOKUP(BB129,'class and classification'!$A$340:$C$378,3,FALSE))</f>
        <v>SD</v>
      </c>
      <c r="BG129">
        <v>6.9</v>
      </c>
      <c r="BH129">
        <v>9.4</v>
      </c>
      <c r="BI129">
        <v>19</v>
      </c>
      <c r="BJ129">
        <v>21.6</v>
      </c>
      <c r="BL129" t="s">
        <v>230</v>
      </c>
      <c r="BM129" t="str">
        <f>IFERROR(VLOOKUP(BL129,'class and classification'!$A$1:$B$338,2,FALSE),VLOOKUP(BL129,'class and classification'!$A$340:$B$378,2,FALSE))</f>
        <v>Predominantly Rural</v>
      </c>
      <c r="BN129" t="str">
        <f>IFERROR(VLOOKUP(BL129,'class and classification'!$A$1:$C$338,3,FALSE),VLOOKUP(BL129,'class and classification'!$A$340:$C$378,3,FALSE))</f>
        <v>SD</v>
      </c>
      <c r="BP129">
        <v>41.38</v>
      </c>
      <c r="BQ129">
        <v>71.069999999999993</v>
      </c>
      <c r="BR129">
        <v>68.89</v>
      </c>
      <c r="BS129">
        <v>70.64</v>
      </c>
      <c r="BT129">
        <v>67.39</v>
      </c>
    </row>
    <row r="130" spans="1:72"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81</v>
      </c>
      <c r="F130">
        <v>88</v>
      </c>
      <c r="G130">
        <v>97.4</v>
      </c>
      <c r="H130">
        <v>97.9</v>
      </c>
      <c r="I130">
        <v>98.2</v>
      </c>
      <c r="J130">
        <v>98</v>
      </c>
      <c r="AB130" t="s">
        <v>167</v>
      </c>
      <c r="AC130" t="str">
        <f>IFERROR(VLOOKUP(AB130,'class and classification'!$A$1:$B$338,2,FALSE),VLOOKUP(AB130,'class and classification'!$A$340:$B$378,2,FALSE))</f>
        <v>Predominantly Urban</v>
      </c>
      <c r="AD130" t="str">
        <f>IFERROR(VLOOKUP(AB130,'class and classification'!$A$1:$C$338,3,FALSE),VLOOKUP(AB130,'class and classification'!$A$340:$C$378,3,FALSE))</f>
        <v>UA</v>
      </c>
      <c r="AI130">
        <v>4.4000000000000004</v>
      </c>
      <c r="AJ130">
        <v>8.8000000000000007</v>
      </c>
      <c r="BB130" t="s">
        <v>9</v>
      </c>
      <c r="BC130" t="str">
        <f>IFERROR(VLOOKUP(BB130,'class and classification'!$A$1:$B$338,2,FALSE),VLOOKUP(BB130,'class and classification'!$A$340:$B$378,2,FALSE))</f>
        <v>Predominantly Urban</v>
      </c>
      <c r="BD130" t="str">
        <f>IFERROR(VLOOKUP(BB130,'class and classification'!$A$1:$C$338,3,FALSE),VLOOKUP(BB130,'class and classification'!$A$340:$C$378,3,FALSE))</f>
        <v>SD</v>
      </c>
      <c r="BG130">
        <v>19.600000000000001</v>
      </c>
      <c r="BH130">
        <v>22.1</v>
      </c>
      <c r="BI130">
        <v>23.6</v>
      </c>
      <c r="BJ130">
        <v>25.2</v>
      </c>
      <c r="BL130" t="s">
        <v>9</v>
      </c>
      <c r="BM130" t="str">
        <f>IFERROR(VLOOKUP(BL130,'class and classification'!$A$1:$B$338,2,FALSE),VLOOKUP(BL130,'class and classification'!$A$340:$B$378,2,FALSE))</f>
        <v>Predominantly Urban</v>
      </c>
      <c r="BN130" t="str">
        <f>IFERROR(VLOOKUP(BL130,'class and classification'!$A$1:$C$338,3,FALSE),VLOOKUP(BL130,'class and classification'!$A$340:$C$378,3,FALSE))</f>
        <v>SD</v>
      </c>
      <c r="BP130">
        <v>60.59</v>
      </c>
      <c r="BQ130">
        <v>87.66</v>
      </c>
      <c r="BR130">
        <v>88.31</v>
      </c>
      <c r="BS130">
        <v>86.19</v>
      </c>
      <c r="BT130">
        <v>84.98</v>
      </c>
    </row>
    <row r="131" spans="1:72"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86</v>
      </c>
      <c r="F131">
        <v>89</v>
      </c>
      <c r="G131">
        <v>93.5</v>
      </c>
      <c r="H131">
        <v>93.5</v>
      </c>
      <c r="I131">
        <v>96.2</v>
      </c>
      <c r="J131">
        <v>96.3</v>
      </c>
      <c r="AB131" t="s">
        <v>175</v>
      </c>
      <c r="AC131" t="str">
        <f>IFERROR(VLOOKUP(AB131,'class and classification'!$A$1:$B$338,2,FALSE),VLOOKUP(AB131,'class and classification'!$A$340:$B$378,2,FALSE))</f>
        <v>Predominantly Urban</v>
      </c>
      <c r="AD131" t="str">
        <f>IFERROR(VLOOKUP(AB131,'class and classification'!$A$1:$C$338,3,FALSE),VLOOKUP(AB131,'class and classification'!$A$340:$C$378,3,FALSE))</f>
        <v>UA</v>
      </c>
      <c r="AI131">
        <v>83.3</v>
      </c>
      <c r="AJ131">
        <v>87.4</v>
      </c>
      <c r="BB131" t="s">
        <v>32</v>
      </c>
      <c r="BC131" t="str">
        <f>IFERROR(VLOOKUP(BB131,'class and classification'!$A$1:$B$338,2,FALSE),VLOOKUP(BB131,'class and classification'!$A$340:$B$378,2,FALSE))</f>
        <v>Urban with Significant Rural</v>
      </c>
      <c r="BD131" t="str">
        <f>IFERROR(VLOOKUP(BB131,'class and classification'!$A$1:$C$338,3,FALSE),VLOOKUP(BB131,'class and classification'!$A$340:$C$378,3,FALSE))</f>
        <v>SD</v>
      </c>
      <c r="BG131">
        <v>3.1</v>
      </c>
      <c r="BH131">
        <v>3.7</v>
      </c>
      <c r="BI131">
        <v>13.6</v>
      </c>
      <c r="BJ131">
        <v>15</v>
      </c>
      <c r="BL131" t="s">
        <v>32</v>
      </c>
      <c r="BM131" t="str">
        <f>IFERROR(VLOOKUP(BL131,'class and classification'!$A$1:$B$338,2,FALSE),VLOOKUP(BL131,'class and classification'!$A$340:$B$378,2,FALSE))</f>
        <v>Urban with Significant Rural</v>
      </c>
      <c r="BN131" t="str">
        <f>IFERROR(VLOOKUP(BL131,'class and classification'!$A$1:$C$338,3,FALSE),VLOOKUP(BL131,'class and classification'!$A$340:$C$378,3,FALSE))</f>
        <v>SD</v>
      </c>
      <c r="BP131">
        <v>33.93</v>
      </c>
      <c r="BQ131">
        <v>71.849999999999994</v>
      </c>
      <c r="BR131">
        <v>73.98</v>
      </c>
      <c r="BS131">
        <v>73.680000000000007</v>
      </c>
      <c r="BT131">
        <v>70.98</v>
      </c>
    </row>
    <row r="132" spans="1:72" x14ac:dyDescent="0.3">
      <c r="AB132" t="s">
        <v>204</v>
      </c>
      <c r="AC132" t="str">
        <f>IFERROR(VLOOKUP(AB132,'class and classification'!$A$1:$B$338,2,FALSE),VLOOKUP(AB132,'class and classification'!$A$340:$B$378,2,FALSE))</f>
        <v>Predominantly Urban</v>
      </c>
      <c r="AD132" t="str">
        <f>IFERROR(VLOOKUP(AB132,'class and classification'!$A$1:$C$338,3,FALSE),VLOOKUP(AB132,'class and classification'!$A$340:$C$378,3,FALSE))</f>
        <v>UA</v>
      </c>
      <c r="AI132">
        <v>7.1</v>
      </c>
      <c r="AJ132">
        <v>24</v>
      </c>
      <c r="BB132" t="s">
        <v>66</v>
      </c>
      <c r="BC132" t="str">
        <f>IFERROR(VLOOKUP(BB132,'class and classification'!$A$1:$B$338,2,FALSE),VLOOKUP(BB132,'class and classification'!$A$340:$B$378,2,FALSE))</f>
        <v>Predominantly Urban</v>
      </c>
      <c r="BD132" t="str">
        <f>IFERROR(VLOOKUP(BB132,'class and classification'!$A$1:$C$338,3,FALSE),VLOOKUP(BB132,'class and classification'!$A$340:$C$378,3,FALSE))</f>
        <v>SD</v>
      </c>
      <c r="BG132">
        <v>0.8</v>
      </c>
      <c r="BH132">
        <v>3.2</v>
      </c>
      <c r="BI132">
        <v>22.4</v>
      </c>
      <c r="BJ132">
        <v>23.8</v>
      </c>
      <c r="BL132" t="s">
        <v>66</v>
      </c>
      <c r="BM132" t="str">
        <f>IFERROR(VLOOKUP(BL132,'class and classification'!$A$1:$B$338,2,FALSE),VLOOKUP(BL132,'class and classification'!$A$340:$B$378,2,FALSE))</f>
        <v>Predominantly Urban</v>
      </c>
      <c r="BN132" t="str">
        <f>IFERROR(VLOOKUP(BL132,'class and classification'!$A$1:$C$338,3,FALSE),VLOOKUP(BL132,'class and classification'!$A$340:$C$378,3,FALSE))</f>
        <v>SD</v>
      </c>
      <c r="BP132">
        <v>70.75</v>
      </c>
      <c r="BQ132">
        <v>84.35</v>
      </c>
      <c r="BR132">
        <v>89.83</v>
      </c>
      <c r="BS132">
        <v>89.58</v>
      </c>
      <c r="BT132">
        <v>88.59</v>
      </c>
    </row>
    <row r="133" spans="1:72" x14ac:dyDescent="0.3">
      <c r="A133" t="s">
        <v>1278</v>
      </c>
      <c r="AB133" t="s">
        <v>206</v>
      </c>
      <c r="AC133" t="str">
        <f>IFERROR(VLOOKUP(AB133,'class and classification'!$A$1:$B$338,2,FALSE),VLOOKUP(AB133,'class and classification'!$A$340:$B$378,2,FALSE))</f>
        <v>Predominantly Urban</v>
      </c>
      <c r="AD133" t="str">
        <f>IFERROR(VLOOKUP(AB133,'class and classification'!$A$1:$C$338,3,FALSE),VLOOKUP(AB133,'class and classification'!$A$340:$C$378,3,FALSE))</f>
        <v>UA</v>
      </c>
      <c r="AI133">
        <v>82.9</v>
      </c>
      <c r="AJ133">
        <v>82.7</v>
      </c>
      <c r="BB133" t="s">
        <v>83</v>
      </c>
      <c r="BC133" t="str">
        <f>IFERROR(VLOOKUP(BB133,'class and classification'!$A$1:$B$338,2,FALSE),VLOOKUP(BB133,'class and classification'!$A$340:$B$378,2,FALSE))</f>
        <v>Predominantly Rural</v>
      </c>
      <c r="BD133" t="str">
        <f>IFERROR(VLOOKUP(BB133,'class and classification'!$A$1:$C$338,3,FALSE),VLOOKUP(BB133,'class and classification'!$A$340:$C$378,3,FALSE))</f>
        <v>SD</v>
      </c>
      <c r="BG133">
        <v>3.7</v>
      </c>
      <c r="BH133">
        <v>5.2</v>
      </c>
      <c r="BI133">
        <v>7.7</v>
      </c>
      <c r="BJ133">
        <v>9.4</v>
      </c>
      <c r="BL133" t="s">
        <v>83</v>
      </c>
      <c r="BM133" t="str">
        <f>IFERROR(VLOOKUP(BL133,'class and classification'!$A$1:$B$338,2,FALSE),VLOOKUP(BL133,'class and classification'!$A$340:$B$378,2,FALSE))</f>
        <v>Predominantly Rural</v>
      </c>
      <c r="BN133" t="str">
        <f>IFERROR(VLOOKUP(BL133,'class and classification'!$A$1:$C$338,3,FALSE),VLOOKUP(BL133,'class and classification'!$A$340:$C$378,3,FALSE))</f>
        <v>SD</v>
      </c>
      <c r="BP133">
        <v>37.159999999999997</v>
      </c>
      <c r="BQ133">
        <v>70.77</v>
      </c>
      <c r="BR133">
        <v>72.41</v>
      </c>
      <c r="BS133">
        <v>72.61</v>
      </c>
      <c r="BT133">
        <v>72.31</v>
      </c>
    </row>
    <row r="134" spans="1:72"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91</v>
      </c>
      <c r="F134">
        <v>93</v>
      </c>
      <c r="G134">
        <v>96.1</v>
      </c>
      <c r="H134">
        <v>95.5</v>
      </c>
      <c r="I134">
        <v>95.6</v>
      </c>
      <c r="J134">
        <v>95.5</v>
      </c>
      <c r="AB134" t="s">
        <v>234</v>
      </c>
      <c r="AC134" t="str">
        <f>IFERROR(VLOOKUP(AB134,'class and classification'!$A$1:$B$338,2,FALSE),VLOOKUP(AB134,'class and classification'!$A$340:$B$378,2,FALSE))</f>
        <v>Predominantly Urban</v>
      </c>
      <c r="AD134" t="str">
        <f>IFERROR(VLOOKUP(AB134,'class and classification'!$A$1:$C$338,3,FALSE),VLOOKUP(AB134,'class and classification'!$A$340:$C$378,3,FALSE))</f>
        <v>UA</v>
      </c>
      <c r="AI134">
        <v>15.7</v>
      </c>
      <c r="AJ134">
        <v>59.6</v>
      </c>
      <c r="BB134" t="s">
        <v>104</v>
      </c>
      <c r="BC134" t="str">
        <f>IFERROR(VLOOKUP(BB134,'class and classification'!$A$1:$B$338,2,FALSE),VLOOKUP(BB134,'class and classification'!$A$340:$B$378,2,FALSE))</f>
        <v>Predominantly Urban</v>
      </c>
      <c r="BD134" t="str">
        <f>IFERROR(VLOOKUP(BB134,'class and classification'!$A$1:$C$338,3,FALSE),VLOOKUP(BB134,'class and classification'!$A$340:$C$378,3,FALSE))</f>
        <v>SD</v>
      </c>
      <c r="BG134">
        <v>0.2</v>
      </c>
      <c r="BH134">
        <v>0.6</v>
      </c>
      <c r="BI134">
        <v>1.1000000000000001</v>
      </c>
      <c r="BJ134">
        <v>29</v>
      </c>
      <c r="BL134" t="s">
        <v>104</v>
      </c>
      <c r="BM134" t="str">
        <f>IFERROR(VLOOKUP(BL134,'class and classification'!$A$1:$B$338,2,FALSE),VLOOKUP(BL134,'class and classification'!$A$340:$B$378,2,FALSE))</f>
        <v>Predominantly Urban</v>
      </c>
      <c r="BN134" t="str">
        <f>IFERROR(VLOOKUP(BL134,'class and classification'!$A$1:$C$338,3,FALSE),VLOOKUP(BL134,'class and classification'!$A$340:$C$378,3,FALSE))</f>
        <v>SD</v>
      </c>
      <c r="BP134">
        <v>60.6</v>
      </c>
      <c r="BQ134">
        <v>72.849999999999994</v>
      </c>
      <c r="BR134">
        <v>85</v>
      </c>
      <c r="BS134">
        <v>86.01</v>
      </c>
      <c r="BT134">
        <v>86.89</v>
      </c>
    </row>
    <row r="135" spans="1:72"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93</v>
      </c>
      <c r="F135">
        <v>95</v>
      </c>
      <c r="G135">
        <v>97</v>
      </c>
      <c r="H135">
        <v>95.2</v>
      </c>
      <c r="I135">
        <v>95.4</v>
      </c>
      <c r="J135">
        <v>96.2</v>
      </c>
      <c r="AB135" t="s">
        <v>250</v>
      </c>
      <c r="AC135" t="str">
        <f>IFERROR(VLOOKUP(AB135,'class and classification'!$A$1:$B$338,2,FALSE),VLOOKUP(AB135,'class and classification'!$A$340:$B$378,2,FALSE))</f>
        <v>Predominantly Urban</v>
      </c>
      <c r="AD135" t="str">
        <f>IFERROR(VLOOKUP(AB135,'class and classification'!$A$1:$C$338,3,FALSE),VLOOKUP(AB135,'class and classification'!$A$340:$C$378,3,FALSE))</f>
        <v>UA</v>
      </c>
      <c r="AI135">
        <v>78.7</v>
      </c>
      <c r="AJ135">
        <v>88.6</v>
      </c>
      <c r="BB135" t="s">
        <v>135</v>
      </c>
      <c r="BC135" t="str">
        <f>IFERROR(VLOOKUP(BB135,'class and classification'!$A$1:$B$338,2,FALSE),VLOOKUP(BB135,'class and classification'!$A$340:$B$378,2,FALSE))</f>
        <v>Predominantly Rural</v>
      </c>
      <c r="BD135" t="str">
        <f>IFERROR(VLOOKUP(BB135,'class and classification'!$A$1:$C$338,3,FALSE),VLOOKUP(BB135,'class and classification'!$A$340:$C$378,3,FALSE))</f>
        <v>SD</v>
      </c>
      <c r="BG135">
        <v>1.5</v>
      </c>
      <c r="BH135">
        <v>2.7</v>
      </c>
      <c r="BI135">
        <v>4.0999999999999996</v>
      </c>
      <c r="BJ135">
        <v>4.5</v>
      </c>
      <c r="BL135" t="s">
        <v>135</v>
      </c>
      <c r="BM135" t="str">
        <f>IFERROR(VLOOKUP(BL135,'class and classification'!$A$1:$B$338,2,FALSE),VLOOKUP(BL135,'class and classification'!$A$340:$B$378,2,FALSE))</f>
        <v>Predominantly Rural</v>
      </c>
      <c r="BN135" t="str">
        <f>IFERROR(VLOOKUP(BL135,'class and classification'!$A$1:$C$338,3,FALSE),VLOOKUP(BL135,'class and classification'!$A$340:$C$378,3,FALSE))</f>
        <v>SD</v>
      </c>
      <c r="BP135">
        <v>31.65</v>
      </c>
      <c r="BQ135">
        <v>84.53</v>
      </c>
      <c r="BR135">
        <v>83.85</v>
      </c>
      <c r="BS135">
        <v>84</v>
      </c>
      <c r="BT135">
        <v>84.96</v>
      </c>
    </row>
    <row r="136" spans="1:72"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88</v>
      </c>
      <c r="F136">
        <v>95</v>
      </c>
      <c r="G136">
        <v>98.1</v>
      </c>
      <c r="H136">
        <v>97.9</v>
      </c>
      <c r="I136">
        <v>98.1</v>
      </c>
      <c r="J136">
        <v>99</v>
      </c>
      <c r="AB136" t="s">
        <v>298</v>
      </c>
      <c r="AC136" t="str">
        <f>IFERROR(VLOOKUP(AB136,'class and classification'!$A$1:$B$338,2,FALSE),VLOOKUP(AB136,'class and classification'!$A$340:$B$378,2,FALSE))</f>
        <v>Urban with Significant Rural</v>
      </c>
      <c r="AD136" t="str">
        <f>IFERROR(VLOOKUP(AB136,'class and classification'!$A$1:$C$338,3,FALSE),VLOOKUP(AB136,'class and classification'!$A$340:$C$378,3,FALSE))</f>
        <v>UA</v>
      </c>
      <c r="AI136">
        <v>65.2</v>
      </c>
      <c r="AJ136">
        <v>66.400000000000006</v>
      </c>
      <c r="BB136" t="s">
        <v>183</v>
      </c>
      <c r="BC136" t="str">
        <f>IFERROR(VLOOKUP(BB136,'class and classification'!$A$1:$B$338,2,FALSE),VLOOKUP(BB136,'class and classification'!$A$340:$B$378,2,FALSE))</f>
        <v>Predominantly Urban</v>
      </c>
      <c r="BD136" t="str">
        <f>IFERROR(VLOOKUP(BB136,'class and classification'!$A$1:$C$338,3,FALSE),VLOOKUP(BB136,'class and classification'!$A$340:$C$378,3,FALSE))</f>
        <v>SD</v>
      </c>
      <c r="BG136">
        <v>1.8</v>
      </c>
      <c r="BH136">
        <v>13.9</v>
      </c>
      <c r="BI136">
        <v>21.4</v>
      </c>
      <c r="BJ136">
        <v>32.4</v>
      </c>
      <c r="BL136" t="s">
        <v>183</v>
      </c>
      <c r="BM136" t="str">
        <f>IFERROR(VLOOKUP(BL136,'class and classification'!$A$1:$B$338,2,FALSE),VLOOKUP(BL136,'class and classification'!$A$340:$B$378,2,FALSE))</f>
        <v>Predominantly Urban</v>
      </c>
      <c r="BN136" t="str">
        <f>IFERROR(VLOOKUP(BL136,'class and classification'!$A$1:$C$338,3,FALSE),VLOOKUP(BL136,'class and classification'!$A$340:$C$378,3,FALSE))</f>
        <v>SD</v>
      </c>
      <c r="BP136">
        <v>48.64</v>
      </c>
      <c r="BQ136">
        <v>78.150000000000006</v>
      </c>
      <c r="BR136">
        <v>79.98</v>
      </c>
      <c r="BS136">
        <v>79.09</v>
      </c>
      <c r="BT136">
        <v>81.7</v>
      </c>
    </row>
    <row r="137" spans="1:72"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91</v>
      </c>
      <c r="F137">
        <v>94</v>
      </c>
      <c r="G137">
        <v>98.2</v>
      </c>
      <c r="H137">
        <v>97.5</v>
      </c>
      <c r="I137">
        <v>97.7</v>
      </c>
      <c r="J137">
        <v>97.7</v>
      </c>
      <c r="AB137" t="s">
        <v>309</v>
      </c>
      <c r="AC137" t="str">
        <f>IFERROR(VLOOKUP(AB137,'class and classification'!$A$1:$B$338,2,FALSE),VLOOKUP(AB137,'class and classification'!$A$340:$B$378,2,FALSE))</f>
        <v>Predominantly Urban</v>
      </c>
      <c r="AD137" t="str">
        <f>IFERROR(VLOOKUP(AB137,'class and classification'!$A$1:$C$338,3,FALSE),VLOOKUP(AB137,'class and classification'!$A$340:$C$378,3,FALSE))</f>
        <v>UA</v>
      </c>
      <c r="AI137">
        <v>4.9000000000000004</v>
      </c>
      <c r="AJ137">
        <v>15.8</v>
      </c>
      <c r="BB137" t="s">
        <v>238</v>
      </c>
      <c r="BC137" t="str">
        <f>IFERROR(VLOOKUP(BB137,'class and classification'!$A$1:$B$338,2,FALSE),VLOOKUP(BB137,'class and classification'!$A$340:$B$378,2,FALSE))</f>
        <v>Urban with Significant Rural</v>
      </c>
      <c r="BD137" t="str">
        <f>IFERROR(VLOOKUP(BB137,'class and classification'!$A$1:$C$338,3,FALSE),VLOOKUP(BB137,'class and classification'!$A$340:$C$378,3,FALSE))</f>
        <v>SD</v>
      </c>
      <c r="BG137">
        <v>5.3</v>
      </c>
      <c r="BH137">
        <v>7.2</v>
      </c>
      <c r="BI137">
        <v>16.899999999999999</v>
      </c>
      <c r="BJ137">
        <v>38.6</v>
      </c>
      <c r="BL137" t="s">
        <v>238</v>
      </c>
      <c r="BM137" t="str">
        <f>IFERROR(VLOOKUP(BL137,'class and classification'!$A$1:$B$338,2,FALSE),VLOOKUP(BL137,'class and classification'!$A$340:$B$378,2,FALSE))</f>
        <v>Urban with Significant Rural</v>
      </c>
      <c r="BN137" t="str">
        <f>IFERROR(VLOOKUP(BL137,'class and classification'!$A$1:$C$338,3,FALSE),VLOOKUP(BL137,'class and classification'!$A$340:$C$378,3,FALSE))</f>
        <v>SD</v>
      </c>
      <c r="BP137">
        <v>42.06</v>
      </c>
      <c r="BQ137">
        <v>67.08</v>
      </c>
      <c r="BR137">
        <v>67.33</v>
      </c>
      <c r="BS137">
        <v>72.22</v>
      </c>
      <c r="BT137">
        <v>74.45</v>
      </c>
    </row>
    <row r="138" spans="1:72"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96</v>
      </c>
      <c r="F138">
        <v>96</v>
      </c>
      <c r="G138">
        <v>96.9</v>
      </c>
      <c r="H138">
        <v>96.4</v>
      </c>
      <c r="I138">
        <v>96.5</v>
      </c>
      <c r="J138">
        <v>96.2</v>
      </c>
      <c r="AB138" t="s">
        <v>312</v>
      </c>
      <c r="AC138" t="str">
        <f>IFERROR(VLOOKUP(AB138,'class and classification'!$A$1:$B$338,2,FALSE),VLOOKUP(AB138,'class and classification'!$A$340:$B$378,2,FALSE))</f>
        <v>Predominantly Urban</v>
      </c>
      <c r="AD138" t="str">
        <f>IFERROR(VLOOKUP(AB138,'class and classification'!$A$1:$C$338,3,FALSE),VLOOKUP(AB138,'class and classification'!$A$340:$C$378,3,FALSE))</f>
        <v>UA</v>
      </c>
      <c r="AI138">
        <v>65</v>
      </c>
      <c r="AJ138">
        <v>67.3</v>
      </c>
      <c r="BB138" t="s">
        <v>29</v>
      </c>
      <c r="BC138" t="str">
        <f>IFERROR(VLOOKUP(BB138,'class and classification'!$A$1:$B$338,2,FALSE),VLOOKUP(BB138,'class and classification'!$A$340:$B$378,2,FALSE))</f>
        <v>Predominantly Urban</v>
      </c>
      <c r="BD138" t="str">
        <f>IFERROR(VLOOKUP(BB138,'class and classification'!$A$1:$C$338,3,FALSE),VLOOKUP(BB138,'class and classification'!$A$340:$C$378,3,FALSE))</f>
        <v>SD</v>
      </c>
      <c r="BG138">
        <v>33.4</v>
      </c>
      <c r="BH138">
        <v>33.5</v>
      </c>
      <c r="BI138">
        <v>33.6</v>
      </c>
      <c r="BJ138">
        <v>33.5</v>
      </c>
      <c r="BL138" t="s">
        <v>29</v>
      </c>
      <c r="BM138" t="str">
        <f>IFERROR(VLOOKUP(BL138,'class and classification'!$A$1:$B$338,2,FALSE),VLOOKUP(BL138,'class and classification'!$A$340:$B$378,2,FALSE))</f>
        <v>Predominantly Urban</v>
      </c>
      <c r="BN138" t="str">
        <f>IFERROR(VLOOKUP(BL138,'class and classification'!$A$1:$C$338,3,FALSE),VLOOKUP(BL138,'class and classification'!$A$340:$C$378,3,FALSE))</f>
        <v>SD</v>
      </c>
      <c r="BP138">
        <v>57.33</v>
      </c>
      <c r="BQ138">
        <v>79.87</v>
      </c>
      <c r="BR138">
        <v>78.72</v>
      </c>
      <c r="BS138">
        <v>80.87</v>
      </c>
      <c r="BT138">
        <v>87.9</v>
      </c>
    </row>
    <row r="139" spans="1:72" x14ac:dyDescent="0.3">
      <c r="AB139" t="s">
        <v>372</v>
      </c>
      <c r="AC139" t="str">
        <f>IFERROR(VLOOKUP(AB139,'class and classification'!$A$1:$B$338,2,FALSE),VLOOKUP(AB139,'class and classification'!$A$340:$B$378,2,FALSE))</f>
        <v>Urban with Significant Rural</v>
      </c>
      <c r="AD139" t="str">
        <f>IFERROR(VLOOKUP(AB139,'class and classification'!$A$1:$C$338,3,FALSE),VLOOKUP(AB139,'class and classification'!$A$340:$C$378,3,FALSE))</f>
        <v>SC</v>
      </c>
      <c r="BB139" t="s">
        <v>60</v>
      </c>
      <c r="BC139" t="str">
        <f>IFERROR(VLOOKUP(BB139,'class and classification'!$A$1:$B$338,2,FALSE),VLOOKUP(BB139,'class and classification'!$A$340:$B$378,2,FALSE))</f>
        <v>Predominantly Urban</v>
      </c>
      <c r="BD139" t="str">
        <f>IFERROR(VLOOKUP(BB139,'class and classification'!$A$1:$C$338,3,FALSE),VLOOKUP(BB139,'class and classification'!$A$340:$C$378,3,FALSE))</f>
        <v>SD</v>
      </c>
      <c r="BG139">
        <v>7.2</v>
      </c>
      <c r="BH139">
        <v>9.1</v>
      </c>
      <c r="BI139">
        <v>9.9</v>
      </c>
      <c r="BJ139">
        <v>16</v>
      </c>
      <c r="BL139" t="s">
        <v>60</v>
      </c>
      <c r="BM139" t="str">
        <f>IFERROR(VLOOKUP(BL139,'class and classification'!$A$1:$B$338,2,FALSE),VLOOKUP(BL139,'class and classification'!$A$340:$B$378,2,FALSE))</f>
        <v>Predominantly Urban</v>
      </c>
      <c r="BN139" t="str">
        <f>IFERROR(VLOOKUP(BL139,'class and classification'!$A$1:$C$338,3,FALSE),VLOOKUP(BL139,'class and classification'!$A$340:$C$378,3,FALSE))</f>
        <v>SD</v>
      </c>
      <c r="BP139">
        <v>51.92</v>
      </c>
      <c r="BQ139">
        <v>75.02</v>
      </c>
      <c r="BR139">
        <v>76.34</v>
      </c>
      <c r="BS139">
        <v>78.06</v>
      </c>
      <c r="BT139">
        <v>78.819999999999993</v>
      </c>
    </row>
    <row r="140" spans="1:72" x14ac:dyDescent="0.3">
      <c r="A140" t="s">
        <v>1283</v>
      </c>
      <c r="AB140" t="s">
        <v>49</v>
      </c>
      <c r="AC140" t="str">
        <f>IFERROR(VLOOKUP(AB140,'class and classification'!$A$1:$B$338,2,FALSE),VLOOKUP(AB140,'class and classification'!$A$340:$B$378,2,FALSE))</f>
        <v>Urban with Significant Rural</v>
      </c>
      <c r="AD140" t="str">
        <f>IFERROR(VLOOKUP(AB140,'class and classification'!$A$1:$C$338,3,FALSE),VLOOKUP(AB140,'class and classification'!$A$340:$C$378,3,FALSE))</f>
        <v>UA</v>
      </c>
      <c r="AI140">
        <v>14.4</v>
      </c>
      <c r="AJ140">
        <v>37.299999999999997</v>
      </c>
      <c r="BB140" t="s">
        <v>123</v>
      </c>
      <c r="BC140" t="str">
        <f>IFERROR(VLOOKUP(BB140,'class and classification'!$A$1:$B$338,2,FALSE),VLOOKUP(BB140,'class and classification'!$A$340:$B$378,2,FALSE))</f>
        <v>Predominantly Rural</v>
      </c>
      <c r="BD140" t="str">
        <f>IFERROR(VLOOKUP(BB140,'class and classification'!$A$1:$C$338,3,FALSE),VLOOKUP(BB140,'class and classification'!$A$340:$C$378,3,FALSE))</f>
        <v>SD</v>
      </c>
      <c r="BG140">
        <v>10.4</v>
      </c>
      <c r="BH140">
        <v>11.5</v>
      </c>
      <c r="BI140">
        <v>12.8</v>
      </c>
      <c r="BJ140">
        <v>19</v>
      </c>
      <c r="BL140" t="s">
        <v>123</v>
      </c>
      <c r="BM140" t="str">
        <f>IFERROR(VLOOKUP(BL140,'class and classification'!$A$1:$B$338,2,FALSE),VLOOKUP(BL140,'class and classification'!$A$340:$B$378,2,FALSE))</f>
        <v>Predominantly Rural</v>
      </c>
      <c r="BN140" t="str">
        <f>IFERROR(VLOOKUP(BL140,'class and classification'!$A$1:$C$338,3,FALSE),VLOOKUP(BL140,'class and classification'!$A$340:$C$378,3,FALSE))</f>
        <v>SD</v>
      </c>
      <c r="BP140">
        <v>46.12</v>
      </c>
      <c r="BQ140">
        <v>65.23</v>
      </c>
      <c r="BR140">
        <v>60.83</v>
      </c>
      <c r="BS140">
        <v>66.760000000000005</v>
      </c>
      <c r="BT140">
        <v>67.739999999999995</v>
      </c>
    </row>
    <row r="141" spans="1:72"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93</v>
      </c>
      <c r="F141">
        <v>94</v>
      </c>
      <c r="G141">
        <v>96.9</v>
      </c>
      <c r="H141">
        <v>95.1</v>
      </c>
      <c r="I141">
        <v>95.7</v>
      </c>
      <c r="J141">
        <v>95.2</v>
      </c>
      <c r="AB141" t="s">
        <v>325</v>
      </c>
      <c r="AC141" t="str">
        <f>IFERROR(VLOOKUP(AB141,'class and classification'!$A$1:$B$338,2,FALSE),VLOOKUP(AB141,'class and classification'!$A$340:$B$378,2,FALSE))</f>
        <v>Urban with Significant Rural</v>
      </c>
      <c r="AD141" t="str">
        <f>IFERROR(VLOOKUP(AB141,'class and classification'!$A$1:$C$338,3,FALSE),VLOOKUP(AB141,'class and classification'!$A$340:$C$378,3,FALSE))</f>
        <v>SC</v>
      </c>
      <c r="BB141" t="s">
        <v>137</v>
      </c>
      <c r="BC141" t="str">
        <f>IFERROR(VLOOKUP(BB141,'class and classification'!$A$1:$B$338,2,FALSE),VLOOKUP(BB141,'class and classification'!$A$340:$B$378,2,FALSE))</f>
        <v>Predominantly Rural</v>
      </c>
      <c r="BD141" t="str">
        <f>IFERROR(VLOOKUP(BB141,'class and classification'!$A$1:$C$338,3,FALSE),VLOOKUP(BB141,'class and classification'!$A$340:$C$378,3,FALSE))</f>
        <v>SD</v>
      </c>
      <c r="BG141">
        <v>5</v>
      </c>
      <c r="BH141">
        <v>5.8</v>
      </c>
      <c r="BI141">
        <v>9.1999999999999993</v>
      </c>
      <c r="BJ141">
        <v>9.1999999999999993</v>
      </c>
      <c r="BL141" t="s">
        <v>137</v>
      </c>
      <c r="BM141" t="str">
        <f>IFERROR(VLOOKUP(BL141,'class and classification'!$A$1:$B$338,2,FALSE),VLOOKUP(BL141,'class and classification'!$A$340:$B$378,2,FALSE))</f>
        <v>Predominantly Rural</v>
      </c>
      <c r="BN141" t="str">
        <f>IFERROR(VLOOKUP(BL141,'class and classification'!$A$1:$C$338,3,FALSE),VLOOKUP(BL141,'class and classification'!$A$340:$C$378,3,FALSE))</f>
        <v>SD</v>
      </c>
      <c r="BP141">
        <v>28.1</v>
      </c>
      <c r="BQ141">
        <v>63.68</v>
      </c>
      <c r="BR141">
        <v>64.95</v>
      </c>
      <c r="BS141">
        <v>70.040000000000006</v>
      </c>
      <c r="BT141">
        <v>67.78</v>
      </c>
    </row>
    <row r="142" spans="1:72"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91</v>
      </c>
      <c r="F142">
        <v>91</v>
      </c>
      <c r="G142">
        <v>95.5</v>
      </c>
      <c r="H142">
        <v>95.6</v>
      </c>
      <c r="I142">
        <v>97.6</v>
      </c>
      <c r="J142">
        <v>98.3</v>
      </c>
      <c r="AB142" t="s">
        <v>328</v>
      </c>
      <c r="AC142" t="str">
        <f>IFERROR(VLOOKUP(AB142,'class and classification'!$A$1:$B$338,2,FALSE),VLOOKUP(AB142,'class and classification'!$A$340:$B$378,2,FALSE))</f>
        <v>Urban with Significant Rural</v>
      </c>
      <c r="AD142" t="str">
        <f>IFERROR(VLOOKUP(AB142,'class and classification'!$A$1:$C$338,3,FALSE),VLOOKUP(AB142,'class and classification'!$A$340:$C$378,3,FALSE))</f>
        <v>SC</v>
      </c>
      <c r="BB142" t="s">
        <v>168</v>
      </c>
      <c r="BC142" t="str">
        <f>IFERROR(VLOOKUP(BB142,'class and classification'!$A$1:$B$338,2,FALSE),VLOOKUP(BB142,'class and classification'!$A$340:$B$378,2,FALSE))</f>
        <v>Predominantly Rural</v>
      </c>
      <c r="BD142" t="str">
        <f>IFERROR(VLOOKUP(BB142,'class and classification'!$A$1:$C$338,3,FALSE),VLOOKUP(BB142,'class and classification'!$A$340:$C$378,3,FALSE))</f>
        <v>SD</v>
      </c>
      <c r="BG142">
        <v>0.6</v>
      </c>
      <c r="BH142">
        <v>1.2</v>
      </c>
      <c r="BI142">
        <v>2</v>
      </c>
      <c r="BJ142">
        <v>2.6</v>
      </c>
      <c r="BL142" t="s">
        <v>168</v>
      </c>
      <c r="BM142" t="str">
        <f>IFERROR(VLOOKUP(BL142,'class and classification'!$A$1:$B$338,2,FALSE),VLOOKUP(BL142,'class and classification'!$A$340:$B$378,2,FALSE))</f>
        <v>Predominantly Rural</v>
      </c>
      <c r="BN142" t="str">
        <f>IFERROR(VLOOKUP(BL142,'class and classification'!$A$1:$C$338,3,FALSE),VLOOKUP(BL142,'class and classification'!$A$340:$C$378,3,FALSE))</f>
        <v>SD</v>
      </c>
      <c r="BP142">
        <v>13.76</v>
      </c>
      <c r="BQ142">
        <v>39.520000000000003</v>
      </c>
      <c r="BR142">
        <v>48.08</v>
      </c>
      <c r="BS142">
        <v>46.21</v>
      </c>
      <c r="BT142">
        <v>46.71</v>
      </c>
    </row>
    <row r="143" spans="1:72"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96</v>
      </c>
      <c r="F143">
        <v>98</v>
      </c>
      <c r="G143">
        <v>99.4</v>
      </c>
      <c r="H143">
        <v>99.100000000000009</v>
      </c>
      <c r="I143">
        <v>99.1</v>
      </c>
      <c r="J143">
        <v>98.8</v>
      </c>
      <c r="AB143" t="s">
        <v>330</v>
      </c>
      <c r="AC143" t="str">
        <f>IFERROR(VLOOKUP(AB143,'class and classification'!$A$1:$B$338,2,FALSE),VLOOKUP(AB143,'class and classification'!$A$340:$B$378,2,FALSE))</f>
        <v>Urban with Significant Rural</v>
      </c>
      <c r="AD143" t="str">
        <f>IFERROR(VLOOKUP(AB143,'class and classification'!$A$1:$C$338,3,FALSE),VLOOKUP(AB143,'class and classification'!$A$340:$C$378,3,FALSE))</f>
        <v>SC</v>
      </c>
      <c r="BB143" t="s">
        <v>193</v>
      </c>
      <c r="BC143" t="str">
        <f>IFERROR(VLOOKUP(BB143,'class and classification'!$A$1:$B$338,2,FALSE),VLOOKUP(BB143,'class and classification'!$A$340:$B$378,2,FALSE))</f>
        <v>Predominantly Rural</v>
      </c>
      <c r="BD143" t="str">
        <f>IFERROR(VLOOKUP(BB143,'class and classification'!$A$1:$C$338,3,FALSE),VLOOKUP(BB143,'class and classification'!$A$340:$C$378,3,FALSE))</f>
        <v>SD</v>
      </c>
      <c r="BG143">
        <v>2.8</v>
      </c>
      <c r="BH143">
        <v>3.7</v>
      </c>
      <c r="BI143">
        <v>4.3</v>
      </c>
      <c r="BJ143">
        <v>7.6</v>
      </c>
      <c r="BL143" t="s">
        <v>193</v>
      </c>
      <c r="BM143" t="str">
        <f>IFERROR(VLOOKUP(BL143,'class and classification'!$A$1:$B$338,2,FALSE),VLOOKUP(BL143,'class and classification'!$A$340:$B$378,2,FALSE))</f>
        <v>Predominantly Rural</v>
      </c>
      <c r="BN143" t="str">
        <f>IFERROR(VLOOKUP(BL143,'class and classification'!$A$1:$C$338,3,FALSE),VLOOKUP(BL143,'class and classification'!$A$340:$C$378,3,FALSE))</f>
        <v>SD</v>
      </c>
      <c r="BP143">
        <v>42.53</v>
      </c>
      <c r="BQ143">
        <v>66.28</v>
      </c>
      <c r="BR143">
        <v>65.069999999999993</v>
      </c>
      <c r="BS143">
        <v>66.599999999999994</v>
      </c>
      <c r="BT143">
        <v>67</v>
      </c>
    </row>
    <row r="144" spans="1:72"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92</v>
      </c>
      <c r="F144">
        <v>98</v>
      </c>
      <c r="G144">
        <v>99.5</v>
      </c>
      <c r="H144">
        <v>99.3</v>
      </c>
      <c r="I144">
        <v>99.3</v>
      </c>
      <c r="J144">
        <v>99</v>
      </c>
      <c r="AB144" t="s">
        <v>338</v>
      </c>
      <c r="AC144" t="str">
        <f>IFERROR(VLOOKUP(AB144,'class and classification'!$A$1:$B$338,2,FALSE),VLOOKUP(AB144,'class and classification'!$A$340:$B$378,2,FALSE))</f>
        <v>Predominantly Rural</v>
      </c>
      <c r="AD144" t="str">
        <f>IFERROR(VLOOKUP(AB144,'class and classification'!$A$1:$C$338,3,FALSE),VLOOKUP(AB144,'class and classification'!$A$340:$C$378,3,FALSE))</f>
        <v>SC</v>
      </c>
      <c r="BB144" t="s">
        <v>198</v>
      </c>
      <c r="BC144" t="str">
        <f>IFERROR(VLOOKUP(BB144,'class and classification'!$A$1:$B$338,2,FALSE),VLOOKUP(BB144,'class and classification'!$A$340:$B$378,2,FALSE))</f>
        <v>Predominantly Urban</v>
      </c>
      <c r="BD144" t="str">
        <f>IFERROR(VLOOKUP(BB144,'class and classification'!$A$1:$C$338,3,FALSE),VLOOKUP(BB144,'class and classification'!$A$340:$C$378,3,FALSE))</f>
        <v>SD</v>
      </c>
      <c r="BG144">
        <v>1.4</v>
      </c>
      <c r="BH144">
        <v>2.2000000000000002</v>
      </c>
      <c r="BI144">
        <v>3</v>
      </c>
      <c r="BJ144">
        <v>2</v>
      </c>
      <c r="BL144" t="s">
        <v>198</v>
      </c>
      <c r="BM144" t="str">
        <f>IFERROR(VLOOKUP(BL144,'class and classification'!$A$1:$B$338,2,FALSE),VLOOKUP(BL144,'class and classification'!$A$340:$B$378,2,FALSE))</f>
        <v>Predominantly Urban</v>
      </c>
      <c r="BN144" t="str">
        <f>IFERROR(VLOOKUP(BL144,'class and classification'!$A$1:$C$338,3,FALSE),VLOOKUP(BL144,'class and classification'!$A$340:$C$378,3,FALSE))</f>
        <v>SD</v>
      </c>
      <c r="BP144">
        <v>74.2</v>
      </c>
      <c r="BQ144">
        <v>80.7</v>
      </c>
      <c r="BR144">
        <v>82.96</v>
      </c>
      <c r="BS144">
        <v>74.8</v>
      </c>
      <c r="BT144">
        <v>80.63</v>
      </c>
    </row>
    <row r="145" spans="1:72"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94</v>
      </c>
      <c r="F145">
        <v>94</v>
      </c>
      <c r="G145">
        <v>97.3</v>
      </c>
      <c r="H145">
        <v>97.100000000000009</v>
      </c>
      <c r="I145">
        <v>97.4</v>
      </c>
      <c r="J145">
        <v>97.2</v>
      </c>
      <c r="AB145" t="s">
        <v>342</v>
      </c>
      <c r="AC145" t="str">
        <f>IFERROR(VLOOKUP(AB145,'class and classification'!$A$1:$B$338,2,FALSE),VLOOKUP(AB145,'class and classification'!$A$340:$B$378,2,FALSE))</f>
        <v>Predominantly Urban</v>
      </c>
      <c r="AD145" t="str">
        <f>IFERROR(VLOOKUP(AB145,'class and classification'!$A$1:$C$338,3,FALSE),VLOOKUP(AB145,'class and classification'!$A$340:$C$378,3,FALSE))</f>
        <v>SC</v>
      </c>
      <c r="BB145" t="s">
        <v>34</v>
      </c>
      <c r="BC145" t="str">
        <f>IFERROR(VLOOKUP(BB145,'class and classification'!$A$1:$B$338,2,FALSE),VLOOKUP(BB145,'class and classification'!$A$340:$B$378,2,FALSE))</f>
        <v>Urban with Significant Rural</v>
      </c>
      <c r="BD145" t="str">
        <f>IFERROR(VLOOKUP(BB145,'class and classification'!$A$1:$C$338,3,FALSE),VLOOKUP(BB145,'class and classification'!$A$340:$C$378,3,FALSE))</f>
        <v>SD</v>
      </c>
      <c r="BG145">
        <v>0.8</v>
      </c>
      <c r="BH145">
        <v>2.7</v>
      </c>
      <c r="BI145">
        <v>4.3</v>
      </c>
      <c r="BJ145">
        <v>9.3000000000000007</v>
      </c>
      <c r="BL145" t="s">
        <v>34</v>
      </c>
      <c r="BM145" t="str">
        <f>IFERROR(VLOOKUP(BL145,'class and classification'!$A$1:$B$338,2,FALSE),VLOOKUP(BL145,'class and classification'!$A$340:$B$378,2,FALSE))</f>
        <v>Urban with Significant Rural</v>
      </c>
      <c r="BN145" t="str">
        <f>IFERROR(VLOOKUP(BL145,'class and classification'!$A$1:$C$338,3,FALSE),VLOOKUP(BL145,'class and classification'!$A$340:$C$378,3,FALSE))</f>
        <v>SD</v>
      </c>
      <c r="BP145">
        <v>34.89</v>
      </c>
      <c r="BQ145">
        <v>68.23</v>
      </c>
      <c r="BR145">
        <v>76.150000000000006</v>
      </c>
      <c r="BS145">
        <v>74.22</v>
      </c>
      <c r="BT145">
        <v>71.83</v>
      </c>
    </row>
    <row r="146" spans="1:72"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93</v>
      </c>
      <c r="F146">
        <v>96</v>
      </c>
      <c r="G146">
        <v>98.4</v>
      </c>
      <c r="H146">
        <v>98.6</v>
      </c>
      <c r="I146">
        <v>98.7</v>
      </c>
      <c r="J146">
        <v>98.1</v>
      </c>
      <c r="AB146" t="s">
        <v>344</v>
      </c>
      <c r="AC146" t="str">
        <f>IFERROR(VLOOKUP(AB146,'class and classification'!$A$1:$B$338,2,FALSE),VLOOKUP(AB146,'class and classification'!$A$340:$B$378,2,FALSE))</f>
        <v>Predominantly Urban</v>
      </c>
      <c r="AD146" t="str">
        <f>IFERROR(VLOOKUP(AB146,'class and classification'!$A$1:$C$338,3,FALSE),VLOOKUP(AB146,'class and classification'!$A$340:$C$378,3,FALSE))</f>
        <v>SC</v>
      </c>
      <c r="BB146" t="s">
        <v>93</v>
      </c>
      <c r="BC146" t="str">
        <f>IFERROR(VLOOKUP(BB146,'class and classification'!$A$1:$B$338,2,FALSE),VLOOKUP(BB146,'class and classification'!$A$340:$B$378,2,FALSE))</f>
        <v>Predominantly Rural</v>
      </c>
      <c r="BD146" t="str">
        <f>IFERROR(VLOOKUP(BB146,'class and classification'!$A$1:$C$338,3,FALSE),VLOOKUP(BB146,'class and classification'!$A$340:$C$378,3,FALSE))</f>
        <v>SD</v>
      </c>
      <c r="BG146">
        <v>0.9</v>
      </c>
      <c r="BH146">
        <v>2.2000000000000002</v>
      </c>
      <c r="BI146">
        <v>3.8</v>
      </c>
      <c r="BJ146">
        <v>4.9000000000000004</v>
      </c>
      <c r="BL146" t="s">
        <v>93</v>
      </c>
      <c r="BM146" t="str">
        <f>IFERROR(VLOOKUP(BL146,'class and classification'!$A$1:$B$338,2,FALSE),VLOOKUP(BL146,'class and classification'!$A$340:$B$378,2,FALSE))</f>
        <v>Predominantly Rural</v>
      </c>
      <c r="BN146" t="str">
        <f>IFERROR(VLOOKUP(BL146,'class and classification'!$A$1:$C$338,3,FALSE),VLOOKUP(BL146,'class and classification'!$A$340:$C$378,3,FALSE))</f>
        <v>SD</v>
      </c>
      <c r="BP146">
        <v>25.67</v>
      </c>
      <c r="BQ146">
        <v>52.98</v>
      </c>
      <c r="BR146">
        <v>54.66</v>
      </c>
      <c r="BS146">
        <v>55.33</v>
      </c>
      <c r="BT146">
        <v>62.85</v>
      </c>
    </row>
    <row r="147" spans="1:72"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97</v>
      </c>
      <c r="F147">
        <v>98</v>
      </c>
      <c r="G147">
        <v>99.1</v>
      </c>
      <c r="H147">
        <v>98.100000000000009</v>
      </c>
      <c r="I147">
        <v>98.4</v>
      </c>
      <c r="J147">
        <v>98.5</v>
      </c>
      <c r="AB147" t="s">
        <v>24</v>
      </c>
      <c r="AC147" t="str">
        <f>IFERROR(VLOOKUP(AB147,'class and classification'!$A$1:$B$338,2,FALSE),VLOOKUP(AB147,'class and classification'!$A$340:$B$378,2,FALSE))</f>
        <v>Urban with Significant Rural</v>
      </c>
      <c r="AD147" t="str">
        <f>IFERROR(VLOOKUP(AB147,'class and classification'!$A$1:$C$338,3,FALSE),VLOOKUP(AB147,'class and classification'!$A$340:$C$378,3,FALSE))</f>
        <v>UA</v>
      </c>
      <c r="AI147">
        <v>21</v>
      </c>
      <c r="AJ147">
        <v>33.700000000000003</v>
      </c>
      <c r="BB147" t="s">
        <v>159</v>
      </c>
      <c r="BC147" t="str">
        <f>IFERROR(VLOOKUP(BB147,'class and classification'!$A$1:$B$338,2,FALSE),VLOOKUP(BB147,'class and classification'!$A$340:$B$378,2,FALSE))</f>
        <v>Predominantly Urban</v>
      </c>
      <c r="BD147" t="str">
        <f>IFERROR(VLOOKUP(BB147,'class and classification'!$A$1:$C$338,3,FALSE),VLOOKUP(BB147,'class and classification'!$A$340:$C$378,3,FALSE))</f>
        <v>SD</v>
      </c>
      <c r="BG147">
        <v>0</v>
      </c>
      <c r="BH147">
        <v>0.5</v>
      </c>
      <c r="BI147">
        <v>0.6</v>
      </c>
      <c r="BJ147">
        <v>2.9</v>
      </c>
      <c r="BL147" t="s">
        <v>159</v>
      </c>
      <c r="BM147" t="str">
        <f>IFERROR(VLOOKUP(BL147,'class and classification'!$A$1:$B$338,2,FALSE),VLOOKUP(BL147,'class and classification'!$A$340:$B$378,2,FALSE))</f>
        <v>Predominantly Urban</v>
      </c>
      <c r="BN147" t="str">
        <f>IFERROR(VLOOKUP(BL147,'class and classification'!$A$1:$C$338,3,FALSE),VLOOKUP(BL147,'class and classification'!$A$340:$C$378,3,FALSE))</f>
        <v>SD</v>
      </c>
      <c r="BP147">
        <v>65.37</v>
      </c>
      <c r="BQ147">
        <v>87.33</v>
      </c>
      <c r="BR147">
        <v>89.71</v>
      </c>
      <c r="BS147">
        <v>89.24</v>
      </c>
      <c r="BT147">
        <v>94.43</v>
      </c>
    </row>
    <row r="148" spans="1:72" x14ac:dyDescent="0.3">
      <c r="AB148" t="s">
        <v>43</v>
      </c>
      <c r="AC148" t="str">
        <f>IFERROR(VLOOKUP(AB148,'class and classification'!$A$1:$B$338,2,FALSE),VLOOKUP(AB148,'class and classification'!$A$340:$B$378,2,FALSE))</f>
        <v>Predominantly Urban</v>
      </c>
      <c r="AD148" t="str">
        <f>IFERROR(VLOOKUP(AB148,'class and classification'!$A$1:$C$338,3,FALSE),VLOOKUP(AB148,'class and classification'!$A$340:$C$378,3,FALSE))</f>
        <v>UA</v>
      </c>
      <c r="AI148">
        <v>45.7</v>
      </c>
      <c r="AJ148">
        <v>83.1</v>
      </c>
      <c r="BB148" t="s">
        <v>186</v>
      </c>
      <c r="BC148" t="str">
        <f>IFERROR(VLOOKUP(BB148,'class and classification'!$A$1:$B$338,2,FALSE),VLOOKUP(BB148,'class and classification'!$A$340:$B$378,2,FALSE))</f>
        <v>Predominantly Rural</v>
      </c>
      <c r="BD148" t="str">
        <f>IFERROR(VLOOKUP(BB148,'class and classification'!$A$1:$C$338,3,FALSE),VLOOKUP(BB148,'class and classification'!$A$340:$C$378,3,FALSE))</f>
        <v>SD</v>
      </c>
      <c r="BG148">
        <v>0.8</v>
      </c>
      <c r="BH148">
        <v>2.6</v>
      </c>
      <c r="BI148">
        <v>3.8</v>
      </c>
      <c r="BJ148">
        <v>14.4</v>
      </c>
      <c r="BL148" t="s">
        <v>186</v>
      </c>
      <c r="BM148" t="str">
        <f>IFERROR(VLOOKUP(BL148,'class and classification'!$A$1:$B$338,2,FALSE),VLOOKUP(BL148,'class and classification'!$A$340:$B$378,2,FALSE))</f>
        <v>Predominantly Rural</v>
      </c>
      <c r="BN148" t="str">
        <f>IFERROR(VLOOKUP(BL148,'class and classification'!$A$1:$C$338,3,FALSE),VLOOKUP(BL148,'class and classification'!$A$340:$C$378,3,FALSE))</f>
        <v>SD</v>
      </c>
      <c r="BP148">
        <v>27.8</v>
      </c>
      <c r="BQ148">
        <v>60.78</v>
      </c>
      <c r="BR148">
        <v>61.14</v>
      </c>
      <c r="BS148">
        <v>63.82</v>
      </c>
      <c r="BT148">
        <v>61.52</v>
      </c>
    </row>
    <row r="149" spans="1:72" x14ac:dyDescent="0.3">
      <c r="A149" t="s">
        <v>1282</v>
      </c>
      <c r="AB149" t="s">
        <v>72</v>
      </c>
      <c r="AC149" t="str">
        <f>IFERROR(VLOOKUP(AB149,'class and classification'!$A$1:$B$338,2,FALSE),VLOOKUP(AB149,'class and classification'!$A$340:$B$378,2,FALSE))</f>
        <v>Predominantly Rural</v>
      </c>
      <c r="AD149" t="str">
        <f>IFERROR(VLOOKUP(AB149,'class and classification'!$A$1:$C$338,3,FALSE),VLOOKUP(AB149,'class and classification'!$A$340:$C$378,3,FALSE))</f>
        <v>UA</v>
      </c>
      <c r="AI149">
        <v>31.4</v>
      </c>
      <c r="AJ149">
        <v>32.6</v>
      </c>
      <c r="BB149" t="s">
        <v>241</v>
      </c>
      <c r="BC149" t="str">
        <f>IFERROR(VLOOKUP(BB149,'class and classification'!$A$1:$B$338,2,FALSE),VLOOKUP(BB149,'class and classification'!$A$340:$B$378,2,FALSE))</f>
        <v>Predominantly Rural</v>
      </c>
      <c r="BD149" t="str">
        <f>IFERROR(VLOOKUP(BB149,'class and classification'!$A$1:$C$338,3,FALSE),VLOOKUP(BB149,'class and classification'!$A$340:$C$378,3,FALSE))</f>
        <v>SD</v>
      </c>
      <c r="BG149">
        <v>2.8</v>
      </c>
      <c r="BH149">
        <v>4.7</v>
      </c>
      <c r="BI149">
        <v>6.4</v>
      </c>
      <c r="BJ149">
        <v>8</v>
      </c>
      <c r="BL149" t="s">
        <v>241</v>
      </c>
      <c r="BM149" t="str">
        <f>IFERROR(VLOOKUP(BL149,'class and classification'!$A$1:$B$338,2,FALSE),VLOOKUP(BL149,'class and classification'!$A$340:$B$378,2,FALSE))</f>
        <v>Predominantly Rural</v>
      </c>
      <c r="BN149" t="str">
        <f>IFERROR(VLOOKUP(BL149,'class and classification'!$A$1:$C$338,3,FALSE),VLOOKUP(BL149,'class and classification'!$A$340:$C$378,3,FALSE))</f>
        <v>SD</v>
      </c>
      <c r="BP149">
        <v>30.32</v>
      </c>
      <c r="BQ149">
        <v>55.99</v>
      </c>
      <c r="BR149">
        <v>57.97</v>
      </c>
      <c r="BS149">
        <v>57.61</v>
      </c>
      <c r="BT149">
        <v>57.05</v>
      </c>
    </row>
    <row r="150" spans="1:72"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93</v>
      </c>
      <c r="F150">
        <v>95</v>
      </c>
      <c r="G150">
        <v>97</v>
      </c>
      <c r="H150">
        <v>96.3</v>
      </c>
      <c r="I150">
        <v>96.4</v>
      </c>
      <c r="J150">
        <v>96.4</v>
      </c>
      <c r="AB150" t="s">
        <v>144</v>
      </c>
      <c r="AC150" t="str">
        <f>IFERROR(VLOOKUP(AB150,'class and classification'!$A$1:$B$338,2,FALSE),VLOOKUP(AB150,'class and classification'!$A$340:$B$378,2,FALSE))</f>
        <v>Predominantly Rural</v>
      </c>
      <c r="AD150" t="str">
        <f>IFERROR(VLOOKUP(AB150,'class and classification'!$A$1:$C$338,3,FALSE),VLOOKUP(AB150,'class and classification'!$A$340:$C$378,3,FALSE))</f>
        <v>UA</v>
      </c>
      <c r="AI150">
        <v>0</v>
      </c>
      <c r="AJ150">
        <v>1.6</v>
      </c>
      <c r="BB150" t="s">
        <v>242</v>
      </c>
      <c r="BC150" t="str">
        <f>IFERROR(VLOOKUP(BB150,'class and classification'!$A$1:$B$338,2,FALSE),VLOOKUP(BB150,'class and classification'!$A$340:$B$378,2,FALSE))</f>
        <v>Predominantly Rural</v>
      </c>
      <c r="BD150" t="str">
        <f>IFERROR(VLOOKUP(BB150,'class and classification'!$A$1:$C$338,3,FALSE),VLOOKUP(BB150,'class and classification'!$A$340:$C$378,3,FALSE))</f>
        <v>SD</v>
      </c>
      <c r="BG150">
        <v>1.3</v>
      </c>
      <c r="BH150">
        <v>2.2999999999999998</v>
      </c>
      <c r="BI150">
        <v>4.3</v>
      </c>
      <c r="BJ150">
        <v>7</v>
      </c>
      <c r="BL150" t="s">
        <v>242</v>
      </c>
      <c r="BM150" t="str">
        <f>IFERROR(VLOOKUP(BL150,'class and classification'!$A$1:$B$338,2,FALSE),VLOOKUP(BL150,'class and classification'!$A$340:$B$378,2,FALSE))</f>
        <v>Predominantly Rural</v>
      </c>
      <c r="BN150" t="str">
        <f>IFERROR(VLOOKUP(BL150,'class and classification'!$A$1:$C$338,3,FALSE),VLOOKUP(BL150,'class and classification'!$A$340:$C$378,3,FALSE))</f>
        <v>SD</v>
      </c>
      <c r="BP150">
        <v>41.26</v>
      </c>
      <c r="BQ150">
        <v>77.73</v>
      </c>
      <c r="BR150">
        <v>74.64</v>
      </c>
      <c r="BS150">
        <v>75.53</v>
      </c>
      <c r="BT150">
        <v>82.15</v>
      </c>
    </row>
    <row r="151" spans="1:72"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85</v>
      </c>
      <c r="F151">
        <v>89</v>
      </c>
      <c r="G151">
        <v>92.2</v>
      </c>
      <c r="H151">
        <v>93.8</v>
      </c>
      <c r="I151">
        <v>95</v>
      </c>
      <c r="J151">
        <v>94.6</v>
      </c>
      <c r="AB151" t="s">
        <v>190</v>
      </c>
      <c r="AC151" t="str">
        <f>IFERROR(VLOOKUP(AB151,'class and classification'!$A$1:$B$338,2,FALSE),VLOOKUP(AB151,'class and classification'!$A$340:$B$378,2,FALSE))</f>
        <v>Urban with Significant Rural</v>
      </c>
      <c r="AD151" t="str">
        <f>IFERROR(VLOOKUP(AB151,'class and classification'!$A$1:$C$338,3,FALSE),VLOOKUP(AB151,'class and classification'!$A$340:$C$378,3,FALSE))</f>
        <v>UA</v>
      </c>
      <c r="AI151">
        <v>16.7</v>
      </c>
      <c r="AJ151">
        <v>32.299999999999997</v>
      </c>
      <c r="BB151" t="s">
        <v>301</v>
      </c>
      <c r="BC151" t="str">
        <f>IFERROR(VLOOKUP(BB151,'class and classification'!$A$1:$B$338,2,FALSE),VLOOKUP(BB151,'class and classification'!$A$340:$B$378,2,FALSE))</f>
        <v>Predominantly Rural</v>
      </c>
      <c r="BD151" t="str">
        <f>IFERROR(VLOOKUP(BB151,'class and classification'!$A$1:$C$338,3,FALSE),VLOOKUP(BB151,'class and classification'!$A$340:$C$378,3,FALSE))</f>
        <v>SD</v>
      </c>
      <c r="BG151">
        <v>3</v>
      </c>
      <c r="BH151">
        <v>13</v>
      </c>
      <c r="BI151">
        <v>18.7</v>
      </c>
      <c r="BJ151">
        <v>21.7</v>
      </c>
      <c r="BL151" t="s">
        <v>301</v>
      </c>
      <c r="BM151" t="str">
        <f>IFERROR(VLOOKUP(BL151,'class and classification'!$A$1:$B$338,2,FALSE),VLOOKUP(BL151,'class and classification'!$A$340:$B$378,2,FALSE))</f>
        <v>Predominantly Rural</v>
      </c>
      <c r="BN151" t="str">
        <f>IFERROR(VLOOKUP(BL151,'class and classification'!$A$1:$C$338,3,FALSE),VLOOKUP(BL151,'class and classification'!$A$340:$C$378,3,FALSE))</f>
        <v>SD</v>
      </c>
      <c r="BP151">
        <v>21.23</v>
      </c>
      <c r="BQ151">
        <v>43.6</v>
      </c>
      <c r="BR151">
        <v>43.07</v>
      </c>
      <c r="BS151">
        <v>46.88</v>
      </c>
      <c r="BT151">
        <v>50.62</v>
      </c>
    </row>
    <row r="152" spans="1:72"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85</v>
      </c>
      <c r="F152">
        <v>91</v>
      </c>
      <c r="G152">
        <v>95.5</v>
      </c>
      <c r="H152">
        <v>96.6</v>
      </c>
      <c r="I152">
        <v>97.1</v>
      </c>
      <c r="J152">
        <v>96.9</v>
      </c>
      <c r="AB152" t="s">
        <v>203</v>
      </c>
      <c r="AC152" t="str">
        <f>IFERROR(VLOOKUP(AB152,'class and classification'!$A$1:$B$338,2,FALSE),VLOOKUP(AB152,'class and classification'!$A$340:$B$378,2,FALSE))</f>
        <v>Predominantly Urban</v>
      </c>
      <c r="AD152" t="str">
        <f>IFERROR(VLOOKUP(AB152,'class and classification'!$A$1:$C$338,3,FALSE),VLOOKUP(AB152,'class and classification'!$A$340:$C$378,3,FALSE))</f>
        <v>UA</v>
      </c>
      <c r="AI152">
        <v>2.8</v>
      </c>
      <c r="AJ152">
        <v>4.4000000000000004</v>
      </c>
      <c r="BB152" t="s">
        <v>11</v>
      </c>
      <c r="BC152" t="str">
        <f>IFERROR(VLOOKUP(BB152,'class and classification'!$A$1:$B$338,2,FALSE),VLOOKUP(BB152,'class and classification'!$A$340:$B$378,2,FALSE))</f>
        <v>Predominantly Urban</v>
      </c>
      <c r="BD152" t="str">
        <f>IFERROR(VLOOKUP(BB152,'class and classification'!$A$1:$C$338,3,FALSE),VLOOKUP(BB152,'class and classification'!$A$340:$C$378,3,FALSE))</f>
        <v>SD</v>
      </c>
      <c r="BG152">
        <v>0.9</v>
      </c>
      <c r="BH152">
        <v>1.4</v>
      </c>
      <c r="BI152">
        <v>3.8</v>
      </c>
      <c r="BJ152">
        <v>8.6</v>
      </c>
      <c r="BL152" t="s">
        <v>11</v>
      </c>
      <c r="BM152" t="str">
        <f>IFERROR(VLOOKUP(BL152,'class and classification'!$A$1:$B$338,2,FALSE),VLOOKUP(BL152,'class and classification'!$A$340:$B$378,2,FALSE))</f>
        <v>Predominantly Urban</v>
      </c>
      <c r="BN152" t="str">
        <f>IFERROR(VLOOKUP(BL152,'class and classification'!$A$1:$C$338,3,FALSE),VLOOKUP(BL152,'class and classification'!$A$340:$C$378,3,FALSE))</f>
        <v>SD</v>
      </c>
      <c r="BP152">
        <v>43.95</v>
      </c>
      <c r="BQ152">
        <v>79.3</v>
      </c>
      <c r="BR152">
        <v>81.22</v>
      </c>
      <c r="BS152">
        <v>84.76</v>
      </c>
      <c r="BT152">
        <v>87.01</v>
      </c>
    </row>
    <row r="153" spans="1:72"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92</v>
      </c>
      <c r="F153">
        <v>94</v>
      </c>
      <c r="G153">
        <v>96.2</v>
      </c>
      <c r="H153">
        <v>96.1</v>
      </c>
      <c r="I153">
        <v>96.6</v>
      </c>
      <c r="J153">
        <v>96.6</v>
      </c>
      <c r="AB153" t="s">
        <v>35</v>
      </c>
      <c r="AC153" t="str">
        <f>IFERROR(VLOOKUP(AB153,'class and classification'!$A$1:$B$338,2,FALSE),VLOOKUP(AB153,'class and classification'!$A$340:$B$378,2,FALSE))</f>
        <v>Predominantly Urban</v>
      </c>
      <c r="AD153" t="str">
        <f>IFERROR(VLOOKUP(AB153,'class and classification'!$A$1:$C$338,3,FALSE),VLOOKUP(AB153,'class and classification'!$A$340:$C$378,3,FALSE))</f>
        <v>UA</v>
      </c>
      <c r="AI153">
        <v>20.100000000000001</v>
      </c>
      <c r="AJ153">
        <v>47.7</v>
      </c>
      <c r="BB153" t="s">
        <v>23</v>
      </c>
      <c r="BC153" t="str">
        <f>IFERROR(VLOOKUP(BB153,'class and classification'!$A$1:$B$338,2,FALSE),VLOOKUP(BB153,'class and classification'!$A$340:$B$378,2,FALSE))</f>
        <v>Predominantly Rural</v>
      </c>
      <c r="BD153" t="str">
        <f>IFERROR(VLOOKUP(BB153,'class and classification'!$A$1:$C$338,3,FALSE),VLOOKUP(BB153,'class and classification'!$A$340:$C$378,3,FALSE))</f>
        <v>SD</v>
      </c>
      <c r="BG153">
        <v>1.6</v>
      </c>
      <c r="BH153">
        <v>4.4000000000000004</v>
      </c>
      <c r="BI153">
        <v>6.3</v>
      </c>
      <c r="BJ153">
        <v>10.199999999999999</v>
      </c>
      <c r="BL153" t="s">
        <v>23</v>
      </c>
      <c r="BM153" t="str">
        <f>IFERROR(VLOOKUP(BL153,'class and classification'!$A$1:$B$338,2,FALSE),VLOOKUP(BL153,'class and classification'!$A$340:$B$378,2,FALSE))</f>
        <v>Predominantly Rural</v>
      </c>
      <c r="BN153" t="str">
        <f>IFERROR(VLOOKUP(BL153,'class and classification'!$A$1:$C$338,3,FALSE),VLOOKUP(BL153,'class and classification'!$A$340:$C$378,3,FALSE))</f>
        <v>SD</v>
      </c>
      <c r="BP153">
        <v>45.54</v>
      </c>
      <c r="BQ153">
        <v>69.010000000000005</v>
      </c>
      <c r="BR153">
        <v>74.98</v>
      </c>
      <c r="BS153">
        <v>73.239999999999995</v>
      </c>
      <c r="BT153">
        <v>71.069999999999993</v>
      </c>
    </row>
    <row r="154" spans="1:72"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93</v>
      </c>
      <c r="F154">
        <v>93</v>
      </c>
      <c r="G154">
        <v>94.5</v>
      </c>
      <c r="H154">
        <v>94.7</v>
      </c>
      <c r="I154">
        <v>95.6</v>
      </c>
      <c r="J154">
        <v>96.1</v>
      </c>
      <c r="AB154" t="s">
        <v>239</v>
      </c>
      <c r="AC154" t="str">
        <f>IFERROR(VLOOKUP(AB154,'class and classification'!$A$1:$B$338,2,FALSE),VLOOKUP(AB154,'class and classification'!$A$340:$B$378,2,FALSE))</f>
        <v>Predominantly Urban</v>
      </c>
      <c r="AD154" t="str">
        <f>IFERROR(VLOOKUP(AB154,'class and classification'!$A$1:$C$338,3,FALSE),VLOOKUP(AB154,'class and classification'!$A$340:$C$378,3,FALSE))</f>
        <v>UA</v>
      </c>
      <c r="AI154">
        <v>11.7</v>
      </c>
      <c r="AJ154">
        <v>79.099999999999994</v>
      </c>
      <c r="BB154" t="s">
        <v>48</v>
      </c>
      <c r="BC154" t="str">
        <f>IFERROR(VLOOKUP(BB154,'class and classification'!$A$1:$B$338,2,FALSE),VLOOKUP(BB154,'class and classification'!$A$340:$B$378,2,FALSE))</f>
        <v>Predominantly Urban</v>
      </c>
      <c r="BD154" t="str">
        <f>IFERROR(VLOOKUP(BB154,'class and classification'!$A$1:$C$338,3,FALSE),VLOOKUP(BB154,'class and classification'!$A$340:$C$378,3,FALSE))</f>
        <v>SD</v>
      </c>
      <c r="BG154">
        <v>0.4</v>
      </c>
      <c r="BH154">
        <v>0.6</v>
      </c>
      <c r="BI154">
        <v>1.3</v>
      </c>
      <c r="BJ154">
        <v>11.6</v>
      </c>
      <c r="BL154" t="s">
        <v>48</v>
      </c>
      <c r="BM154" t="str">
        <f>IFERROR(VLOOKUP(BL154,'class and classification'!$A$1:$B$338,2,FALSE),VLOOKUP(BL154,'class and classification'!$A$340:$B$378,2,FALSE))</f>
        <v>Predominantly Urban</v>
      </c>
      <c r="BN154" t="str">
        <f>IFERROR(VLOOKUP(BL154,'class and classification'!$A$1:$C$338,3,FALSE),VLOOKUP(BL154,'class and classification'!$A$340:$C$378,3,FALSE))</f>
        <v>SD</v>
      </c>
      <c r="BP154">
        <v>72.53</v>
      </c>
      <c r="BQ154">
        <v>84.01</v>
      </c>
      <c r="BR154">
        <v>93.55</v>
      </c>
      <c r="BS154">
        <v>91.84</v>
      </c>
      <c r="BT154">
        <v>91.25</v>
      </c>
    </row>
    <row r="155" spans="1:72" x14ac:dyDescent="0.3">
      <c r="AB155" t="s">
        <v>268</v>
      </c>
      <c r="AC155" t="str">
        <f>IFERROR(VLOOKUP(AB155,'class and classification'!$A$1:$B$338,2,FALSE),VLOOKUP(AB155,'class and classification'!$A$340:$B$378,2,FALSE))</f>
        <v>Predominantly Urban</v>
      </c>
      <c r="AD155" t="str">
        <f>IFERROR(VLOOKUP(AB155,'class and classification'!$A$1:$C$338,3,FALSE),VLOOKUP(AB155,'class and classification'!$A$340:$C$378,3,FALSE))</f>
        <v>UA</v>
      </c>
      <c r="AI155">
        <v>14.5</v>
      </c>
      <c r="AJ155">
        <v>34.6</v>
      </c>
      <c r="BB155" t="s">
        <v>112</v>
      </c>
      <c r="BC155" t="str">
        <f>IFERROR(VLOOKUP(BB155,'class and classification'!$A$1:$B$338,2,FALSE),VLOOKUP(BB155,'class and classification'!$A$340:$B$378,2,FALSE))</f>
        <v>Predominantly Urban</v>
      </c>
      <c r="BD155" t="str">
        <f>IFERROR(VLOOKUP(BB155,'class and classification'!$A$1:$C$338,3,FALSE),VLOOKUP(BB155,'class and classification'!$A$340:$C$378,3,FALSE))</f>
        <v>SD</v>
      </c>
      <c r="BG155">
        <v>0.9</v>
      </c>
      <c r="BH155">
        <v>27.9</v>
      </c>
      <c r="BI155">
        <v>36.4</v>
      </c>
      <c r="BJ155">
        <v>44.2</v>
      </c>
      <c r="BL155" t="s">
        <v>112</v>
      </c>
      <c r="BM155" t="str">
        <f>IFERROR(VLOOKUP(BL155,'class and classification'!$A$1:$B$338,2,FALSE),VLOOKUP(BL155,'class and classification'!$A$340:$B$378,2,FALSE))</f>
        <v>Predominantly Urban</v>
      </c>
      <c r="BN155" t="str">
        <f>IFERROR(VLOOKUP(BL155,'class and classification'!$A$1:$C$338,3,FALSE),VLOOKUP(BL155,'class and classification'!$A$340:$C$378,3,FALSE))</f>
        <v>SD</v>
      </c>
      <c r="BP155">
        <v>52.96</v>
      </c>
      <c r="BQ155">
        <v>74.73</v>
      </c>
      <c r="BR155">
        <v>78.239999999999995</v>
      </c>
      <c r="BS155">
        <v>79.77</v>
      </c>
      <c r="BT155">
        <v>83.65</v>
      </c>
    </row>
    <row r="156" spans="1:72" x14ac:dyDescent="0.3">
      <c r="AB156" t="s">
        <v>281</v>
      </c>
      <c r="AC156" t="str">
        <f>IFERROR(VLOOKUP(AB156,'class and classification'!$A$1:$B$338,2,FALSE),VLOOKUP(AB156,'class and classification'!$A$340:$B$378,2,FALSE))</f>
        <v>Predominantly Urban</v>
      </c>
      <c r="AD156" t="str">
        <f>IFERROR(VLOOKUP(AB156,'class and classification'!$A$1:$C$338,3,FALSE),VLOOKUP(AB156,'class and classification'!$A$340:$C$378,3,FALSE))</f>
        <v>UA</v>
      </c>
      <c r="AI156">
        <v>24</v>
      </c>
      <c r="AJ156">
        <v>45.7</v>
      </c>
      <c r="BB156" t="s">
        <v>166</v>
      </c>
      <c r="BC156" t="str">
        <f>IFERROR(VLOOKUP(BB156,'class and classification'!$A$1:$B$338,2,FALSE),VLOOKUP(BB156,'class and classification'!$A$340:$B$378,2,FALSE))</f>
        <v>Predominantly Urban</v>
      </c>
      <c r="BD156" t="str">
        <f>IFERROR(VLOOKUP(BB156,'class and classification'!$A$1:$C$338,3,FALSE),VLOOKUP(BB156,'class and classification'!$A$340:$C$378,3,FALSE))</f>
        <v>SD</v>
      </c>
      <c r="BG156">
        <v>0.3</v>
      </c>
      <c r="BH156">
        <v>0.9</v>
      </c>
      <c r="BI156">
        <v>9</v>
      </c>
      <c r="BJ156">
        <v>9.6999999999999993</v>
      </c>
      <c r="BL156" t="s">
        <v>166</v>
      </c>
      <c r="BM156" t="str">
        <f>IFERROR(VLOOKUP(BL156,'class and classification'!$A$1:$B$338,2,FALSE),VLOOKUP(BL156,'class and classification'!$A$340:$B$378,2,FALSE))</f>
        <v>Predominantly Urban</v>
      </c>
      <c r="BN156" t="str">
        <f>IFERROR(VLOOKUP(BL156,'class and classification'!$A$1:$C$338,3,FALSE),VLOOKUP(BL156,'class and classification'!$A$340:$C$378,3,FALSE))</f>
        <v>SD</v>
      </c>
      <c r="BP156">
        <v>54.25</v>
      </c>
      <c r="BQ156">
        <v>78.569999999999993</v>
      </c>
      <c r="BR156">
        <v>74.13</v>
      </c>
      <c r="BS156">
        <v>75.150000000000006</v>
      </c>
      <c r="BT156">
        <v>75.44</v>
      </c>
    </row>
    <row r="157" spans="1:72" x14ac:dyDescent="0.3">
      <c r="AB157" t="s">
        <v>307</v>
      </c>
      <c r="AC157" t="str">
        <f>IFERROR(VLOOKUP(AB157,'class and classification'!$A$1:$B$338,2,FALSE),VLOOKUP(AB157,'class and classification'!$A$340:$B$378,2,FALSE))</f>
        <v>Predominantly Rural</v>
      </c>
      <c r="AD157" t="str">
        <f>IFERROR(VLOOKUP(AB157,'class and classification'!$A$1:$C$338,3,FALSE),VLOOKUP(AB157,'class and classification'!$A$340:$C$378,3,FALSE))</f>
        <v>UA</v>
      </c>
      <c r="AI157">
        <v>19.2</v>
      </c>
      <c r="AJ157">
        <v>31.3</v>
      </c>
      <c r="BB157" t="s">
        <v>178</v>
      </c>
      <c r="BC157" t="str">
        <f>IFERROR(VLOOKUP(BB157,'class and classification'!$A$1:$B$338,2,FALSE),VLOOKUP(BB157,'class and classification'!$A$340:$B$378,2,FALSE))</f>
        <v>Predominantly Rural</v>
      </c>
      <c r="BD157" t="str">
        <f>IFERROR(VLOOKUP(BB157,'class and classification'!$A$1:$C$338,3,FALSE),VLOOKUP(BB157,'class and classification'!$A$340:$C$378,3,FALSE))</f>
        <v>SD</v>
      </c>
      <c r="BG157">
        <v>9.1</v>
      </c>
      <c r="BH157">
        <v>11.1</v>
      </c>
      <c r="BI157">
        <v>14.1</v>
      </c>
      <c r="BJ157">
        <v>16.5</v>
      </c>
      <c r="BL157" t="s">
        <v>178</v>
      </c>
      <c r="BM157" t="str">
        <f>IFERROR(VLOOKUP(BL157,'class and classification'!$A$1:$B$338,2,FALSE),VLOOKUP(BL157,'class and classification'!$A$340:$B$378,2,FALSE))</f>
        <v>Predominantly Rural</v>
      </c>
      <c r="BN157" t="str">
        <f>IFERROR(VLOOKUP(BL157,'class and classification'!$A$1:$C$338,3,FALSE),VLOOKUP(BL157,'class and classification'!$A$340:$C$378,3,FALSE))</f>
        <v>SD</v>
      </c>
      <c r="BP157">
        <v>27.79</v>
      </c>
      <c r="BQ157">
        <v>52.8</v>
      </c>
      <c r="BR157">
        <v>53.68</v>
      </c>
      <c r="BS157">
        <v>54.16</v>
      </c>
      <c r="BT157">
        <v>55.68</v>
      </c>
    </row>
    <row r="158" spans="1:72" x14ac:dyDescent="0.3">
      <c r="A158" t="s">
        <v>1286</v>
      </c>
      <c r="AB158" t="s">
        <v>324</v>
      </c>
      <c r="AC158" t="str">
        <f>IFERROR(VLOOKUP(AB158,'class and classification'!$A$1:$B$338,2,FALSE),VLOOKUP(AB158,'class and classification'!$A$340:$B$378,2,FALSE))</f>
        <v>Predominantly Rural</v>
      </c>
      <c r="AD158" t="str">
        <f>IFERROR(VLOOKUP(AB158,'class and classification'!$A$1:$C$338,3,FALSE),VLOOKUP(AB158,'class and classification'!$A$340:$C$378,3,FALSE))</f>
        <v>SC</v>
      </c>
      <c r="BB158" t="s">
        <v>221</v>
      </c>
      <c r="BC158" t="str">
        <f>IFERROR(VLOOKUP(BB158,'class and classification'!$A$1:$B$338,2,FALSE),VLOOKUP(BB158,'class and classification'!$A$340:$B$378,2,FALSE))</f>
        <v>Predominantly Rural</v>
      </c>
      <c r="BD158" t="str">
        <f>IFERROR(VLOOKUP(BB158,'class and classification'!$A$1:$C$338,3,FALSE),VLOOKUP(BB158,'class and classification'!$A$340:$C$378,3,FALSE))</f>
        <v>SD</v>
      </c>
      <c r="BG158">
        <v>2.2999999999999998</v>
      </c>
      <c r="BH158">
        <v>4.0999999999999996</v>
      </c>
      <c r="BI158">
        <v>20.100000000000001</v>
      </c>
      <c r="BJ158">
        <v>37.6</v>
      </c>
      <c r="BL158" t="s">
        <v>221</v>
      </c>
      <c r="BM158" t="str">
        <f>IFERROR(VLOOKUP(BL158,'class and classification'!$A$1:$B$338,2,FALSE),VLOOKUP(BL158,'class and classification'!$A$340:$B$378,2,FALSE))</f>
        <v>Predominantly Rural</v>
      </c>
      <c r="BN158" t="str">
        <f>IFERROR(VLOOKUP(BL158,'class and classification'!$A$1:$C$338,3,FALSE),VLOOKUP(BL158,'class and classification'!$A$340:$C$378,3,FALSE))</f>
        <v>SD</v>
      </c>
      <c r="BP158">
        <v>40.08</v>
      </c>
      <c r="BQ158">
        <v>68.849999999999994</v>
      </c>
      <c r="BR158">
        <v>68.83</v>
      </c>
      <c r="BS158">
        <v>70.87</v>
      </c>
      <c r="BT158">
        <v>71.349999999999994</v>
      </c>
    </row>
    <row r="159" spans="1:72" x14ac:dyDescent="0.3">
      <c r="B159" t="s">
        <v>26</v>
      </c>
      <c r="E159">
        <v>87</v>
      </c>
      <c r="F159">
        <v>91</v>
      </c>
      <c r="G159">
        <v>95.5</v>
      </c>
      <c r="H159">
        <v>96.1</v>
      </c>
      <c r="I159">
        <v>96.9</v>
      </c>
      <c r="J159">
        <v>96.8</v>
      </c>
      <c r="AB159" t="s">
        <v>85</v>
      </c>
      <c r="AC159" t="str">
        <f>IFERROR(VLOOKUP(AB159,'class and classification'!$A$1:$B$338,2,FALSE),VLOOKUP(AB159,'class and classification'!$A$340:$B$378,2,FALSE))</f>
        <v>Predominantly Rural</v>
      </c>
      <c r="AD159" t="str">
        <f>IFERROR(VLOOKUP(AB159,'class and classification'!$A$1:$C$338,3,FALSE),VLOOKUP(AB159,'class and classification'!$A$340:$C$378,3,FALSE))</f>
        <v>UA</v>
      </c>
      <c r="AI159">
        <v>6.3</v>
      </c>
      <c r="AJ159">
        <v>12.9</v>
      </c>
      <c r="BB159" t="s">
        <v>55</v>
      </c>
      <c r="BC159" t="str">
        <f>IFERROR(VLOOKUP(BB159,'class and classification'!$A$1:$B$338,2,FALSE),VLOOKUP(BB159,'class and classification'!$A$340:$B$378,2,FALSE))</f>
        <v>Urban with Significant Rural</v>
      </c>
      <c r="BD159" t="str">
        <f>IFERROR(VLOOKUP(BB159,'class and classification'!$A$1:$C$338,3,FALSE),VLOOKUP(BB159,'class and classification'!$A$340:$C$378,3,FALSE))</f>
        <v>SD</v>
      </c>
      <c r="BG159">
        <v>0.2</v>
      </c>
      <c r="BH159">
        <v>0.7</v>
      </c>
      <c r="BI159">
        <v>3.2</v>
      </c>
      <c r="BJ159">
        <v>15.5</v>
      </c>
      <c r="BL159" t="s">
        <v>55</v>
      </c>
      <c r="BM159" t="str">
        <f>IFERROR(VLOOKUP(BL159,'class and classification'!$A$1:$B$338,2,FALSE),VLOOKUP(BL159,'class and classification'!$A$340:$B$378,2,FALSE))</f>
        <v>Urban with Significant Rural</v>
      </c>
      <c r="BN159" t="str">
        <f>IFERROR(VLOOKUP(BL159,'class and classification'!$A$1:$C$338,3,FALSE),VLOOKUP(BL159,'class and classification'!$A$340:$C$378,3,FALSE))</f>
        <v>SD</v>
      </c>
      <c r="BP159">
        <v>63.66</v>
      </c>
      <c r="BQ159">
        <v>80.27</v>
      </c>
      <c r="BR159">
        <v>80.709999999999994</v>
      </c>
      <c r="BS159">
        <v>80.540000000000006</v>
      </c>
      <c r="BT159">
        <v>87.42</v>
      </c>
    </row>
    <row r="160" spans="1:72"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AB160" t="s">
        <v>327</v>
      </c>
      <c r="AC160" t="str">
        <f>IFERROR(VLOOKUP(AB160,'class and classification'!$A$1:$B$338,2,FALSE),VLOOKUP(AB160,'class and classification'!$A$340:$B$378,2,FALSE))</f>
        <v>Urban with Significant Rural</v>
      </c>
      <c r="AD160" t="str">
        <f>IFERROR(VLOOKUP(AB160,'class and classification'!$A$1:$C$338,3,FALSE),VLOOKUP(AB160,'class and classification'!$A$340:$C$378,3,FALSE))</f>
        <v>SC</v>
      </c>
      <c r="BB160" t="s">
        <v>95</v>
      </c>
      <c r="BC160" t="str">
        <f>IFERROR(VLOOKUP(BB160,'class and classification'!$A$1:$B$338,2,FALSE),VLOOKUP(BB160,'class and classification'!$A$340:$B$378,2,FALSE))</f>
        <v>Urban with Significant Rural</v>
      </c>
      <c r="BD160" t="str">
        <f>IFERROR(VLOOKUP(BB160,'class and classification'!$A$1:$C$338,3,FALSE),VLOOKUP(BB160,'class and classification'!$A$340:$C$378,3,FALSE))</f>
        <v>SD</v>
      </c>
      <c r="BG160">
        <v>1.1000000000000001</v>
      </c>
      <c r="BH160">
        <v>19.7</v>
      </c>
      <c r="BI160">
        <v>24.3</v>
      </c>
      <c r="BJ160">
        <v>32.299999999999997</v>
      </c>
      <c r="BL160" t="s">
        <v>95</v>
      </c>
      <c r="BM160" t="str">
        <f>IFERROR(VLOOKUP(BL160,'class and classification'!$A$1:$B$338,2,FALSE),VLOOKUP(BL160,'class and classification'!$A$340:$B$378,2,FALSE))</f>
        <v>Urban with Significant Rural</v>
      </c>
      <c r="BN160" t="str">
        <f>IFERROR(VLOOKUP(BL160,'class and classification'!$A$1:$C$338,3,FALSE),VLOOKUP(BL160,'class and classification'!$A$340:$C$378,3,FALSE))</f>
        <v>SD</v>
      </c>
      <c r="BP160">
        <v>60.35</v>
      </c>
      <c r="BQ160">
        <v>73.25</v>
      </c>
      <c r="BR160">
        <v>76.52</v>
      </c>
      <c r="BS160">
        <v>79.92</v>
      </c>
      <c r="BT160">
        <v>81.55</v>
      </c>
    </row>
    <row r="161" spans="1:72"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AB161" t="s">
        <v>339</v>
      </c>
      <c r="AC161" t="str">
        <f>IFERROR(VLOOKUP(AB161,'class and classification'!$A$1:$B$338,2,FALSE),VLOOKUP(AB161,'class and classification'!$A$340:$B$378,2,FALSE))</f>
        <v>Predominantly Rural</v>
      </c>
      <c r="AD161" t="str">
        <f>IFERROR(VLOOKUP(AB161,'class and classification'!$A$1:$C$338,3,FALSE),VLOOKUP(AB161,'class and classification'!$A$340:$C$378,3,FALSE))</f>
        <v>SC</v>
      </c>
      <c r="BB161" t="s">
        <v>158</v>
      </c>
      <c r="BC161" t="str">
        <f>IFERROR(VLOOKUP(BB161,'class and classification'!$A$1:$B$338,2,FALSE),VLOOKUP(BB161,'class and classification'!$A$340:$B$378,2,FALSE))</f>
        <v>Urban with Significant Rural</v>
      </c>
      <c r="BD161" t="str">
        <f>IFERROR(VLOOKUP(BB161,'class and classification'!$A$1:$C$338,3,FALSE),VLOOKUP(BB161,'class and classification'!$A$340:$C$378,3,FALSE))</f>
        <v>SD</v>
      </c>
      <c r="BG161">
        <v>1.4</v>
      </c>
      <c r="BH161">
        <v>4.8</v>
      </c>
      <c r="BI161">
        <v>6.1</v>
      </c>
      <c r="BJ161">
        <v>25.3</v>
      </c>
      <c r="BL161" t="s">
        <v>158</v>
      </c>
      <c r="BM161" t="str">
        <f>IFERROR(VLOOKUP(BL161,'class and classification'!$A$1:$B$338,2,FALSE),VLOOKUP(BL161,'class and classification'!$A$340:$B$378,2,FALSE))</f>
        <v>Urban with Significant Rural</v>
      </c>
      <c r="BN161" t="str">
        <f>IFERROR(VLOOKUP(BL161,'class and classification'!$A$1:$C$338,3,FALSE),VLOOKUP(BL161,'class and classification'!$A$340:$C$378,3,FALSE))</f>
        <v>SD</v>
      </c>
      <c r="BP161">
        <v>30.05</v>
      </c>
      <c r="BQ161">
        <v>49.24</v>
      </c>
      <c r="BR161">
        <v>53.18</v>
      </c>
      <c r="BS161">
        <v>50.6</v>
      </c>
      <c r="BT161">
        <v>53.63</v>
      </c>
    </row>
    <row r="162" spans="1:72" x14ac:dyDescent="0.3">
      <c r="AB162" t="s">
        <v>1228</v>
      </c>
      <c r="AC162" t="e">
        <f>IFERROR(VLOOKUP(AB162,'class and classification'!$A$1:$B$338,2,FALSE),VLOOKUP(AB162,'class and classification'!$A$340:$B$378,2,FALSE))</f>
        <v>#N/A</v>
      </c>
      <c r="AD162" t="e">
        <f>IFERROR(VLOOKUP(AB162,'class and classification'!$A$1:$C$338,3,FALSE),VLOOKUP(AB162,'class and classification'!$A$340:$C$378,3,FALSE))</f>
        <v>#N/A</v>
      </c>
      <c r="AI162">
        <v>16.100000000000001</v>
      </c>
      <c r="AJ162">
        <v>16.899999999999999</v>
      </c>
      <c r="BB162" t="s">
        <v>180</v>
      </c>
      <c r="BC162" t="str">
        <f>IFERROR(VLOOKUP(BB162,'class and classification'!$A$1:$B$338,2,FALSE),VLOOKUP(BB162,'class and classification'!$A$340:$B$378,2,FALSE))</f>
        <v>Predominantly Urban</v>
      </c>
      <c r="BD162" t="str">
        <f>IFERROR(VLOOKUP(BB162,'class and classification'!$A$1:$C$338,3,FALSE),VLOOKUP(BB162,'class and classification'!$A$340:$C$378,3,FALSE))</f>
        <v>SD</v>
      </c>
      <c r="BG162">
        <v>0.8</v>
      </c>
      <c r="BH162">
        <v>9.5</v>
      </c>
      <c r="BI162">
        <v>11.6</v>
      </c>
      <c r="BJ162">
        <v>12.5</v>
      </c>
      <c r="BL162" t="s">
        <v>180</v>
      </c>
      <c r="BM162" t="str">
        <f>IFERROR(VLOOKUP(BL162,'class and classification'!$A$1:$B$338,2,FALSE),VLOOKUP(BL162,'class and classification'!$A$340:$B$378,2,FALSE))</f>
        <v>Predominantly Urban</v>
      </c>
      <c r="BN162" t="str">
        <f>IFERROR(VLOOKUP(BL162,'class and classification'!$A$1:$C$338,3,FALSE),VLOOKUP(BL162,'class and classification'!$A$340:$C$378,3,FALSE))</f>
        <v>SD</v>
      </c>
      <c r="BP162">
        <v>42.89</v>
      </c>
      <c r="BQ162">
        <v>70.88</v>
      </c>
      <c r="BR162">
        <v>80.11</v>
      </c>
      <c r="BS162">
        <v>80.09</v>
      </c>
      <c r="BT162">
        <v>84.31</v>
      </c>
    </row>
    <row r="163" spans="1:72"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AB163" t="s">
        <v>1233</v>
      </c>
      <c r="AC163" t="e">
        <f>IFERROR(VLOOKUP(AB163,'class and classification'!$A$1:$B$338,2,FALSE),VLOOKUP(AB163,'class and classification'!$A$340:$B$378,2,FALSE))</f>
        <v>#N/A</v>
      </c>
      <c r="AD163" t="e">
        <f>IFERROR(VLOOKUP(AB163,'class and classification'!$A$1:$C$338,3,FALSE),VLOOKUP(AB163,'class and classification'!$A$340:$C$378,3,FALSE))</f>
        <v>#N/A</v>
      </c>
      <c r="AI163">
        <v>15.7</v>
      </c>
      <c r="AJ163">
        <v>17.100000000000001</v>
      </c>
      <c r="BB163" t="s">
        <v>248</v>
      </c>
      <c r="BC163" t="str">
        <f>IFERROR(VLOOKUP(BB163,'class and classification'!$A$1:$B$338,2,FALSE),VLOOKUP(BB163,'class and classification'!$A$340:$B$378,2,FALSE))</f>
        <v>Urban with Significant Rural</v>
      </c>
      <c r="BD163" t="str">
        <f>IFERROR(VLOOKUP(BB163,'class and classification'!$A$1:$C$338,3,FALSE),VLOOKUP(BB163,'class and classification'!$A$340:$C$378,3,FALSE))</f>
        <v>SD</v>
      </c>
      <c r="BG163">
        <v>16.100000000000001</v>
      </c>
      <c r="BH163">
        <v>27</v>
      </c>
      <c r="BI163">
        <v>28.2</v>
      </c>
      <c r="BJ163">
        <v>29.8</v>
      </c>
      <c r="BL163" t="s">
        <v>248</v>
      </c>
      <c r="BM163" t="str">
        <f>IFERROR(VLOOKUP(BL163,'class and classification'!$A$1:$B$338,2,FALSE),VLOOKUP(BL163,'class and classification'!$A$340:$B$378,2,FALSE))</f>
        <v>Urban with Significant Rural</v>
      </c>
      <c r="BN163" t="str">
        <f>IFERROR(VLOOKUP(BL163,'class and classification'!$A$1:$C$338,3,FALSE),VLOOKUP(BL163,'class and classification'!$A$340:$C$378,3,FALSE))</f>
        <v>SD</v>
      </c>
      <c r="BP163">
        <v>34.42</v>
      </c>
      <c r="BQ163">
        <v>62.14</v>
      </c>
      <c r="BR163">
        <v>65.19</v>
      </c>
      <c r="BS163">
        <v>71.47</v>
      </c>
      <c r="BT163">
        <v>72.540000000000006</v>
      </c>
    </row>
    <row r="164" spans="1:72"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E164">
        <v>80</v>
      </c>
      <c r="F164">
        <v>86</v>
      </c>
      <c r="G164">
        <v>90.6</v>
      </c>
      <c r="H164">
        <v>91.6</v>
      </c>
      <c r="AB164" t="s">
        <v>1236</v>
      </c>
      <c r="AC164" t="e">
        <f>IFERROR(VLOOKUP(AB164,'class and classification'!$A$1:$B$338,2,FALSE),VLOOKUP(AB164,'class and classification'!$A$340:$B$378,2,FALSE))</f>
        <v>#N/A</v>
      </c>
      <c r="AD164" t="e">
        <f>IFERROR(VLOOKUP(AB164,'class and classification'!$A$1:$C$338,3,FALSE),VLOOKUP(AB164,'class and classification'!$A$340:$C$378,3,FALSE))</f>
        <v>#N/A</v>
      </c>
      <c r="AI164">
        <v>7.2</v>
      </c>
      <c r="AJ164">
        <v>10.1</v>
      </c>
      <c r="BB164" t="s">
        <v>256</v>
      </c>
      <c r="BC164" t="str">
        <f>IFERROR(VLOOKUP(BB164,'class and classification'!$A$1:$B$338,2,FALSE),VLOOKUP(BB164,'class and classification'!$A$340:$B$378,2,FALSE))</f>
        <v>Urban with Significant Rural</v>
      </c>
      <c r="BD164" t="str">
        <f>IFERROR(VLOOKUP(BB164,'class and classification'!$A$1:$C$338,3,FALSE),VLOOKUP(BB164,'class and classification'!$A$340:$C$378,3,FALSE))</f>
        <v>SD</v>
      </c>
      <c r="BG164">
        <v>2</v>
      </c>
      <c r="BH164">
        <v>3.4</v>
      </c>
      <c r="BI164">
        <v>6.8</v>
      </c>
      <c r="BJ164">
        <v>20</v>
      </c>
      <c r="BL164" t="s">
        <v>256</v>
      </c>
      <c r="BM164" t="str">
        <f>IFERROR(VLOOKUP(BL164,'class and classification'!$A$1:$B$338,2,FALSE),VLOOKUP(BL164,'class and classification'!$A$340:$B$378,2,FALSE))</f>
        <v>Urban with Significant Rural</v>
      </c>
      <c r="BN164" t="str">
        <f>IFERROR(VLOOKUP(BL164,'class and classification'!$A$1:$C$338,3,FALSE),VLOOKUP(BL164,'class and classification'!$A$340:$C$378,3,FALSE))</f>
        <v>SD</v>
      </c>
      <c r="BP164">
        <v>48.3</v>
      </c>
      <c r="BQ164">
        <v>70.81</v>
      </c>
      <c r="BR164">
        <v>73.98</v>
      </c>
      <c r="BS164">
        <v>76.17</v>
      </c>
      <c r="BT164">
        <v>76.650000000000006</v>
      </c>
    </row>
    <row r="165" spans="1:72"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E165">
        <v>90</v>
      </c>
      <c r="F165">
        <v>90</v>
      </c>
      <c r="G165">
        <v>92.5</v>
      </c>
      <c r="H165">
        <v>92.3</v>
      </c>
      <c r="AB165" t="s">
        <v>1240</v>
      </c>
      <c r="AC165" t="e">
        <f>IFERROR(VLOOKUP(AB165,'class and classification'!$A$1:$B$338,2,FALSE),VLOOKUP(AB165,'class and classification'!$A$340:$B$378,2,FALSE))</f>
        <v>#N/A</v>
      </c>
      <c r="AD165" t="e">
        <f>IFERROR(VLOOKUP(AB165,'class and classification'!$A$1:$C$338,3,FALSE),VLOOKUP(AB165,'class and classification'!$A$340:$C$378,3,FALSE))</f>
        <v>#N/A</v>
      </c>
      <c r="AI165">
        <v>8</v>
      </c>
      <c r="AJ165">
        <v>23.6</v>
      </c>
      <c r="BB165" t="s">
        <v>257</v>
      </c>
      <c r="BC165" t="str">
        <f>IFERROR(VLOOKUP(BB165,'class and classification'!$A$1:$B$338,2,FALSE),VLOOKUP(BB165,'class and classification'!$A$340:$B$378,2,FALSE))</f>
        <v>Predominantly Rural</v>
      </c>
      <c r="BD165" t="str">
        <f>IFERROR(VLOOKUP(BB165,'class and classification'!$A$1:$C$338,3,FALSE),VLOOKUP(BB165,'class and classification'!$A$340:$C$378,3,FALSE))</f>
        <v>SD</v>
      </c>
      <c r="BG165">
        <v>0.6</v>
      </c>
      <c r="BH165">
        <v>1.8</v>
      </c>
      <c r="BI165">
        <v>2.9</v>
      </c>
      <c r="BJ165">
        <v>3.4</v>
      </c>
      <c r="BL165" t="s">
        <v>257</v>
      </c>
      <c r="BM165" t="str">
        <f>IFERROR(VLOOKUP(BL165,'class and classification'!$A$1:$B$338,2,FALSE),VLOOKUP(BL165,'class and classification'!$A$340:$B$378,2,FALSE))</f>
        <v>Predominantly Rural</v>
      </c>
      <c r="BN165" t="str">
        <f>IFERROR(VLOOKUP(BL165,'class and classification'!$A$1:$C$338,3,FALSE),VLOOKUP(BL165,'class and classification'!$A$340:$C$378,3,FALSE))</f>
        <v>SD</v>
      </c>
      <c r="BP165">
        <v>16.14</v>
      </c>
      <c r="BQ165">
        <v>70.37</v>
      </c>
      <c r="BR165">
        <v>71.5</v>
      </c>
      <c r="BS165">
        <v>76.260000000000005</v>
      </c>
      <c r="BT165">
        <v>78.12</v>
      </c>
    </row>
    <row r="166" spans="1:72"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E166">
        <v>84</v>
      </c>
      <c r="F166">
        <v>85</v>
      </c>
      <c r="G166">
        <v>87.6</v>
      </c>
      <c r="H166">
        <v>89.3</v>
      </c>
      <c r="AB166" t="s">
        <v>639</v>
      </c>
      <c r="AC166" t="e">
        <f>IFERROR(VLOOKUP(AB166,'class and classification'!$A$1:$B$338,2,FALSE),VLOOKUP(AB166,'class and classification'!$A$340:$B$378,2,FALSE))</f>
        <v>#N/A</v>
      </c>
      <c r="AD166" t="e">
        <f>IFERROR(VLOOKUP(AB166,'class and classification'!$A$1:$C$338,3,FALSE),VLOOKUP(AB166,'class and classification'!$A$340:$C$378,3,FALSE))</f>
        <v>#N/A</v>
      </c>
      <c r="AI166">
        <v>18.399999999999999</v>
      </c>
      <c r="AJ166">
        <v>56.4</v>
      </c>
      <c r="BB166" t="s">
        <v>270</v>
      </c>
      <c r="BC166" t="str">
        <f>IFERROR(VLOOKUP(BB166,'class and classification'!$A$1:$B$338,2,FALSE),VLOOKUP(BB166,'class and classification'!$A$340:$B$378,2,FALSE))</f>
        <v>Predominantly Urban</v>
      </c>
      <c r="BD166" t="str">
        <f>IFERROR(VLOOKUP(BB166,'class and classification'!$A$1:$C$338,3,FALSE),VLOOKUP(BB166,'class and classification'!$A$340:$C$378,3,FALSE))</f>
        <v>SD</v>
      </c>
      <c r="BG166">
        <v>0.4</v>
      </c>
      <c r="BH166">
        <v>1.3</v>
      </c>
      <c r="BI166">
        <v>3.5</v>
      </c>
      <c r="BJ166">
        <v>4.7</v>
      </c>
      <c r="BL166" t="s">
        <v>270</v>
      </c>
      <c r="BM166" t="str">
        <f>IFERROR(VLOOKUP(BL166,'class and classification'!$A$1:$B$338,2,FALSE),VLOOKUP(BL166,'class and classification'!$A$340:$B$378,2,FALSE))</f>
        <v>Predominantly Urban</v>
      </c>
      <c r="BN166" t="str">
        <f>IFERROR(VLOOKUP(BL166,'class and classification'!$A$1:$C$338,3,FALSE),VLOOKUP(BL166,'class and classification'!$A$340:$C$378,3,FALSE))</f>
        <v>SD</v>
      </c>
      <c r="BP166">
        <v>65.959999999999994</v>
      </c>
      <c r="BQ166">
        <v>70.44</v>
      </c>
      <c r="BR166">
        <v>79.47</v>
      </c>
      <c r="BS166">
        <v>79.92</v>
      </c>
      <c r="BT166">
        <v>79.84</v>
      </c>
    </row>
    <row r="167" spans="1:72"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E167">
        <v>90</v>
      </c>
      <c r="F167">
        <v>91</v>
      </c>
      <c r="G167">
        <v>93.8</v>
      </c>
      <c r="H167">
        <v>95</v>
      </c>
      <c r="AB167" t="s">
        <v>644</v>
      </c>
      <c r="AC167" t="e">
        <f>IFERROR(VLOOKUP(AB167,'class and classification'!$A$1:$B$338,2,FALSE),VLOOKUP(AB167,'class and classification'!$A$340:$B$378,2,FALSE))</f>
        <v>#N/A</v>
      </c>
      <c r="AD167" t="e">
        <f>IFERROR(VLOOKUP(AB167,'class and classification'!$A$1:$C$338,3,FALSE),VLOOKUP(AB167,'class and classification'!$A$340:$C$378,3,FALSE))</f>
        <v>#N/A</v>
      </c>
      <c r="AI167">
        <v>36.200000000000003</v>
      </c>
      <c r="AJ167">
        <v>41</v>
      </c>
      <c r="BB167" t="s">
        <v>192</v>
      </c>
      <c r="BC167" t="str">
        <f>IFERROR(VLOOKUP(BB167,'class and classification'!$A$1:$B$338,2,FALSE),VLOOKUP(BB167,'class and classification'!$A$340:$B$378,2,FALSE))</f>
        <v>Predominantly Rural</v>
      </c>
      <c r="BD167" t="str">
        <f>IFERROR(VLOOKUP(BB167,'class and classification'!$A$1:$C$338,3,FALSE),VLOOKUP(BB167,'class and classification'!$A$340:$C$378,3,FALSE))</f>
        <v>SD</v>
      </c>
      <c r="BG167">
        <v>4.9000000000000004</v>
      </c>
      <c r="BH167">
        <v>7.8</v>
      </c>
      <c r="BI167">
        <v>10.6</v>
      </c>
      <c r="BJ167">
        <v>27.2</v>
      </c>
      <c r="BL167" t="s">
        <v>192</v>
      </c>
      <c r="BM167" t="str">
        <f>IFERROR(VLOOKUP(BL167,'class and classification'!$A$1:$B$338,2,FALSE),VLOOKUP(BL167,'class and classification'!$A$340:$B$378,2,FALSE))</f>
        <v>Predominantly Rural</v>
      </c>
      <c r="BN167" t="str">
        <f>IFERROR(VLOOKUP(BL167,'class and classification'!$A$1:$C$338,3,FALSE),VLOOKUP(BL167,'class and classification'!$A$340:$C$378,3,FALSE))</f>
        <v>SD</v>
      </c>
      <c r="BP167">
        <v>34.08</v>
      </c>
      <c r="BQ167">
        <v>45.51</v>
      </c>
      <c r="BR167">
        <v>46.37</v>
      </c>
      <c r="BS167">
        <v>48.47</v>
      </c>
      <c r="BT167">
        <v>57.58</v>
      </c>
    </row>
    <row r="168" spans="1:72" x14ac:dyDescent="0.3">
      <c r="AB168" t="s">
        <v>647</v>
      </c>
      <c r="AC168" t="e">
        <f>IFERROR(VLOOKUP(AB168,'class and classification'!$A$1:$B$338,2,FALSE),VLOOKUP(AB168,'class and classification'!$A$340:$B$378,2,FALSE))</f>
        <v>#N/A</v>
      </c>
      <c r="AD168" t="e">
        <f>IFERROR(VLOOKUP(AB168,'class and classification'!$A$1:$C$338,3,FALSE),VLOOKUP(AB168,'class and classification'!$A$340:$C$378,3,FALSE))</f>
        <v>#N/A</v>
      </c>
      <c r="AI168">
        <v>16.3</v>
      </c>
      <c r="AJ168">
        <v>17.899999999999999</v>
      </c>
      <c r="BB168" t="s">
        <v>197</v>
      </c>
      <c r="BC168" t="str">
        <f>IFERROR(VLOOKUP(BB168,'class and classification'!$A$1:$B$338,2,FALSE),VLOOKUP(BB168,'class and classification'!$A$340:$B$378,2,FALSE))</f>
        <v>Predominantly Urban</v>
      </c>
      <c r="BD168" t="str">
        <f>IFERROR(VLOOKUP(BB168,'class and classification'!$A$1:$C$338,3,FALSE),VLOOKUP(BB168,'class and classification'!$A$340:$C$378,3,FALSE))</f>
        <v>SD</v>
      </c>
      <c r="BG168">
        <v>1.6</v>
      </c>
      <c r="BH168">
        <v>3</v>
      </c>
      <c r="BI168">
        <v>6.5</v>
      </c>
      <c r="BJ168">
        <v>13.5</v>
      </c>
      <c r="BL168" t="s">
        <v>197</v>
      </c>
      <c r="BM168" t="str">
        <f>IFERROR(VLOOKUP(BL168,'class and classification'!$A$1:$B$338,2,FALSE),VLOOKUP(BL168,'class and classification'!$A$340:$B$378,2,FALSE))</f>
        <v>Predominantly Urban</v>
      </c>
      <c r="BN168" t="str">
        <f>IFERROR(VLOOKUP(BL168,'class and classification'!$A$1:$C$338,3,FALSE),VLOOKUP(BL168,'class and classification'!$A$340:$C$378,3,FALSE))</f>
        <v>SD</v>
      </c>
      <c r="BP168">
        <v>46.52</v>
      </c>
      <c r="BQ168">
        <v>81.96</v>
      </c>
      <c r="BR168">
        <v>88.03</v>
      </c>
      <c r="BS168">
        <v>87.78</v>
      </c>
      <c r="BT168">
        <v>88.2</v>
      </c>
    </row>
    <row r="169" spans="1:72"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AB169" t="s">
        <v>1242</v>
      </c>
      <c r="AC169" t="e">
        <f>IFERROR(VLOOKUP(AB169,'class and classification'!$A$1:$B$338,2,FALSE),VLOOKUP(AB169,'class and classification'!$A$340:$B$378,2,FALSE))</f>
        <v>#N/A</v>
      </c>
      <c r="AD169" t="e">
        <f>IFERROR(VLOOKUP(AB169,'class and classification'!$A$1:$C$338,3,FALSE),VLOOKUP(AB169,'class and classification'!$A$340:$C$378,3,FALSE))</f>
        <v>#N/A</v>
      </c>
      <c r="AI169">
        <v>20</v>
      </c>
      <c r="AJ169">
        <v>21.8</v>
      </c>
      <c r="BB169" t="s">
        <v>219</v>
      </c>
      <c r="BC169" t="str">
        <f>IFERROR(VLOOKUP(BB169,'class and classification'!$A$1:$B$338,2,FALSE),VLOOKUP(BB169,'class and classification'!$A$340:$B$378,2,FALSE))</f>
        <v>Predominantly Urban</v>
      </c>
      <c r="BD169" t="str">
        <f>IFERROR(VLOOKUP(BB169,'class and classification'!$A$1:$C$338,3,FALSE),VLOOKUP(BB169,'class and classification'!$A$340:$C$378,3,FALSE))</f>
        <v>SD</v>
      </c>
      <c r="BG169">
        <v>1.6</v>
      </c>
      <c r="BH169">
        <v>5.5</v>
      </c>
      <c r="BI169">
        <v>14.5</v>
      </c>
      <c r="BJ169">
        <v>19</v>
      </c>
      <c r="BL169" t="s">
        <v>219</v>
      </c>
      <c r="BM169" t="str">
        <f>IFERROR(VLOOKUP(BL169,'class and classification'!$A$1:$B$338,2,FALSE),VLOOKUP(BL169,'class and classification'!$A$340:$B$378,2,FALSE))</f>
        <v>Predominantly Urban</v>
      </c>
      <c r="BN169" t="str">
        <f>IFERROR(VLOOKUP(BL169,'class and classification'!$A$1:$C$338,3,FALSE),VLOOKUP(BL169,'class and classification'!$A$340:$C$378,3,FALSE))</f>
        <v>SD</v>
      </c>
      <c r="BP169">
        <v>63.17</v>
      </c>
      <c r="BQ169">
        <v>86.56</v>
      </c>
      <c r="BR169">
        <v>87.43</v>
      </c>
      <c r="BS169">
        <v>86.23</v>
      </c>
      <c r="BT169">
        <v>85.43</v>
      </c>
    </row>
    <row r="170" spans="1:72"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v>95</v>
      </c>
      <c r="F170">
        <v>98</v>
      </c>
      <c r="G170">
        <v>98.7</v>
      </c>
      <c r="H170">
        <v>98.100000000000009</v>
      </c>
      <c r="I170">
        <v>98.4</v>
      </c>
      <c r="J170">
        <v>98.6</v>
      </c>
      <c r="AB170" t="s">
        <v>1246</v>
      </c>
      <c r="AC170" t="e">
        <f>IFERROR(VLOOKUP(AB170,'class and classification'!$A$1:$B$338,2,FALSE),VLOOKUP(AB170,'class and classification'!$A$340:$B$378,2,FALSE))</f>
        <v>#N/A</v>
      </c>
      <c r="AD170" t="e">
        <f>IFERROR(VLOOKUP(AB170,'class and classification'!$A$1:$C$338,3,FALSE),VLOOKUP(AB170,'class and classification'!$A$340:$C$378,3,FALSE))</f>
        <v>#N/A</v>
      </c>
      <c r="AI170">
        <v>6.4</v>
      </c>
      <c r="AJ170">
        <v>8.1999999999999993</v>
      </c>
      <c r="BB170" t="s">
        <v>262</v>
      </c>
      <c r="BC170" t="str">
        <f>IFERROR(VLOOKUP(BB170,'class and classification'!$A$1:$B$338,2,FALSE),VLOOKUP(BB170,'class and classification'!$A$340:$B$378,2,FALSE))</f>
        <v>Predominantly Rural</v>
      </c>
      <c r="BD170" t="str">
        <f>IFERROR(VLOOKUP(BB170,'class and classification'!$A$1:$C$338,3,FALSE),VLOOKUP(BB170,'class and classification'!$A$340:$C$378,3,FALSE))</f>
        <v>SD</v>
      </c>
      <c r="BG170">
        <v>3.1</v>
      </c>
      <c r="BH170">
        <v>7</v>
      </c>
      <c r="BI170">
        <v>12.6</v>
      </c>
      <c r="BJ170">
        <v>21.6</v>
      </c>
      <c r="BL170" t="s">
        <v>262</v>
      </c>
      <c r="BM170" t="str">
        <f>IFERROR(VLOOKUP(BL170,'class and classification'!$A$1:$B$338,2,FALSE),VLOOKUP(BL170,'class and classification'!$A$340:$B$378,2,FALSE))</f>
        <v>Predominantly Rural</v>
      </c>
      <c r="BN170" t="str">
        <f>IFERROR(VLOOKUP(BL170,'class and classification'!$A$1:$C$338,3,FALSE),VLOOKUP(BL170,'class and classification'!$A$340:$C$378,3,FALSE))</f>
        <v>SD</v>
      </c>
      <c r="BP170">
        <v>30.35</v>
      </c>
      <c r="BQ170">
        <v>59.25</v>
      </c>
      <c r="BR170">
        <v>60.61</v>
      </c>
      <c r="BS170">
        <v>63.27</v>
      </c>
      <c r="BT170">
        <v>62.1</v>
      </c>
    </row>
    <row r="171" spans="1:72"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v>88</v>
      </c>
      <c r="F171">
        <v>89</v>
      </c>
      <c r="G171">
        <v>91.5</v>
      </c>
      <c r="H171">
        <v>93.1</v>
      </c>
      <c r="I171">
        <v>94.1</v>
      </c>
      <c r="J171">
        <v>94.9</v>
      </c>
      <c r="AB171" t="s">
        <v>1248</v>
      </c>
      <c r="AC171" t="e">
        <f>IFERROR(VLOOKUP(AB171,'class and classification'!$A$1:$B$338,2,FALSE),VLOOKUP(AB171,'class and classification'!$A$340:$B$378,2,FALSE))</f>
        <v>#N/A</v>
      </c>
      <c r="AD171" t="e">
        <f>IFERROR(VLOOKUP(AB171,'class and classification'!$A$1:$C$338,3,FALSE),VLOOKUP(AB171,'class and classification'!$A$340:$C$378,3,FALSE))</f>
        <v>#N/A</v>
      </c>
      <c r="AI171">
        <v>19.100000000000001</v>
      </c>
      <c r="AJ171">
        <v>33</v>
      </c>
      <c r="BB171" t="s">
        <v>293</v>
      </c>
      <c r="BC171" t="str">
        <f>IFERROR(VLOOKUP(BB171,'class and classification'!$A$1:$B$338,2,FALSE),VLOOKUP(BB171,'class and classification'!$A$340:$B$378,2,FALSE))</f>
        <v>Predominantly Urban</v>
      </c>
      <c r="BD171" t="str">
        <f>IFERROR(VLOOKUP(BB171,'class and classification'!$A$1:$C$338,3,FALSE),VLOOKUP(BB171,'class and classification'!$A$340:$C$378,3,FALSE))</f>
        <v>SD</v>
      </c>
      <c r="BG171">
        <v>4.5999999999999996</v>
      </c>
      <c r="BH171">
        <v>7.4</v>
      </c>
      <c r="BI171">
        <v>9.9</v>
      </c>
      <c r="BJ171">
        <v>12</v>
      </c>
      <c r="BL171" t="s">
        <v>293</v>
      </c>
      <c r="BM171" t="str">
        <f>IFERROR(VLOOKUP(BL171,'class and classification'!$A$1:$B$338,2,FALSE),VLOOKUP(BL171,'class and classification'!$A$340:$B$378,2,FALSE))</f>
        <v>Predominantly Urban</v>
      </c>
      <c r="BN171" t="str">
        <f>IFERROR(VLOOKUP(BL171,'class and classification'!$A$1:$C$338,3,FALSE),VLOOKUP(BL171,'class and classification'!$A$340:$C$378,3,FALSE))</f>
        <v>SD</v>
      </c>
      <c r="BP171">
        <v>59.73</v>
      </c>
      <c r="BQ171">
        <v>89.44</v>
      </c>
      <c r="BR171">
        <v>92.9</v>
      </c>
      <c r="BS171">
        <v>92.98</v>
      </c>
      <c r="BT171">
        <v>92.82</v>
      </c>
    </row>
    <row r="172" spans="1:72"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v>88</v>
      </c>
      <c r="F172">
        <v>90</v>
      </c>
      <c r="G172">
        <v>92.8</v>
      </c>
      <c r="H172">
        <v>93.5</v>
      </c>
      <c r="I172">
        <v>94.3</v>
      </c>
      <c r="J172">
        <v>95</v>
      </c>
      <c r="AB172" t="s">
        <v>1270</v>
      </c>
      <c r="AC172" t="e">
        <f>IFERROR(VLOOKUP(AB172,'class and classification'!$A$1:$B$338,2,FALSE),VLOOKUP(AB172,'class and classification'!$A$340:$B$378,2,FALSE))</f>
        <v>#N/A</v>
      </c>
      <c r="AD172" t="e">
        <f>IFERROR(VLOOKUP(AB172,'class and classification'!$A$1:$C$338,3,FALSE),VLOOKUP(AB172,'class and classification'!$A$340:$C$378,3,FALSE))</f>
        <v>#N/A</v>
      </c>
      <c r="AI172">
        <v>28.2</v>
      </c>
      <c r="AJ172">
        <v>53.9</v>
      </c>
      <c r="BB172" t="s">
        <v>46</v>
      </c>
      <c r="BC172" t="str">
        <f>IFERROR(VLOOKUP(BB172,'class and classification'!$A$1:$B$338,2,FALSE),VLOOKUP(BB172,'class and classification'!$A$340:$B$378,2,FALSE))</f>
        <v>Predominantly Urban</v>
      </c>
      <c r="BD172" t="str">
        <f>IFERROR(VLOOKUP(BB172,'class and classification'!$A$1:$C$338,3,FALSE),VLOOKUP(BB172,'class and classification'!$A$340:$C$378,3,FALSE))</f>
        <v>SD</v>
      </c>
      <c r="BG172">
        <v>5.7</v>
      </c>
      <c r="BH172">
        <v>7.3</v>
      </c>
      <c r="BI172">
        <v>31.1</v>
      </c>
      <c r="BJ172">
        <v>53.6</v>
      </c>
      <c r="BL172" t="s">
        <v>46</v>
      </c>
      <c r="BM172" t="str">
        <f>IFERROR(VLOOKUP(BL172,'class and classification'!$A$1:$B$338,2,FALSE),VLOOKUP(BL172,'class and classification'!$A$340:$B$378,2,FALSE))</f>
        <v>Predominantly Urban</v>
      </c>
      <c r="BN172" t="str">
        <f>IFERROR(VLOOKUP(BL172,'class and classification'!$A$1:$C$338,3,FALSE),VLOOKUP(BL172,'class and classification'!$A$340:$C$378,3,FALSE))</f>
        <v>SD</v>
      </c>
      <c r="BP172">
        <v>43.94</v>
      </c>
      <c r="BQ172">
        <v>77.33</v>
      </c>
      <c r="BR172">
        <v>82.42</v>
      </c>
      <c r="BS172">
        <v>79.48</v>
      </c>
      <c r="BT172">
        <v>83.3</v>
      </c>
    </row>
    <row r="173" spans="1:72"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v>89</v>
      </c>
      <c r="F173">
        <v>93</v>
      </c>
      <c r="G173">
        <v>94.9</v>
      </c>
      <c r="H173">
        <v>95.2</v>
      </c>
      <c r="I173">
        <v>96.1</v>
      </c>
      <c r="J173">
        <v>96.1</v>
      </c>
      <c r="AB173" t="s">
        <v>1264</v>
      </c>
      <c r="AC173" t="e">
        <f>IFERROR(VLOOKUP(AB173,'class and classification'!$A$1:$B$338,2,FALSE),VLOOKUP(AB173,'class and classification'!$A$340:$B$378,2,FALSE))</f>
        <v>#N/A</v>
      </c>
      <c r="AD173" t="e">
        <f>IFERROR(VLOOKUP(AB173,'class and classification'!$A$1:$C$338,3,FALSE),VLOOKUP(AB173,'class and classification'!$A$340:$C$378,3,FALSE))</f>
        <v>#N/A</v>
      </c>
      <c r="AI173">
        <v>3</v>
      </c>
      <c r="AJ173">
        <v>30</v>
      </c>
      <c r="BB173" t="s">
        <v>164</v>
      </c>
      <c r="BC173" t="str">
        <f>IFERROR(VLOOKUP(BB173,'class and classification'!$A$1:$B$338,2,FALSE),VLOOKUP(BB173,'class and classification'!$A$340:$B$378,2,FALSE))</f>
        <v>Predominantly Rural</v>
      </c>
      <c r="BD173" t="str">
        <f>IFERROR(VLOOKUP(BB173,'class and classification'!$A$1:$C$338,3,FALSE),VLOOKUP(BB173,'class and classification'!$A$340:$C$378,3,FALSE))</f>
        <v>SD</v>
      </c>
      <c r="BG173">
        <v>2.4</v>
      </c>
      <c r="BH173">
        <v>5.4</v>
      </c>
      <c r="BI173">
        <v>11.5</v>
      </c>
      <c r="BJ173">
        <v>15.1</v>
      </c>
      <c r="BL173" t="s">
        <v>164</v>
      </c>
      <c r="BM173" t="str">
        <f>IFERROR(VLOOKUP(BL173,'class and classification'!$A$1:$B$338,2,FALSE),VLOOKUP(BL173,'class and classification'!$A$340:$B$378,2,FALSE))</f>
        <v>Predominantly Rural</v>
      </c>
      <c r="BN173" t="str">
        <f>IFERROR(VLOOKUP(BL173,'class and classification'!$A$1:$C$338,3,FALSE),VLOOKUP(BL173,'class and classification'!$A$340:$C$378,3,FALSE))</f>
        <v>SD</v>
      </c>
      <c r="BP173">
        <v>26.76</v>
      </c>
      <c r="BQ173">
        <v>47.3</v>
      </c>
      <c r="BR173">
        <v>46.84</v>
      </c>
      <c r="BS173">
        <v>50.88</v>
      </c>
      <c r="BT173">
        <v>51.39</v>
      </c>
    </row>
    <row r="174" spans="1:72"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v>84</v>
      </c>
      <c r="F174">
        <v>94</v>
      </c>
      <c r="G174">
        <v>95.3</v>
      </c>
      <c r="H174">
        <v>95.2</v>
      </c>
      <c r="I174">
        <v>95.3</v>
      </c>
      <c r="J174">
        <v>95.7</v>
      </c>
      <c r="AB174" t="s">
        <v>1268</v>
      </c>
      <c r="AC174" t="e">
        <f>IFERROR(VLOOKUP(AB174,'class and classification'!$A$1:$B$338,2,FALSE),VLOOKUP(AB174,'class and classification'!$A$340:$B$378,2,FALSE))</f>
        <v>#N/A</v>
      </c>
      <c r="AD174" t="e">
        <f>IFERROR(VLOOKUP(AB174,'class and classification'!$A$1:$C$338,3,FALSE),VLOOKUP(AB174,'class and classification'!$A$340:$C$378,3,FALSE))</f>
        <v>#N/A</v>
      </c>
      <c r="AI174">
        <v>22.5</v>
      </c>
      <c r="AJ174">
        <v>35</v>
      </c>
      <c r="BB174" t="s">
        <v>209</v>
      </c>
      <c r="BC174" t="str">
        <f>IFERROR(VLOOKUP(BB174,'class and classification'!$A$1:$B$338,2,FALSE),VLOOKUP(BB174,'class and classification'!$A$340:$B$378,2,FALSE))</f>
        <v>Predominantly Urban</v>
      </c>
      <c r="BD174" t="str">
        <f>IFERROR(VLOOKUP(BB174,'class and classification'!$A$1:$C$338,3,FALSE),VLOOKUP(BB174,'class and classification'!$A$340:$C$378,3,FALSE))</f>
        <v>SD</v>
      </c>
      <c r="BG174">
        <v>1.4</v>
      </c>
      <c r="BH174">
        <v>1.7</v>
      </c>
      <c r="BI174">
        <v>2</v>
      </c>
      <c r="BJ174">
        <v>6.9</v>
      </c>
      <c r="BL174" t="s">
        <v>209</v>
      </c>
      <c r="BM174" t="str">
        <f>IFERROR(VLOOKUP(BL174,'class and classification'!$A$1:$B$338,2,FALSE),VLOOKUP(BL174,'class and classification'!$A$340:$B$378,2,FALSE))</f>
        <v>Predominantly Urban</v>
      </c>
      <c r="BN174" t="str">
        <f>IFERROR(VLOOKUP(BL174,'class and classification'!$A$1:$C$338,3,FALSE),VLOOKUP(BL174,'class and classification'!$A$340:$C$378,3,FALSE))</f>
        <v>SD</v>
      </c>
      <c r="BP174">
        <v>43.8</v>
      </c>
      <c r="BQ174">
        <v>73.06</v>
      </c>
      <c r="BR174">
        <v>85.28</v>
      </c>
      <c r="BS174">
        <v>85.22</v>
      </c>
      <c r="BT174">
        <v>83.82</v>
      </c>
    </row>
    <row r="175" spans="1:72" x14ac:dyDescent="0.3">
      <c r="AB175" t="s">
        <v>631</v>
      </c>
      <c r="AC175" t="e">
        <f>IFERROR(VLOOKUP(AB175,'class and classification'!$A$1:$B$338,2,FALSE),VLOOKUP(AB175,'class and classification'!$A$340:$B$378,2,FALSE))</f>
        <v>#N/A</v>
      </c>
      <c r="AD175" t="e">
        <f>IFERROR(VLOOKUP(AB175,'class and classification'!$A$1:$C$338,3,FALSE),VLOOKUP(AB175,'class and classification'!$A$340:$C$378,3,FALSE))</f>
        <v>#N/A</v>
      </c>
      <c r="AI175">
        <v>22.5</v>
      </c>
      <c r="AJ175">
        <v>59.8</v>
      </c>
      <c r="BB175" t="s">
        <v>314</v>
      </c>
      <c r="BC175" t="str">
        <f>IFERROR(VLOOKUP(BB175,'class and classification'!$A$1:$B$338,2,FALSE),VLOOKUP(BB175,'class and classification'!$A$340:$B$378,2,FALSE))</f>
        <v>Predominantly Urban</v>
      </c>
      <c r="BD175" t="str">
        <f>IFERROR(VLOOKUP(BB175,'class and classification'!$A$1:$C$338,3,FALSE),VLOOKUP(BB175,'class and classification'!$A$340:$C$378,3,FALSE))</f>
        <v>SD</v>
      </c>
      <c r="BG175">
        <v>0.9</v>
      </c>
      <c r="BH175">
        <v>1.2</v>
      </c>
      <c r="BI175">
        <v>2.4</v>
      </c>
      <c r="BJ175">
        <v>3.7</v>
      </c>
      <c r="BL175" t="s">
        <v>314</v>
      </c>
      <c r="BM175" t="str">
        <f>IFERROR(VLOOKUP(BL175,'class and classification'!$A$1:$B$338,2,FALSE),VLOOKUP(BL175,'class and classification'!$A$340:$B$378,2,FALSE))</f>
        <v>Predominantly Urban</v>
      </c>
      <c r="BN175" t="str">
        <f>IFERROR(VLOOKUP(BL175,'class and classification'!$A$1:$C$338,3,FALSE),VLOOKUP(BL175,'class and classification'!$A$340:$C$378,3,FALSE))</f>
        <v>SD</v>
      </c>
      <c r="BP175">
        <v>62.1</v>
      </c>
      <c r="BQ175">
        <v>90.78</v>
      </c>
      <c r="BR175">
        <v>97.94</v>
      </c>
      <c r="BS175">
        <v>96.11</v>
      </c>
      <c r="BT175">
        <v>96.33</v>
      </c>
    </row>
    <row r="176" spans="1:72" x14ac:dyDescent="0.3">
      <c r="A176" t="s">
        <v>471</v>
      </c>
      <c r="AB176" t="s">
        <v>636</v>
      </c>
      <c r="AC176" t="e">
        <f>IFERROR(VLOOKUP(AB176,'class and classification'!$A$1:$B$338,2,FALSE),VLOOKUP(AB176,'class and classification'!$A$340:$B$378,2,FALSE))</f>
        <v>#N/A</v>
      </c>
      <c r="AD176" t="e">
        <f>IFERROR(VLOOKUP(AB176,'class and classification'!$A$1:$C$338,3,FALSE),VLOOKUP(AB176,'class and classification'!$A$340:$C$378,3,FALSE))</f>
        <v>#N/A</v>
      </c>
      <c r="AI176">
        <v>43.7</v>
      </c>
      <c r="AJ176">
        <v>82.3</v>
      </c>
      <c r="BB176" t="s">
        <v>316</v>
      </c>
      <c r="BC176" t="str">
        <f>IFERROR(VLOOKUP(BB176,'class and classification'!$A$1:$B$338,2,FALSE),VLOOKUP(BB176,'class and classification'!$A$340:$B$378,2,FALSE))</f>
        <v>Predominantly Rural</v>
      </c>
      <c r="BD176" t="str">
        <f>IFERROR(VLOOKUP(BB176,'class and classification'!$A$1:$C$338,3,FALSE),VLOOKUP(BB176,'class and classification'!$A$340:$C$378,3,FALSE))</f>
        <v>SD</v>
      </c>
      <c r="BG176">
        <v>2.7</v>
      </c>
      <c r="BH176">
        <v>5.0999999999999996</v>
      </c>
      <c r="BI176">
        <v>8</v>
      </c>
      <c r="BJ176">
        <v>12.8</v>
      </c>
      <c r="BL176" t="s">
        <v>316</v>
      </c>
      <c r="BM176" t="str">
        <f>IFERROR(VLOOKUP(BL176,'class and classification'!$A$1:$B$338,2,FALSE),VLOOKUP(BL176,'class and classification'!$A$340:$B$378,2,FALSE))</f>
        <v>Predominantly Rural</v>
      </c>
      <c r="BN176" t="str">
        <f>IFERROR(VLOOKUP(BL176,'class and classification'!$A$1:$C$338,3,FALSE),VLOOKUP(BL176,'class and classification'!$A$340:$C$378,3,FALSE))</f>
        <v>SD</v>
      </c>
      <c r="BP176">
        <v>36.18</v>
      </c>
      <c r="BQ176">
        <v>63.76</v>
      </c>
      <c r="BR176">
        <v>68.489999999999995</v>
      </c>
      <c r="BS176">
        <v>70.7</v>
      </c>
      <c r="BT176">
        <v>70.77</v>
      </c>
    </row>
    <row r="177" spans="1:72"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AB177" t="s">
        <v>1327</v>
      </c>
      <c r="AC177" t="e">
        <f>IFERROR(VLOOKUP(AB177,'class and classification'!$A$1:$B$338,2,FALSE),VLOOKUP(AB177,'class and classification'!$A$340:$B$378,2,FALSE))</f>
        <v>#N/A</v>
      </c>
      <c r="AD177" t="e">
        <f>IFERROR(VLOOKUP(AB177,'class and classification'!$A$1:$C$338,3,FALSE),VLOOKUP(AB177,'class and classification'!$A$340:$C$378,3,FALSE))</f>
        <v>#N/A</v>
      </c>
      <c r="BB177" t="s">
        <v>318</v>
      </c>
      <c r="BC177" t="str">
        <f>IFERROR(VLOOKUP(BB177,'class and classification'!$A$1:$B$338,2,FALSE),VLOOKUP(BB177,'class and classification'!$A$340:$B$378,2,FALSE))</f>
        <v>Urban with Significant Rural</v>
      </c>
      <c r="BD177" t="str">
        <f>IFERROR(VLOOKUP(BB177,'class and classification'!$A$1:$C$338,3,FALSE),VLOOKUP(BB177,'class and classification'!$A$340:$C$378,3,FALSE))</f>
        <v>SD</v>
      </c>
      <c r="BG177">
        <v>0.3</v>
      </c>
      <c r="BH177">
        <v>0.9</v>
      </c>
      <c r="BI177">
        <v>2</v>
      </c>
      <c r="BJ177">
        <v>2.6</v>
      </c>
      <c r="BL177" t="s">
        <v>318</v>
      </c>
      <c r="BM177" t="str">
        <f>IFERROR(VLOOKUP(BL177,'class and classification'!$A$1:$B$338,2,FALSE),VLOOKUP(BL177,'class and classification'!$A$340:$B$378,2,FALSE))</f>
        <v>Urban with Significant Rural</v>
      </c>
      <c r="BN177" t="str">
        <f>IFERROR(VLOOKUP(BL177,'class and classification'!$A$1:$C$338,3,FALSE),VLOOKUP(BL177,'class and classification'!$A$340:$C$378,3,FALSE))</f>
        <v>SD</v>
      </c>
      <c r="BP177">
        <v>27.33</v>
      </c>
      <c r="BQ177">
        <v>64.180000000000007</v>
      </c>
      <c r="BR177">
        <v>72.03</v>
      </c>
      <c r="BS177">
        <v>71.260000000000005</v>
      </c>
      <c r="BT177">
        <v>75.58</v>
      </c>
    </row>
    <row r="178" spans="1:72"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AB178" t="s">
        <v>1254</v>
      </c>
      <c r="AC178" t="e">
        <f>IFERROR(VLOOKUP(AB178,'class and classification'!$A$1:$B$338,2,FALSE),VLOOKUP(AB178,'class and classification'!$A$340:$B$378,2,FALSE))</f>
        <v>#N/A</v>
      </c>
      <c r="AD178" t="e">
        <f>IFERROR(VLOOKUP(AB178,'class and classification'!$A$1:$C$338,3,FALSE),VLOOKUP(AB178,'class and classification'!$A$340:$C$378,3,FALSE))</f>
        <v>#N/A</v>
      </c>
      <c r="AI178">
        <v>10</v>
      </c>
      <c r="AJ178">
        <v>44.3</v>
      </c>
      <c r="BB178" t="s">
        <v>53</v>
      </c>
      <c r="BC178" t="str">
        <f>IFERROR(VLOOKUP(BB178,'class and classification'!$A$1:$B$338,2,FALSE),VLOOKUP(BB178,'class and classification'!$A$340:$B$378,2,FALSE))</f>
        <v>Predominantly Urban</v>
      </c>
      <c r="BD178" t="str">
        <f>IFERROR(VLOOKUP(BB178,'class and classification'!$A$1:$C$338,3,FALSE),VLOOKUP(BB178,'class and classification'!$A$340:$C$378,3,FALSE))</f>
        <v>SD</v>
      </c>
      <c r="BG178">
        <v>4.7</v>
      </c>
      <c r="BH178">
        <v>6.1</v>
      </c>
      <c r="BI178">
        <v>20.3</v>
      </c>
      <c r="BJ178">
        <v>40.9</v>
      </c>
      <c r="BL178" t="s">
        <v>53</v>
      </c>
      <c r="BM178" t="str">
        <f>IFERROR(VLOOKUP(BL178,'class and classification'!$A$1:$B$338,2,FALSE),VLOOKUP(BL178,'class and classification'!$A$340:$B$378,2,FALSE))</f>
        <v>Predominantly Urban</v>
      </c>
      <c r="BN178" t="str">
        <f>IFERROR(VLOOKUP(BL178,'class and classification'!$A$1:$C$338,3,FALSE),VLOOKUP(BL178,'class and classification'!$A$340:$C$378,3,FALSE))</f>
        <v>SD</v>
      </c>
      <c r="BP178">
        <v>82.73</v>
      </c>
      <c r="BQ178">
        <v>91.86</v>
      </c>
      <c r="BR178">
        <v>90.55</v>
      </c>
      <c r="BS178">
        <v>88.45</v>
      </c>
      <c r="BT178">
        <v>88.54</v>
      </c>
    </row>
    <row r="179" spans="1:72"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AB179" t="s">
        <v>1256</v>
      </c>
      <c r="AC179" t="e">
        <f>IFERROR(VLOOKUP(AB179,'class and classification'!$A$1:$B$338,2,FALSE),VLOOKUP(AB179,'class and classification'!$A$340:$B$378,2,FALSE))</f>
        <v>#N/A</v>
      </c>
      <c r="AD179" t="e">
        <f>IFERROR(VLOOKUP(AB179,'class and classification'!$A$1:$C$338,3,FALSE),VLOOKUP(AB179,'class and classification'!$A$340:$C$378,3,FALSE))</f>
        <v>#N/A</v>
      </c>
      <c r="AI179">
        <v>16</v>
      </c>
      <c r="AJ179">
        <v>28.6</v>
      </c>
      <c r="BB179" t="s">
        <v>89</v>
      </c>
      <c r="BC179" t="str">
        <f>IFERROR(VLOOKUP(BB179,'class and classification'!$A$1:$B$338,2,FALSE),VLOOKUP(BB179,'class and classification'!$A$340:$B$378,2,FALSE))</f>
        <v>Predominantly Rural</v>
      </c>
      <c r="BD179" t="str">
        <f>IFERROR(VLOOKUP(BB179,'class and classification'!$A$1:$C$338,3,FALSE),VLOOKUP(BB179,'class and classification'!$A$340:$C$378,3,FALSE))</f>
        <v>SD</v>
      </c>
      <c r="BG179">
        <v>1.8</v>
      </c>
      <c r="BH179">
        <v>3</v>
      </c>
      <c r="BI179">
        <v>13.6</v>
      </c>
      <c r="BJ179">
        <v>27.9</v>
      </c>
      <c r="BL179" t="s">
        <v>89</v>
      </c>
      <c r="BM179" t="str">
        <f>IFERROR(VLOOKUP(BL179,'class and classification'!$A$1:$B$338,2,FALSE),VLOOKUP(BL179,'class and classification'!$A$340:$B$378,2,FALSE))</f>
        <v>Predominantly Rural</v>
      </c>
      <c r="BN179" t="str">
        <f>IFERROR(VLOOKUP(BL179,'class and classification'!$A$1:$C$338,3,FALSE),VLOOKUP(BL179,'class and classification'!$A$340:$C$378,3,FALSE))</f>
        <v>SD</v>
      </c>
      <c r="BP179">
        <v>33.24</v>
      </c>
      <c r="BQ179">
        <v>63.12</v>
      </c>
      <c r="BR179">
        <v>61.25</v>
      </c>
      <c r="BS179">
        <v>61.92</v>
      </c>
      <c r="BT179">
        <v>61.09</v>
      </c>
    </row>
    <row r="180" spans="1:72"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AB180" t="s">
        <v>1260</v>
      </c>
      <c r="AC180" t="e">
        <f>IFERROR(VLOOKUP(AB180,'class and classification'!$A$1:$B$338,2,FALSE),VLOOKUP(AB180,'class and classification'!$A$340:$B$378,2,FALSE))</f>
        <v>#N/A</v>
      </c>
      <c r="AD180" t="e">
        <f>IFERROR(VLOOKUP(AB180,'class and classification'!$A$1:$C$338,3,FALSE),VLOOKUP(AB180,'class and classification'!$A$340:$C$378,3,FALSE))</f>
        <v>#N/A</v>
      </c>
      <c r="AI180">
        <v>2.4</v>
      </c>
      <c r="AJ180">
        <v>2.8</v>
      </c>
      <c r="BB180" t="s">
        <v>107</v>
      </c>
      <c r="BC180" t="str">
        <f>IFERROR(VLOOKUP(BB180,'class and classification'!$A$1:$B$338,2,FALSE),VLOOKUP(BB180,'class and classification'!$A$340:$B$378,2,FALSE))</f>
        <v>Predominantly Rural</v>
      </c>
      <c r="BD180" t="str">
        <f>IFERROR(VLOOKUP(BB180,'class and classification'!$A$1:$C$338,3,FALSE),VLOOKUP(BB180,'class and classification'!$A$340:$C$378,3,FALSE))</f>
        <v>SD</v>
      </c>
      <c r="BG180">
        <v>26.2</v>
      </c>
      <c r="BH180">
        <v>26.5</v>
      </c>
      <c r="BI180">
        <v>29.1</v>
      </c>
      <c r="BJ180">
        <v>31.3</v>
      </c>
      <c r="BL180" t="s">
        <v>107</v>
      </c>
      <c r="BM180" t="str">
        <f>IFERROR(VLOOKUP(BL180,'class and classification'!$A$1:$B$338,2,FALSE),VLOOKUP(BL180,'class and classification'!$A$340:$B$378,2,FALSE))</f>
        <v>Predominantly Rural</v>
      </c>
      <c r="BN180" t="str">
        <f>IFERROR(VLOOKUP(BL180,'class and classification'!$A$1:$C$338,3,FALSE),VLOOKUP(BL180,'class and classification'!$A$340:$C$378,3,FALSE))</f>
        <v>SD</v>
      </c>
      <c r="BP180">
        <v>46.51</v>
      </c>
      <c r="BQ180">
        <v>73.650000000000006</v>
      </c>
      <c r="BR180">
        <v>74.37</v>
      </c>
      <c r="BS180">
        <v>72.900000000000006</v>
      </c>
      <c r="BT180">
        <v>73.22</v>
      </c>
    </row>
    <row r="181" spans="1:72"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AB181" t="s">
        <v>1262</v>
      </c>
      <c r="AC181" t="e">
        <f>IFERROR(VLOOKUP(AB181,'class and classification'!$A$1:$B$338,2,FALSE),VLOOKUP(AB181,'class and classification'!$A$340:$B$378,2,FALSE))</f>
        <v>#N/A</v>
      </c>
      <c r="AD181" t="e">
        <f>IFERROR(VLOOKUP(AB181,'class and classification'!$A$1:$C$338,3,FALSE),VLOOKUP(AB181,'class and classification'!$A$340:$C$378,3,FALSE))</f>
        <v>#N/A</v>
      </c>
      <c r="AI181">
        <v>11.3</v>
      </c>
      <c r="AJ181">
        <v>12.7</v>
      </c>
      <c r="BB181" t="s">
        <v>140</v>
      </c>
      <c r="BC181" t="str">
        <f>IFERROR(VLOOKUP(BB181,'class and classification'!$A$1:$B$338,2,FALSE),VLOOKUP(BB181,'class and classification'!$A$340:$B$378,2,FALSE))</f>
        <v>Predominantly Rural</v>
      </c>
      <c r="BD181" t="str">
        <f>IFERROR(VLOOKUP(BB181,'class and classification'!$A$1:$C$338,3,FALSE),VLOOKUP(BB181,'class and classification'!$A$340:$C$378,3,FALSE))</f>
        <v>SD</v>
      </c>
      <c r="BG181">
        <v>2.5</v>
      </c>
      <c r="BH181">
        <v>4.2</v>
      </c>
      <c r="BI181">
        <v>5.7</v>
      </c>
      <c r="BJ181">
        <v>10.7</v>
      </c>
      <c r="BL181" t="s">
        <v>140</v>
      </c>
      <c r="BM181" t="str">
        <f>IFERROR(VLOOKUP(BL181,'class and classification'!$A$1:$B$338,2,FALSE),VLOOKUP(BL181,'class and classification'!$A$340:$B$378,2,FALSE))</f>
        <v>Predominantly Rural</v>
      </c>
      <c r="BN181" t="str">
        <f>IFERROR(VLOOKUP(BL181,'class and classification'!$A$1:$C$338,3,FALSE),VLOOKUP(BL181,'class and classification'!$A$340:$C$378,3,FALSE))</f>
        <v>SD</v>
      </c>
      <c r="BP181">
        <v>37.64</v>
      </c>
      <c r="BQ181">
        <v>67.709999999999994</v>
      </c>
      <c r="BR181">
        <v>70.89</v>
      </c>
      <c r="BS181">
        <v>70.23</v>
      </c>
      <c r="BT181">
        <v>72.22</v>
      </c>
    </row>
    <row r="182" spans="1:72"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AB182" t="s">
        <v>619</v>
      </c>
      <c r="AC182" t="e">
        <f>IFERROR(VLOOKUP(AB182,'class and classification'!$A$1:$B$338,2,FALSE),VLOOKUP(AB182,'class and classification'!$A$340:$B$378,2,FALSE))</f>
        <v>#N/A</v>
      </c>
      <c r="AD182" t="e">
        <f>IFERROR(VLOOKUP(AB182,'class and classification'!$A$1:$C$338,3,FALSE),VLOOKUP(AB182,'class and classification'!$A$340:$C$378,3,FALSE))</f>
        <v>#N/A</v>
      </c>
      <c r="AI182">
        <v>8.6999999999999993</v>
      </c>
      <c r="AJ182">
        <v>12.3</v>
      </c>
      <c r="BB182" t="s">
        <v>237</v>
      </c>
      <c r="BC182" t="str">
        <f>IFERROR(VLOOKUP(BB182,'class and classification'!$A$1:$B$338,2,FALSE),VLOOKUP(BB182,'class and classification'!$A$340:$B$378,2,FALSE))</f>
        <v>Predominantly Rural</v>
      </c>
      <c r="BD182" t="str">
        <f>IFERROR(VLOOKUP(BB182,'class and classification'!$A$1:$C$338,3,FALSE),VLOOKUP(BB182,'class and classification'!$A$340:$C$378,3,FALSE))</f>
        <v>SD</v>
      </c>
      <c r="BG182">
        <v>11.4</v>
      </c>
      <c r="BH182">
        <v>13</v>
      </c>
      <c r="BI182">
        <v>15.4</v>
      </c>
      <c r="BJ182">
        <v>20.100000000000001</v>
      </c>
      <c r="BL182" t="s">
        <v>237</v>
      </c>
      <c r="BM182" t="str">
        <f>IFERROR(VLOOKUP(BL182,'class and classification'!$A$1:$B$338,2,FALSE),VLOOKUP(BL182,'class and classification'!$A$340:$B$378,2,FALSE))</f>
        <v>Predominantly Rural</v>
      </c>
      <c r="BN182" t="str">
        <f>IFERROR(VLOOKUP(BL182,'class and classification'!$A$1:$C$338,3,FALSE),VLOOKUP(BL182,'class and classification'!$A$340:$C$378,3,FALSE))</f>
        <v>SD</v>
      </c>
      <c r="BP182">
        <v>22.3</v>
      </c>
      <c r="BQ182">
        <v>57.25</v>
      </c>
      <c r="BR182">
        <v>56.04</v>
      </c>
      <c r="BS182">
        <v>57.94</v>
      </c>
      <c r="BT182">
        <v>59.53</v>
      </c>
    </row>
    <row r="183" spans="1:72" x14ac:dyDescent="0.3">
      <c r="AB183" t="s">
        <v>628</v>
      </c>
      <c r="AC183" t="e">
        <f>IFERROR(VLOOKUP(AB183,'class and classification'!$A$1:$B$338,2,FALSE),VLOOKUP(AB183,'class and classification'!$A$340:$B$378,2,FALSE))</f>
        <v>#N/A</v>
      </c>
      <c r="AD183" t="e">
        <f>IFERROR(VLOOKUP(AB183,'class and classification'!$A$1:$C$338,3,FALSE),VLOOKUP(AB183,'class and classification'!$A$340:$C$378,3,FALSE))</f>
        <v>#N/A</v>
      </c>
      <c r="AI183">
        <v>7.5</v>
      </c>
      <c r="AJ183">
        <v>9.6</v>
      </c>
      <c r="BB183" t="s">
        <v>21</v>
      </c>
      <c r="BC183" t="str">
        <f>IFERROR(VLOOKUP(BB183,'class and classification'!$A$1:$B$338,2,FALSE),VLOOKUP(BB183,'class and classification'!$A$340:$B$378,2,FALSE))</f>
        <v>Predominantly Urban</v>
      </c>
      <c r="BD183" t="str">
        <f>IFERROR(VLOOKUP(BB183,'class and classification'!$A$1:$C$338,3,FALSE),VLOOKUP(BB183,'class and classification'!$A$340:$C$378,3,FALSE))</f>
        <v>SD</v>
      </c>
      <c r="BG183">
        <v>8</v>
      </c>
      <c r="BH183">
        <v>11.4</v>
      </c>
      <c r="BI183">
        <v>16.600000000000001</v>
      </c>
      <c r="BJ183">
        <v>29.4</v>
      </c>
      <c r="BL183" t="s">
        <v>21</v>
      </c>
      <c r="BM183" t="str">
        <f>IFERROR(VLOOKUP(BL183,'class and classification'!$A$1:$B$338,2,FALSE),VLOOKUP(BL183,'class and classification'!$A$340:$B$378,2,FALSE))</f>
        <v>Predominantly Urban</v>
      </c>
      <c r="BN183" t="str">
        <f>IFERROR(VLOOKUP(BL183,'class and classification'!$A$1:$C$338,3,FALSE),VLOOKUP(BL183,'class and classification'!$A$340:$C$378,3,FALSE))</f>
        <v>SD</v>
      </c>
      <c r="BP183">
        <v>61.26</v>
      </c>
      <c r="BQ183">
        <v>83.43</v>
      </c>
      <c r="BR183">
        <v>88.28</v>
      </c>
      <c r="BS183">
        <v>86.87</v>
      </c>
      <c r="BT183">
        <v>88.21</v>
      </c>
    </row>
    <row r="184" spans="1:72" x14ac:dyDescent="0.3">
      <c r="A184" t="s">
        <v>484</v>
      </c>
      <c r="AB184" t="s">
        <v>1037</v>
      </c>
      <c r="AC184" t="e">
        <f>IFERROR(VLOOKUP(AB184,'class and classification'!$A$1:$B$338,2,FALSE),VLOOKUP(AB184,'class and classification'!$A$340:$B$378,2,FALSE))</f>
        <v>#N/A</v>
      </c>
      <c r="AD184" t="e">
        <f>IFERROR(VLOOKUP(AB184,'class and classification'!$A$1:$C$338,3,FALSE),VLOOKUP(AB184,'class and classification'!$A$340:$C$378,3,FALSE))</f>
        <v>#N/A</v>
      </c>
      <c r="AI184">
        <v>34.9</v>
      </c>
      <c r="AJ184">
        <v>58.4</v>
      </c>
      <c r="BB184" t="s">
        <v>38</v>
      </c>
      <c r="BC184" t="str">
        <f>IFERROR(VLOOKUP(BB184,'class and classification'!$A$1:$B$338,2,FALSE),VLOOKUP(BB184,'class and classification'!$A$340:$B$378,2,FALSE))</f>
        <v>Predominantly Rural</v>
      </c>
      <c r="BD184" t="str">
        <f>IFERROR(VLOOKUP(BB184,'class and classification'!$A$1:$C$338,3,FALSE),VLOOKUP(BB184,'class and classification'!$A$340:$C$378,3,FALSE))</f>
        <v>SD</v>
      </c>
      <c r="BG184">
        <v>0.2</v>
      </c>
      <c r="BH184">
        <v>2.5</v>
      </c>
      <c r="BI184">
        <v>11.7</v>
      </c>
      <c r="BJ184">
        <v>24.5</v>
      </c>
      <c r="BL184" t="s">
        <v>38</v>
      </c>
      <c r="BM184" t="str">
        <f>IFERROR(VLOOKUP(BL184,'class and classification'!$A$1:$B$338,2,FALSE),VLOOKUP(BL184,'class and classification'!$A$340:$B$378,2,FALSE))</f>
        <v>Predominantly Rural</v>
      </c>
      <c r="BN184" t="str">
        <f>IFERROR(VLOOKUP(BL184,'class and classification'!$A$1:$C$338,3,FALSE),VLOOKUP(BL184,'class and classification'!$A$340:$C$378,3,FALSE))</f>
        <v>SD</v>
      </c>
      <c r="BP184">
        <v>47.54</v>
      </c>
      <c r="BQ184">
        <v>69.83</v>
      </c>
      <c r="BR184">
        <v>68.400000000000006</v>
      </c>
      <c r="BS184">
        <v>70.27</v>
      </c>
      <c r="BT184">
        <v>71.8</v>
      </c>
    </row>
    <row r="185" spans="1:72"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AB185" t="s">
        <v>1044</v>
      </c>
      <c r="AC185" t="e">
        <f>IFERROR(VLOOKUP(AB185,'class and classification'!$A$1:$B$338,2,FALSE),VLOOKUP(AB185,'class and classification'!$A$340:$B$378,2,FALSE))</f>
        <v>#N/A</v>
      </c>
      <c r="AD185" t="e">
        <f>IFERROR(VLOOKUP(AB185,'class and classification'!$A$1:$C$338,3,FALSE),VLOOKUP(AB185,'class and classification'!$A$340:$C$378,3,FALSE))</f>
        <v>#N/A</v>
      </c>
      <c r="AI185">
        <v>6.9</v>
      </c>
      <c r="AJ185">
        <v>13.7</v>
      </c>
      <c r="BB185" t="s">
        <v>41</v>
      </c>
      <c r="BC185" t="str">
        <f>IFERROR(VLOOKUP(BB185,'class and classification'!$A$1:$B$338,2,FALSE),VLOOKUP(BB185,'class and classification'!$A$340:$B$378,2,FALSE))</f>
        <v>Urban with Significant Rural</v>
      </c>
      <c r="BD185" t="str">
        <f>IFERROR(VLOOKUP(BB185,'class and classification'!$A$1:$C$338,3,FALSE),VLOOKUP(BB185,'class and classification'!$A$340:$C$378,3,FALSE))</f>
        <v>SD</v>
      </c>
      <c r="BG185">
        <v>0.7</v>
      </c>
      <c r="BH185">
        <v>2.6</v>
      </c>
      <c r="BI185">
        <v>4.2</v>
      </c>
      <c r="BJ185">
        <v>42.2</v>
      </c>
      <c r="BL185" t="s">
        <v>41</v>
      </c>
      <c r="BM185" t="str">
        <f>IFERROR(VLOOKUP(BL185,'class and classification'!$A$1:$B$338,2,FALSE),VLOOKUP(BL185,'class and classification'!$A$340:$B$378,2,FALSE))</f>
        <v>Urban with Significant Rural</v>
      </c>
      <c r="BN185" t="str">
        <f>IFERROR(VLOOKUP(BL185,'class and classification'!$A$1:$C$338,3,FALSE),VLOOKUP(BL185,'class and classification'!$A$340:$C$378,3,FALSE))</f>
        <v>SD</v>
      </c>
      <c r="BP185">
        <v>58.03</v>
      </c>
      <c r="BQ185">
        <v>82.61</v>
      </c>
      <c r="BR185">
        <v>87.15</v>
      </c>
      <c r="BS185">
        <v>87.25</v>
      </c>
      <c r="BT185">
        <v>88.04</v>
      </c>
    </row>
    <row r="186" spans="1:72"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AB186" t="s">
        <v>668</v>
      </c>
      <c r="AC186" t="e">
        <f>IFERROR(VLOOKUP(AB186,'class and classification'!$A$1:$B$338,2,FALSE),VLOOKUP(AB186,'class and classification'!$A$340:$B$378,2,FALSE))</f>
        <v>#N/A</v>
      </c>
      <c r="AD186" t="e">
        <f>IFERROR(VLOOKUP(AB186,'class and classification'!$A$1:$C$338,3,FALSE),VLOOKUP(AB186,'class and classification'!$A$340:$C$378,3,FALSE))</f>
        <v>#N/A</v>
      </c>
      <c r="AI186">
        <v>1.9</v>
      </c>
      <c r="AJ186">
        <v>11.3</v>
      </c>
      <c r="BB186" t="s">
        <v>58</v>
      </c>
      <c r="BC186" t="str">
        <f>IFERROR(VLOOKUP(BB186,'class and classification'!$A$1:$B$338,2,FALSE),VLOOKUP(BB186,'class and classification'!$A$340:$B$378,2,FALSE))</f>
        <v>Predominantly Urban</v>
      </c>
      <c r="BD186" t="str">
        <f>IFERROR(VLOOKUP(BB186,'class and classification'!$A$1:$C$338,3,FALSE),VLOOKUP(BB186,'class and classification'!$A$340:$C$378,3,FALSE))</f>
        <v>SD</v>
      </c>
      <c r="BG186">
        <v>1.2</v>
      </c>
      <c r="BH186">
        <v>2.9</v>
      </c>
      <c r="BI186">
        <v>2.2000000000000002</v>
      </c>
      <c r="BJ186">
        <v>2.8</v>
      </c>
      <c r="BL186" t="s">
        <v>58</v>
      </c>
      <c r="BM186" t="str">
        <f>IFERROR(VLOOKUP(BL186,'class and classification'!$A$1:$B$338,2,FALSE),VLOOKUP(BL186,'class and classification'!$A$340:$B$378,2,FALSE))</f>
        <v>Predominantly Urban</v>
      </c>
      <c r="BN186" t="str">
        <f>IFERROR(VLOOKUP(BL186,'class and classification'!$A$1:$C$338,3,FALSE),VLOOKUP(BL186,'class and classification'!$A$340:$C$378,3,FALSE))</f>
        <v>SD</v>
      </c>
      <c r="BP186">
        <v>45.32</v>
      </c>
      <c r="BQ186">
        <v>77.09</v>
      </c>
      <c r="BR186">
        <v>75.55</v>
      </c>
      <c r="BS186">
        <v>76.709999999999994</v>
      </c>
      <c r="BT186">
        <v>76.33</v>
      </c>
    </row>
    <row r="187" spans="1:72" x14ac:dyDescent="0.3">
      <c r="B187" t="s">
        <v>144</v>
      </c>
      <c r="E187">
        <v>92</v>
      </c>
      <c r="F187">
        <v>93</v>
      </c>
      <c r="G187">
        <v>95.2</v>
      </c>
      <c r="H187">
        <v>94.3</v>
      </c>
      <c r="I187">
        <v>94.2</v>
      </c>
      <c r="J187">
        <v>96.4</v>
      </c>
      <c r="AB187" t="s">
        <v>892</v>
      </c>
      <c r="AC187" t="e">
        <f>IFERROR(VLOOKUP(AB187,'class and classification'!$A$1:$B$338,2,FALSE),VLOOKUP(AB187,'class and classification'!$A$340:$B$378,2,FALSE))</f>
        <v>#N/A</v>
      </c>
      <c r="AD187" t="e">
        <f>IFERROR(VLOOKUP(AB187,'class and classification'!$A$1:$C$338,3,FALSE),VLOOKUP(AB187,'class and classification'!$A$340:$C$378,3,FALSE))</f>
        <v>#N/A</v>
      </c>
      <c r="AI187">
        <v>1.6</v>
      </c>
      <c r="AJ187">
        <v>1.8</v>
      </c>
      <c r="BB187" t="s">
        <v>61</v>
      </c>
      <c r="BC187" t="str">
        <f>IFERROR(VLOOKUP(BB187,'class and classification'!$A$1:$B$338,2,FALSE),VLOOKUP(BB187,'class and classification'!$A$340:$B$378,2,FALSE))</f>
        <v>Predominantly Urban</v>
      </c>
      <c r="BD187" t="str">
        <f>IFERROR(VLOOKUP(BB187,'class and classification'!$A$1:$C$338,3,FALSE),VLOOKUP(BB187,'class and classification'!$A$340:$C$378,3,FALSE))</f>
        <v>SD</v>
      </c>
      <c r="BG187">
        <v>2.4</v>
      </c>
      <c r="BH187">
        <v>5.0999999999999996</v>
      </c>
      <c r="BI187">
        <v>32.1</v>
      </c>
      <c r="BJ187">
        <v>41.8</v>
      </c>
      <c r="BL187" t="s">
        <v>61</v>
      </c>
      <c r="BM187" t="str">
        <f>IFERROR(VLOOKUP(BL187,'class and classification'!$A$1:$B$338,2,FALSE),VLOOKUP(BL187,'class and classification'!$A$340:$B$378,2,FALSE))</f>
        <v>Predominantly Urban</v>
      </c>
      <c r="BN187" t="str">
        <f>IFERROR(VLOOKUP(BL187,'class and classification'!$A$1:$C$338,3,FALSE),VLOOKUP(BL187,'class and classification'!$A$340:$C$378,3,FALSE))</f>
        <v>SD</v>
      </c>
      <c r="BP187">
        <v>61.11</v>
      </c>
      <c r="BQ187">
        <v>81.08</v>
      </c>
      <c r="BR187">
        <v>82.93</v>
      </c>
      <c r="BS187">
        <v>83.69</v>
      </c>
      <c r="BT187">
        <v>83.86</v>
      </c>
    </row>
    <row r="188" spans="1:72"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AB188" t="s">
        <v>682</v>
      </c>
      <c r="AC188" t="e">
        <f>IFERROR(VLOOKUP(AB188,'class and classification'!$A$1:$B$338,2,FALSE),VLOOKUP(AB188,'class and classification'!$A$340:$B$378,2,FALSE))</f>
        <v>#N/A</v>
      </c>
      <c r="AD188" t="e">
        <f>IFERROR(VLOOKUP(AB188,'class and classification'!$A$1:$C$338,3,FALSE),VLOOKUP(AB188,'class and classification'!$A$340:$C$378,3,FALSE))</f>
        <v>#N/A</v>
      </c>
      <c r="AI188">
        <v>2.7</v>
      </c>
      <c r="AJ188">
        <v>21.1</v>
      </c>
      <c r="BB188" t="s">
        <v>70</v>
      </c>
      <c r="BC188" t="str">
        <f>IFERROR(VLOOKUP(BB188,'class and classification'!$A$1:$B$338,2,FALSE),VLOOKUP(BB188,'class and classification'!$A$340:$B$378,2,FALSE))</f>
        <v>Urban with Significant Rural</v>
      </c>
      <c r="BD188" t="str">
        <f>IFERROR(VLOOKUP(BB188,'class and classification'!$A$1:$C$338,3,FALSE),VLOOKUP(BB188,'class and classification'!$A$340:$C$378,3,FALSE))</f>
        <v>SD</v>
      </c>
      <c r="BG188">
        <v>3.7</v>
      </c>
      <c r="BH188">
        <v>5.4</v>
      </c>
      <c r="BI188">
        <v>9.1</v>
      </c>
      <c r="BJ188">
        <v>15.9</v>
      </c>
      <c r="BL188" t="s">
        <v>70</v>
      </c>
      <c r="BM188" t="str">
        <f>IFERROR(VLOOKUP(BL188,'class and classification'!$A$1:$B$338,2,FALSE),VLOOKUP(BL188,'class and classification'!$A$340:$B$378,2,FALSE))</f>
        <v>Urban with Significant Rural</v>
      </c>
      <c r="BN188" t="str">
        <f>IFERROR(VLOOKUP(BL188,'class and classification'!$A$1:$C$338,3,FALSE),VLOOKUP(BL188,'class and classification'!$A$340:$C$378,3,FALSE))</f>
        <v>SD</v>
      </c>
      <c r="BP188">
        <v>48.22</v>
      </c>
      <c r="BQ188">
        <v>72.3</v>
      </c>
      <c r="BR188">
        <v>70.27</v>
      </c>
      <c r="BS188">
        <v>69.760000000000005</v>
      </c>
      <c r="BT188">
        <v>71.53</v>
      </c>
    </row>
    <row r="189" spans="1:72"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AB189" t="s">
        <v>1141</v>
      </c>
      <c r="AC189" t="e">
        <f>IFERROR(VLOOKUP(AB189,'class and classification'!$A$1:$B$338,2,FALSE),VLOOKUP(AB189,'class and classification'!$A$340:$B$378,2,FALSE))</f>
        <v>#N/A</v>
      </c>
      <c r="AD189" t="e">
        <f>IFERROR(VLOOKUP(AB189,'class and classification'!$A$1:$C$338,3,FALSE),VLOOKUP(AB189,'class and classification'!$A$340:$C$378,3,FALSE))</f>
        <v>#N/A</v>
      </c>
      <c r="AI189">
        <v>6.4</v>
      </c>
      <c r="AJ189">
        <v>8</v>
      </c>
      <c r="BB189" t="s">
        <v>102</v>
      </c>
      <c r="BC189" t="str">
        <f>IFERROR(VLOOKUP(BB189,'class and classification'!$A$1:$B$338,2,FALSE),VLOOKUP(BB189,'class and classification'!$A$340:$B$378,2,FALSE))</f>
        <v>Urban with Significant Rural</v>
      </c>
      <c r="BD189" t="str">
        <f>IFERROR(VLOOKUP(BB189,'class and classification'!$A$1:$C$338,3,FALSE),VLOOKUP(BB189,'class and classification'!$A$340:$C$378,3,FALSE))</f>
        <v>SD</v>
      </c>
      <c r="BG189">
        <v>6.8</v>
      </c>
      <c r="BH189">
        <v>8.1</v>
      </c>
      <c r="BI189">
        <v>12.3</v>
      </c>
      <c r="BJ189">
        <v>17.8</v>
      </c>
      <c r="BL189" t="s">
        <v>102</v>
      </c>
      <c r="BM189" t="str">
        <f>IFERROR(VLOOKUP(BL189,'class and classification'!$A$1:$B$338,2,FALSE),VLOOKUP(BL189,'class and classification'!$A$340:$B$378,2,FALSE))</f>
        <v>Urban with Significant Rural</v>
      </c>
      <c r="BN189" t="str">
        <f>IFERROR(VLOOKUP(BL189,'class and classification'!$A$1:$C$338,3,FALSE),VLOOKUP(BL189,'class and classification'!$A$340:$C$378,3,FALSE))</f>
        <v>SD</v>
      </c>
      <c r="BP189">
        <v>54.72</v>
      </c>
      <c r="BQ189">
        <v>66.03</v>
      </c>
      <c r="BR189">
        <v>70.510000000000005</v>
      </c>
      <c r="BS189">
        <v>69.53</v>
      </c>
      <c r="BT189">
        <v>69.44</v>
      </c>
    </row>
    <row r="190" spans="1:72"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AB190" t="s">
        <v>678</v>
      </c>
      <c r="AC190" t="e">
        <f>IFERROR(VLOOKUP(AB190,'class and classification'!$A$1:$B$338,2,FALSE),VLOOKUP(AB190,'class and classification'!$A$340:$B$378,2,FALSE))</f>
        <v>#N/A</v>
      </c>
      <c r="AD190" t="e">
        <f>IFERROR(VLOOKUP(AB190,'class and classification'!$A$1:$C$338,3,FALSE),VLOOKUP(AB190,'class and classification'!$A$340:$C$378,3,FALSE))</f>
        <v>#N/A</v>
      </c>
      <c r="AI190">
        <v>0.9</v>
      </c>
      <c r="AJ190">
        <v>23.3</v>
      </c>
      <c r="BB190" t="s">
        <v>125</v>
      </c>
      <c r="BC190" t="str">
        <f>IFERROR(VLOOKUP(BB190,'class and classification'!$A$1:$B$338,2,FALSE),VLOOKUP(BB190,'class and classification'!$A$340:$B$378,2,FALSE))</f>
        <v>Predominantly Urban</v>
      </c>
      <c r="BD190" t="str">
        <f>IFERROR(VLOOKUP(BB190,'class and classification'!$A$1:$C$338,3,FALSE),VLOOKUP(BB190,'class and classification'!$A$340:$C$378,3,FALSE))</f>
        <v>SD</v>
      </c>
      <c r="BG190">
        <v>1.2</v>
      </c>
      <c r="BH190">
        <v>1.5</v>
      </c>
      <c r="BI190">
        <v>5.3</v>
      </c>
      <c r="BJ190">
        <v>8.5</v>
      </c>
      <c r="BL190" t="s">
        <v>125</v>
      </c>
      <c r="BM190" t="str">
        <f>IFERROR(VLOOKUP(BL190,'class and classification'!$A$1:$B$338,2,FALSE),VLOOKUP(BL190,'class and classification'!$A$340:$B$378,2,FALSE))</f>
        <v>Predominantly Urban</v>
      </c>
      <c r="BN190" t="str">
        <f>IFERROR(VLOOKUP(BL190,'class and classification'!$A$1:$C$338,3,FALSE),VLOOKUP(BL190,'class and classification'!$A$340:$C$378,3,FALSE))</f>
        <v>SD</v>
      </c>
      <c r="BP190">
        <v>75.760000000000005</v>
      </c>
      <c r="BQ190">
        <v>90.3</v>
      </c>
      <c r="BR190">
        <v>97.58</v>
      </c>
      <c r="BS190">
        <v>97.51</v>
      </c>
      <c r="BT190">
        <v>97.22</v>
      </c>
    </row>
    <row r="191" spans="1:72"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AB191" t="s">
        <v>1145</v>
      </c>
      <c r="AC191" t="e">
        <f>IFERROR(VLOOKUP(AB191,'class and classification'!$A$1:$B$338,2,FALSE),VLOOKUP(AB191,'class and classification'!$A$340:$B$378,2,FALSE))</f>
        <v>#N/A</v>
      </c>
      <c r="AD191" t="e">
        <f>IFERROR(VLOOKUP(AB191,'class and classification'!$A$1:$C$338,3,FALSE),VLOOKUP(AB191,'class and classification'!$A$340:$C$378,3,FALSE))</f>
        <v>#N/A</v>
      </c>
      <c r="AI191">
        <v>35</v>
      </c>
      <c r="AJ191">
        <v>39.5</v>
      </c>
      <c r="BB191" t="s">
        <v>163</v>
      </c>
      <c r="BC191" t="str">
        <f>IFERROR(VLOOKUP(BB191,'class and classification'!$A$1:$B$338,2,FALSE),VLOOKUP(BB191,'class and classification'!$A$340:$B$378,2,FALSE))</f>
        <v>Predominantly Rural</v>
      </c>
      <c r="BD191" t="str">
        <f>IFERROR(VLOOKUP(BB191,'class and classification'!$A$1:$C$338,3,FALSE),VLOOKUP(BB191,'class and classification'!$A$340:$C$378,3,FALSE))</f>
        <v>SD</v>
      </c>
      <c r="BG191">
        <v>2.4</v>
      </c>
      <c r="BH191">
        <v>5.8</v>
      </c>
      <c r="BI191">
        <v>18.100000000000001</v>
      </c>
      <c r="BJ191">
        <v>37.799999999999997</v>
      </c>
      <c r="BL191" t="s">
        <v>163</v>
      </c>
      <c r="BM191" t="str">
        <f>IFERROR(VLOOKUP(BL191,'class and classification'!$A$1:$B$338,2,FALSE),VLOOKUP(BL191,'class and classification'!$A$340:$B$378,2,FALSE))</f>
        <v>Predominantly Rural</v>
      </c>
      <c r="BN191" t="str">
        <f>IFERROR(VLOOKUP(BL191,'class and classification'!$A$1:$C$338,3,FALSE),VLOOKUP(BL191,'class and classification'!$A$340:$C$378,3,FALSE))</f>
        <v>SD</v>
      </c>
      <c r="BP191">
        <v>8.6300000000000008</v>
      </c>
      <c r="BQ191">
        <v>51.01</v>
      </c>
      <c r="BR191">
        <v>49.04</v>
      </c>
      <c r="BS191">
        <v>48.29</v>
      </c>
      <c r="BT191">
        <v>53.41</v>
      </c>
    </row>
    <row r="192" spans="1:72" x14ac:dyDescent="0.3">
      <c r="AB192" t="s">
        <v>1198</v>
      </c>
      <c r="AC192" t="e">
        <f>IFERROR(VLOOKUP(AB192,'class and classification'!$A$1:$B$338,2,FALSE),VLOOKUP(AB192,'class and classification'!$A$340:$B$378,2,FALSE))</f>
        <v>#N/A</v>
      </c>
      <c r="AD192" t="e">
        <f>IFERROR(VLOOKUP(AB192,'class and classification'!$A$1:$C$338,3,FALSE),VLOOKUP(AB192,'class and classification'!$A$340:$C$378,3,FALSE))</f>
        <v>#N/A</v>
      </c>
      <c r="AI192">
        <v>76.599999999999994</v>
      </c>
      <c r="AJ192">
        <v>79.7</v>
      </c>
      <c r="BB192" t="s">
        <v>215</v>
      </c>
      <c r="BC192" t="str">
        <f>IFERROR(VLOOKUP(BB192,'class and classification'!$A$1:$B$338,2,FALSE),VLOOKUP(BB192,'class and classification'!$A$340:$B$378,2,FALSE))</f>
        <v>Predominantly Urban</v>
      </c>
      <c r="BD192" t="str">
        <f>IFERROR(VLOOKUP(BB192,'class and classification'!$A$1:$C$338,3,FALSE),VLOOKUP(BB192,'class and classification'!$A$340:$C$378,3,FALSE))</f>
        <v>SD</v>
      </c>
      <c r="BG192">
        <v>1.8</v>
      </c>
      <c r="BH192">
        <v>4.2</v>
      </c>
      <c r="BI192">
        <v>7.6</v>
      </c>
      <c r="BJ192">
        <v>13.3</v>
      </c>
      <c r="BL192" t="s">
        <v>215</v>
      </c>
      <c r="BM192" t="str">
        <f>IFERROR(VLOOKUP(BL192,'class and classification'!$A$1:$B$338,2,FALSE),VLOOKUP(BL192,'class and classification'!$A$340:$B$378,2,FALSE))</f>
        <v>Predominantly Urban</v>
      </c>
      <c r="BN192" t="str">
        <f>IFERROR(VLOOKUP(BL192,'class and classification'!$A$1:$C$338,3,FALSE),VLOOKUP(BL192,'class and classification'!$A$340:$C$378,3,FALSE))</f>
        <v>SD</v>
      </c>
      <c r="BP192">
        <v>53.02</v>
      </c>
      <c r="BQ192">
        <v>71.88</v>
      </c>
      <c r="BR192">
        <v>81.22</v>
      </c>
      <c r="BS192">
        <v>81.510000000000005</v>
      </c>
      <c r="BT192">
        <v>80.97</v>
      </c>
    </row>
    <row r="193" spans="1:72"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AB193" t="s">
        <v>692</v>
      </c>
      <c r="AC193" t="e">
        <f>IFERROR(VLOOKUP(AB193,'class and classification'!$A$1:$B$338,2,FALSE),VLOOKUP(AB193,'class and classification'!$A$340:$B$378,2,FALSE))</f>
        <v>#N/A</v>
      </c>
      <c r="AD193" t="e">
        <f>IFERROR(VLOOKUP(AB193,'class and classification'!$A$1:$C$338,3,FALSE),VLOOKUP(AB193,'class and classification'!$A$340:$C$378,3,FALSE))</f>
        <v>#N/A</v>
      </c>
      <c r="AI193">
        <v>24.4</v>
      </c>
      <c r="AJ193">
        <v>33.4</v>
      </c>
      <c r="BB193" t="s">
        <v>274</v>
      </c>
      <c r="BC193" t="str">
        <f>IFERROR(VLOOKUP(BB193,'class and classification'!$A$1:$B$338,2,FALSE),VLOOKUP(BB193,'class and classification'!$A$340:$B$378,2,FALSE))</f>
        <v>Predominantly Rural</v>
      </c>
      <c r="BD193" t="str">
        <f>IFERROR(VLOOKUP(BB193,'class and classification'!$A$1:$C$338,3,FALSE),VLOOKUP(BB193,'class and classification'!$A$340:$C$378,3,FALSE))</f>
        <v>SD</v>
      </c>
      <c r="BG193">
        <v>0.3</v>
      </c>
      <c r="BH193">
        <v>3.1</v>
      </c>
      <c r="BI193">
        <v>7.6</v>
      </c>
      <c r="BJ193">
        <v>12.1</v>
      </c>
      <c r="BL193" t="s">
        <v>274</v>
      </c>
      <c r="BM193" t="str">
        <f>IFERROR(VLOOKUP(BL193,'class and classification'!$A$1:$B$338,2,FALSE),VLOOKUP(BL193,'class and classification'!$A$340:$B$378,2,FALSE))</f>
        <v>Predominantly Rural</v>
      </c>
      <c r="BN193" t="str">
        <f>IFERROR(VLOOKUP(BL193,'class and classification'!$A$1:$C$338,3,FALSE),VLOOKUP(BL193,'class and classification'!$A$340:$C$378,3,FALSE))</f>
        <v>SD</v>
      </c>
      <c r="BP193">
        <v>40.08</v>
      </c>
      <c r="BQ193">
        <v>66.010000000000005</v>
      </c>
      <c r="BR193">
        <v>67.209999999999994</v>
      </c>
      <c r="BS193">
        <v>69.92</v>
      </c>
      <c r="BT193">
        <v>65.510000000000005</v>
      </c>
    </row>
    <row r="194" spans="1:72"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v>83</v>
      </c>
      <c r="F194">
        <v>87</v>
      </c>
      <c r="G194">
        <v>91.1</v>
      </c>
      <c r="H194">
        <v>91.5</v>
      </c>
      <c r="I194">
        <v>92.3</v>
      </c>
      <c r="J194">
        <v>92.3</v>
      </c>
      <c r="AB194" t="s">
        <v>1205</v>
      </c>
      <c r="AC194" t="e">
        <f>IFERROR(VLOOKUP(AB194,'class and classification'!$A$1:$B$338,2,FALSE),VLOOKUP(AB194,'class and classification'!$A$340:$B$378,2,FALSE))</f>
        <v>#N/A</v>
      </c>
      <c r="AD194" t="e">
        <f>IFERROR(VLOOKUP(AB194,'class and classification'!$A$1:$C$338,3,FALSE),VLOOKUP(AB194,'class and classification'!$A$340:$C$378,3,FALSE))</f>
        <v>#N/A</v>
      </c>
      <c r="AI194">
        <v>69.8</v>
      </c>
      <c r="AJ194">
        <v>70.3</v>
      </c>
      <c r="BB194" t="s">
        <v>286</v>
      </c>
      <c r="BC194" t="str">
        <f>IFERROR(VLOOKUP(BB194,'class and classification'!$A$1:$B$338,2,FALSE),VLOOKUP(BB194,'class and classification'!$A$340:$B$378,2,FALSE))</f>
        <v>Predominantly Rural</v>
      </c>
      <c r="BD194" t="str">
        <f>IFERROR(VLOOKUP(BB194,'class and classification'!$A$1:$C$338,3,FALSE),VLOOKUP(BB194,'class and classification'!$A$340:$C$378,3,FALSE))</f>
        <v>SD</v>
      </c>
      <c r="BG194">
        <v>1.9</v>
      </c>
      <c r="BH194">
        <v>7.3</v>
      </c>
      <c r="BI194">
        <v>19.100000000000001</v>
      </c>
      <c r="BJ194">
        <v>37.1</v>
      </c>
      <c r="BL194" t="s">
        <v>286</v>
      </c>
      <c r="BM194" t="str">
        <f>IFERROR(VLOOKUP(BL194,'class and classification'!$A$1:$B$338,2,FALSE),VLOOKUP(BL194,'class and classification'!$A$340:$B$378,2,FALSE))</f>
        <v>Predominantly Rural</v>
      </c>
      <c r="BN194" t="str">
        <f>IFERROR(VLOOKUP(BL194,'class and classification'!$A$1:$C$338,3,FALSE),VLOOKUP(BL194,'class and classification'!$A$340:$C$378,3,FALSE))</f>
        <v>SD</v>
      </c>
      <c r="BP194">
        <v>21.64</v>
      </c>
      <c r="BQ194">
        <v>49.37</v>
      </c>
      <c r="BR194">
        <v>62.02</v>
      </c>
      <c r="BS194">
        <v>62.78</v>
      </c>
      <c r="BT194">
        <v>64.19</v>
      </c>
    </row>
    <row r="195" spans="1:72"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v>97</v>
      </c>
      <c r="F195">
        <v>98</v>
      </c>
      <c r="G195">
        <v>98.4</v>
      </c>
      <c r="H195">
        <v>98.5</v>
      </c>
      <c r="I195">
        <v>98.5</v>
      </c>
      <c r="J195">
        <v>98.2</v>
      </c>
      <c r="AB195" t="s">
        <v>702</v>
      </c>
      <c r="AC195" t="e">
        <f>IFERROR(VLOOKUP(AB195,'class and classification'!$A$1:$B$338,2,FALSE),VLOOKUP(AB195,'class and classification'!$A$340:$B$378,2,FALSE))</f>
        <v>#N/A</v>
      </c>
      <c r="AD195" t="e">
        <f>IFERROR(VLOOKUP(AB195,'class and classification'!$A$1:$C$338,3,FALSE),VLOOKUP(AB195,'class and classification'!$A$340:$C$378,3,FALSE))</f>
        <v>#N/A</v>
      </c>
      <c r="AI195">
        <v>82.9</v>
      </c>
      <c r="AJ195">
        <v>85.8</v>
      </c>
      <c r="BB195" t="s">
        <v>47</v>
      </c>
      <c r="BC195" t="str">
        <f>IFERROR(VLOOKUP(BB195,'class and classification'!$A$1:$B$338,2,FALSE),VLOOKUP(BB195,'class and classification'!$A$340:$B$378,2,FALSE))</f>
        <v>Predominantly Urban</v>
      </c>
      <c r="BD195" t="str">
        <f>IFERROR(VLOOKUP(BB195,'class and classification'!$A$1:$C$338,3,FALSE),VLOOKUP(BB195,'class and classification'!$A$340:$C$378,3,FALSE))</f>
        <v>SD</v>
      </c>
      <c r="BG195">
        <v>0.3</v>
      </c>
      <c r="BH195">
        <v>0.7</v>
      </c>
      <c r="BI195">
        <v>3.7</v>
      </c>
      <c r="BJ195">
        <v>5.3</v>
      </c>
      <c r="BL195" t="s">
        <v>47</v>
      </c>
      <c r="BM195" t="str">
        <f>IFERROR(VLOOKUP(BL195,'class and classification'!$A$1:$B$338,2,FALSE),VLOOKUP(BL195,'class and classification'!$A$340:$B$378,2,FALSE))</f>
        <v>Predominantly Urban</v>
      </c>
      <c r="BN195" t="str">
        <f>IFERROR(VLOOKUP(BL195,'class and classification'!$A$1:$C$338,3,FALSE),VLOOKUP(BL195,'class and classification'!$A$340:$C$378,3,FALSE))</f>
        <v>SD</v>
      </c>
      <c r="BP195">
        <v>58.67</v>
      </c>
      <c r="BQ195">
        <v>77.81</v>
      </c>
      <c r="BR195">
        <v>85.3</v>
      </c>
      <c r="BS195">
        <v>83.94</v>
      </c>
      <c r="BT195">
        <v>84.17</v>
      </c>
    </row>
    <row r="196" spans="1:72"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v>88</v>
      </c>
      <c r="F196">
        <v>90</v>
      </c>
      <c r="G196">
        <v>92.9</v>
      </c>
      <c r="H196">
        <v>93.199999999999989</v>
      </c>
      <c r="I196">
        <v>93.7</v>
      </c>
      <c r="J196">
        <v>94</v>
      </c>
      <c r="AB196" t="s">
        <v>902</v>
      </c>
      <c r="AC196" t="e">
        <f>IFERROR(VLOOKUP(AB196,'class and classification'!$A$1:$B$338,2,FALSE),VLOOKUP(AB196,'class and classification'!$A$340:$B$378,2,FALSE))</f>
        <v>#N/A</v>
      </c>
      <c r="AD196" t="e">
        <f>IFERROR(VLOOKUP(AB196,'class and classification'!$A$1:$C$338,3,FALSE),VLOOKUP(AB196,'class and classification'!$A$340:$C$378,3,FALSE))</f>
        <v>#N/A</v>
      </c>
      <c r="AI196">
        <v>3.7</v>
      </c>
      <c r="AJ196">
        <v>4.5</v>
      </c>
      <c r="BB196" t="s">
        <v>79</v>
      </c>
      <c r="BC196" t="str">
        <f>IFERROR(VLOOKUP(BB196,'class and classification'!$A$1:$B$338,2,FALSE),VLOOKUP(BB196,'class and classification'!$A$340:$B$378,2,FALSE))</f>
        <v>Urban with Significant Rural</v>
      </c>
      <c r="BD196" t="str">
        <f>IFERROR(VLOOKUP(BB196,'class and classification'!$A$1:$C$338,3,FALSE),VLOOKUP(BB196,'class and classification'!$A$340:$C$378,3,FALSE))</f>
        <v>SD</v>
      </c>
      <c r="BG196">
        <v>1.6</v>
      </c>
      <c r="BH196">
        <v>2.7</v>
      </c>
      <c r="BI196">
        <v>4.5999999999999996</v>
      </c>
      <c r="BJ196">
        <v>19.100000000000001</v>
      </c>
      <c r="BL196" t="s">
        <v>79</v>
      </c>
      <c r="BM196" t="str">
        <f>IFERROR(VLOOKUP(BL196,'class and classification'!$A$1:$B$338,2,FALSE),VLOOKUP(BL196,'class and classification'!$A$340:$B$378,2,FALSE))</f>
        <v>Urban with Significant Rural</v>
      </c>
      <c r="BN196" t="str">
        <f>IFERROR(VLOOKUP(BL196,'class and classification'!$A$1:$C$338,3,FALSE),VLOOKUP(BL196,'class and classification'!$A$340:$C$378,3,FALSE))</f>
        <v>SD</v>
      </c>
      <c r="BP196">
        <v>67.81</v>
      </c>
      <c r="BQ196">
        <v>83.54</v>
      </c>
      <c r="BR196">
        <v>84.21</v>
      </c>
      <c r="BS196">
        <v>83.24</v>
      </c>
      <c r="BT196">
        <v>83.06</v>
      </c>
    </row>
    <row r="197" spans="1:72"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v>83</v>
      </c>
      <c r="F197">
        <v>87</v>
      </c>
      <c r="G197">
        <v>93.8</v>
      </c>
      <c r="H197">
        <v>94.600000000000009</v>
      </c>
      <c r="I197">
        <v>94.8</v>
      </c>
      <c r="J197">
        <v>94.6</v>
      </c>
      <c r="AB197" t="s">
        <v>707</v>
      </c>
      <c r="AC197" t="e">
        <f>IFERROR(VLOOKUP(AB197,'class and classification'!$A$1:$B$338,2,FALSE),VLOOKUP(AB197,'class and classification'!$A$340:$B$378,2,FALSE))</f>
        <v>#N/A</v>
      </c>
      <c r="AD197" t="e">
        <f>IFERROR(VLOOKUP(AB197,'class and classification'!$A$1:$C$338,3,FALSE),VLOOKUP(AB197,'class and classification'!$A$340:$C$378,3,FALSE))</f>
        <v>#N/A</v>
      </c>
      <c r="AI197">
        <v>83.6</v>
      </c>
      <c r="AJ197">
        <v>85.6</v>
      </c>
      <c r="BB197" t="s">
        <v>92</v>
      </c>
      <c r="BC197" t="str">
        <f>IFERROR(VLOOKUP(BB197,'class and classification'!$A$1:$B$338,2,FALSE),VLOOKUP(BB197,'class and classification'!$A$340:$B$378,2,FALSE))</f>
        <v>Urban with Significant Rural</v>
      </c>
      <c r="BD197" t="str">
        <f>IFERROR(VLOOKUP(BB197,'class and classification'!$A$1:$C$338,3,FALSE),VLOOKUP(BB197,'class and classification'!$A$340:$C$378,3,FALSE))</f>
        <v>SD</v>
      </c>
      <c r="BG197">
        <v>2.2000000000000002</v>
      </c>
      <c r="BH197">
        <v>3.8</v>
      </c>
      <c r="BI197">
        <v>9.1999999999999993</v>
      </c>
      <c r="BJ197">
        <v>12.6</v>
      </c>
      <c r="BL197" t="s">
        <v>92</v>
      </c>
      <c r="BM197" t="str">
        <f>IFERROR(VLOOKUP(BL197,'class and classification'!$A$1:$B$338,2,FALSE),VLOOKUP(BL197,'class and classification'!$A$340:$B$378,2,FALSE))</f>
        <v>Urban with Significant Rural</v>
      </c>
      <c r="BN197" t="str">
        <f>IFERROR(VLOOKUP(BL197,'class and classification'!$A$1:$C$338,3,FALSE),VLOOKUP(BL197,'class and classification'!$A$340:$C$378,3,FALSE))</f>
        <v>SD</v>
      </c>
      <c r="BP197">
        <v>56.17</v>
      </c>
      <c r="BQ197">
        <v>72.819999999999993</v>
      </c>
      <c r="BR197">
        <v>70.23</v>
      </c>
      <c r="BS197">
        <v>70.040000000000006</v>
      </c>
      <c r="BT197">
        <v>74.78</v>
      </c>
    </row>
    <row r="198" spans="1:72"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v>71</v>
      </c>
      <c r="F198">
        <v>75</v>
      </c>
      <c r="G198">
        <v>79.3</v>
      </c>
      <c r="H198">
        <v>79.899999999999991</v>
      </c>
      <c r="I198">
        <v>80.900000000000006</v>
      </c>
      <c r="J198">
        <v>80.599999999999994</v>
      </c>
      <c r="AB198" t="s">
        <v>688</v>
      </c>
      <c r="AC198" t="e">
        <f>IFERROR(VLOOKUP(AB198,'class and classification'!$A$1:$B$338,2,FALSE),VLOOKUP(AB198,'class and classification'!$A$340:$B$378,2,FALSE))</f>
        <v>#N/A</v>
      </c>
      <c r="AD198" t="e">
        <f>IFERROR(VLOOKUP(AB198,'class and classification'!$A$1:$C$338,3,FALSE),VLOOKUP(AB198,'class and classification'!$A$340:$C$378,3,FALSE))</f>
        <v>#N/A</v>
      </c>
      <c r="AI198">
        <v>23</v>
      </c>
      <c r="AJ198">
        <v>27.2</v>
      </c>
      <c r="BB198" t="s">
        <v>134</v>
      </c>
      <c r="BC198" t="str">
        <f>IFERROR(VLOOKUP(BB198,'class and classification'!$A$1:$B$338,2,FALSE),VLOOKUP(BB198,'class and classification'!$A$340:$B$378,2,FALSE))</f>
        <v>Predominantly Urban</v>
      </c>
      <c r="BD198" t="str">
        <f>IFERROR(VLOOKUP(BB198,'class and classification'!$A$1:$C$338,3,FALSE),VLOOKUP(BB198,'class and classification'!$A$340:$C$378,3,FALSE))</f>
        <v>SD</v>
      </c>
      <c r="BG198">
        <v>1.7</v>
      </c>
      <c r="BH198">
        <v>2.7</v>
      </c>
      <c r="BI198">
        <v>6.5</v>
      </c>
      <c r="BJ198">
        <v>9.3000000000000007</v>
      </c>
      <c r="BL198" t="s">
        <v>134</v>
      </c>
      <c r="BM198" t="str">
        <f>IFERROR(VLOOKUP(BL198,'class and classification'!$A$1:$B$338,2,FALSE),VLOOKUP(BL198,'class and classification'!$A$340:$B$378,2,FALSE))</f>
        <v>Predominantly Urban</v>
      </c>
      <c r="BN198" t="str">
        <f>IFERROR(VLOOKUP(BL198,'class and classification'!$A$1:$C$338,3,FALSE),VLOOKUP(BL198,'class and classification'!$A$340:$C$378,3,FALSE))</f>
        <v>SD</v>
      </c>
      <c r="BP198">
        <v>60.94</v>
      </c>
      <c r="BQ198">
        <v>76.22</v>
      </c>
      <c r="BR198">
        <v>77.790000000000006</v>
      </c>
      <c r="BS198">
        <v>78.53</v>
      </c>
      <c r="BT198">
        <v>88.52</v>
      </c>
    </row>
    <row r="199" spans="1:72"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v>81</v>
      </c>
      <c r="F199">
        <v>84</v>
      </c>
      <c r="G199">
        <v>89.7</v>
      </c>
      <c r="H199">
        <v>92.100000000000009</v>
      </c>
      <c r="I199">
        <v>92.9</v>
      </c>
      <c r="J199">
        <v>93.1</v>
      </c>
      <c r="AB199" t="s">
        <v>1201</v>
      </c>
      <c r="AC199" t="e">
        <f>IFERROR(VLOOKUP(AB199,'class and classification'!$A$1:$B$338,2,FALSE),VLOOKUP(AB199,'class and classification'!$A$340:$B$378,2,FALSE))</f>
        <v>#N/A</v>
      </c>
      <c r="AD199" t="e">
        <f>IFERROR(VLOOKUP(AB199,'class and classification'!$A$1:$C$338,3,FALSE),VLOOKUP(AB199,'class and classification'!$A$340:$C$378,3,FALSE))</f>
        <v>#N/A</v>
      </c>
      <c r="AI199">
        <v>57.9</v>
      </c>
      <c r="AJ199">
        <v>66.7</v>
      </c>
      <c r="BB199" t="s">
        <v>185</v>
      </c>
      <c r="BC199" t="str">
        <f>IFERROR(VLOOKUP(BB199,'class and classification'!$A$1:$B$338,2,FALSE),VLOOKUP(BB199,'class and classification'!$A$340:$B$378,2,FALSE))</f>
        <v>Urban with Significant Rural</v>
      </c>
      <c r="BD199" t="str">
        <f>IFERROR(VLOOKUP(BB199,'class and classification'!$A$1:$C$338,3,FALSE),VLOOKUP(BB199,'class and classification'!$A$340:$C$378,3,FALSE))</f>
        <v>SD</v>
      </c>
      <c r="BG199">
        <v>0.7</v>
      </c>
      <c r="BH199">
        <v>1.4</v>
      </c>
      <c r="BI199">
        <v>2.5</v>
      </c>
      <c r="BJ199">
        <v>5.9</v>
      </c>
      <c r="BL199" t="s">
        <v>185</v>
      </c>
      <c r="BM199" t="str">
        <f>IFERROR(VLOOKUP(BL199,'class and classification'!$A$1:$B$338,2,FALSE),VLOOKUP(BL199,'class and classification'!$A$340:$B$378,2,FALSE))</f>
        <v>Urban with Significant Rural</v>
      </c>
      <c r="BN199" t="str">
        <f>IFERROR(VLOOKUP(BL199,'class and classification'!$A$1:$C$338,3,FALSE),VLOOKUP(BL199,'class and classification'!$A$340:$C$378,3,FALSE))</f>
        <v>SD</v>
      </c>
      <c r="BP199">
        <v>40.61</v>
      </c>
      <c r="BQ199">
        <v>68.48</v>
      </c>
      <c r="BR199">
        <v>66.66</v>
      </c>
      <c r="BS199">
        <v>67.16</v>
      </c>
      <c r="BT199">
        <v>67.91</v>
      </c>
    </row>
    <row r="200" spans="1:72" x14ac:dyDescent="0.3">
      <c r="AB200" t="s">
        <v>857</v>
      </c>
      <c r="AC200" t="e">
        <f>IFERROR(VLOOKUP(AB200,'class and classification'!$A$1:$B$338,2,FALSE),VLOOKUP(AB200,'class and classification'!$A$340:$B$378,2,FALSE))</f>
        <v>#N/A</v>
      </c>
      <c r="AD200" t="e">
        <f>IFERROR(VLOOKUP(AB200,'class and classification'!$A$1:$C$338,3,FALSE),VLOOKUP(AB200,'class and classification'!$A$340:$C$378,3,FALSE))</f>
        <v>#N/A</v>
      </c>
      <c r="AI200">
        <v>8.3000000000000007</v>
      </c>
      <c r="AJ200">
        <v>22.5</v>
      </c>
      <c r="BB200" t="s">
        <v>254</v>
      </c>
      <c r="BC200" t="str">
        <f>IFERROR(VLOOKUP(BB200,'class and classification'!$A$1:$B$338,2,FALSE),VLOOKUP(BB200,'class and classification'!$A$340:$B$378,2,FALSE))</f>
        <v>Predominantly Urban</v>
      </c>
      <c r="BD200" t="str">
        <f>IFERROR(VLOOKUP(BB200,'class and classification'!$A$1:$C$338,3,FALSE),VLOOKUP(BB200,'class and classification'!$A$340:$C$378,3,FALSE))</f>
        <v>SD</v>
      </c>
      <c r="BG200">
        <v>0.5</v>
      </c>
      <c r="BH200">
        <v>1.7</v>
      </c>
      <c r="BI200">
        <v>23.4</v>
      </c>
      <c r="BJ200">
        <v>41.9</v>
      </c>
      <c r="BL200" t="s">
        <v>254</v>
      </c>
      <c r="BM200" t="str">
        <f>IFERROR(VLOOKUP(BL200,'class and classification'!$A$1:$B$338,2,FALSE),VLOOKUP(BL200,'class and classification'!$A$340:$B$378,2,FALSE))</f>
        <v>Predominantly Urban</v>
      </c>
      <c r="BN200" t="str">
        <f>IFERROR(VLOOKUP(BL200,'class and classification'!$A$1:$C$338,3,FALSE),VLOOKUP(BL200,'class and classification'!$A$340:$C$378,3,FALSE))</f>
        <v>SD</v>
      </c>
      <c r="BP200">
        <v>67.25</v>
      </c>
      <c r="BQ200">
        <v>83.01</v>
      </c>
      <c r="BR200">
        <v>77.48</v>
      </c>
      <c r="BS200">
        <v>78.39</v>
      </c>
      <c r="BT200">
        <v>82.75</v>
      </c>
    </row>
    <row r="201" spans="1:72"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AB201" t="s">
        <v>1213</v>
      </c>
      <c r="AC201" t="e">
        <f>IFERROR(VLOOKUP(AB201,'class and classification'!$A$1:$B$338,2,FALSE),VLOOKUP(AB201,'class and classification'!$A$340:$B$378,2,FALSE))</f>
        <v>#N/A</v>
      </c>
      <c r="AD201" t="e">
        <f>IFERROR(VLOOKUP(AB201,'class and classification'!$A$1:$C$338,3,FALSE),VLOOKUP(AB201,'class and classification'!$A$340:$C$378,3,FALSE))</f>
        <v>#N/A</v>
      </c>
      <c r="AI201">
        <v>9.8000000000000007</v>
      </c>
      <c r="AJ201">
        <v>73.099999999999994</v>
      </c>
      <c r="BB201" t="s">
        <v>258</v>
      </c>
      <c r="BC201" t="str">
        <f>IFERROR(VLOOKUP(BB201,'class and classification'!$A$1:$B$338,2,FALSE),VLOOKUP(BB201,'class and classification'!$A$340:$B$378,2,FALSE))</f>
        <v>Predominantly Urban</v>
      </c>
      <c r="BD201" t="str">
        <f>IFERROR(VLOOKUP(BB201,'class and classification'!$A$1:$C$338,3,FALSE),VLOOKUP(BB201,'class and classification'!$A$340:$C$378,3,FALSE))</f>
        <v>SD</v>
      </c>
      <c r="BG201">
        <v>0</v>
      </c>
      <c r="BH201">
        <v>0.9</v>
      </c>
      <c r="BI201">
        <v>1.3</v>
      </c>
      <c r="BJ201">
        <v>3.6</v>
      </c>
      <c r="BL201" t="s">
        <v>258</v>
      </c>
      <c r="BM201" t="str">
        <f>IFERROR(VLOOKUP(BL201,'class and classification'!$A$1:$B$338,2,FALSE),VLOOKUP(BL201,'class and classification'!$A$340:$B$378,2,FALSE))</f>
        <v>Predominantly Urban</v>
      </c>
      <c r="BN201" t="str">
        <f>IFERROR(VLOOKUP(BL201,'class and classification'!$A$1:$C$338,3,FALSE),VLOOKUP(BL201,'class and classification'!$A$340:$C$378,3,FALSE))</f>
        <v>SD</v>
      </c>
      <c r="BP201">
        <v>83.63</v>
      </c>
      <c r="BQ201">
        <v>93.39</v>
      </c>
      <c r="BR201">
        <v>95.95</v>
      </c>
      <c r="BS201">
        <v>95.6</v>
      </c>
      <c r="BT201">
        <v>96.6</v>
      </c>
    </row>
    <row r="202" spans="1:72"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v>87</v>
      </c>
      <c r="F202">
        <v>88</v>
      </c>
      <c r="G202">
        <v>92.2</v>
      </c>
      <c r="H202">
        <v>92.7</v>
      </c>
      <c r="I202">
        <v>94.7</v>
      </c>
      <c r="J202">
        <v>95.1</v>
      </c>
      <c r="AB202" t="s">
        <v>698</v>
      </c>
      <c r="AC202" t="e">
        <f>IFERROR(VLOOKUP(AB202,'class and classification'!$A$1:$B$338,2,FALSE),VLOOKUP(AB202,'class and classification'!$A$340:$B$378,2,FALSE))</f>
        <v>#N/A</v>
      </c>
      <c r="AD202" t="e">
        <f>IFERROR(VLOOKUP(AB202,'class and classification'!$A$1:$C$338,3,FALSE),VLOOKUP(AB202,'class and classification'!$A$340:$C$378,3,FALSE))</f>
        <v>#N/A</v>
      </c>
      <c r="AI202">
        <v>38.299999999999997</v>
      </c>
      <c r="AJ202">
        <v>58.6</v>
      </c>
      <c r="BB202" t="s">
        <v>278</v>
      </c>
      <c r="BC202" t="str">
        <f>IFERROR(VLOOKUP(BB202,'class and classification'!$A$1:$B$338,2,FALSE),VLOOKUP(BB202,'class and classification'!$A$340:$B$378,2,FALSE))</f>
        <v>Predominantly Urban</v>
      </c>
      <c r="BD202" t="str">
        <f>IFERROR(VLOOKUP(BB202,'class and classification'!$A$1:$C$338,3,FALSE),VLOOKUP(BB202,'class and classification'!$A$340:$C$378,3,FALSE))</f>
        <v>SD</v>
      </c>
      <c r="BG202">
        <v>0.5</v>
      </c>
      <c r="BH202">
        <v>1.4</v>
      </c>
      <c r="BI202">
        <v>5.4</v>
      </c>
      <c r="BJ202">
        <v>39</v>
      </c>
      <c r="BL202" t="s">
        <v>278</v>
      </c>
      <c r="BM202" t="str">
        <f>IFERROR(VLOOKUP(BL202,'class and classification'!$A$1:$B$338,2,FALSE),VLOOKUP(BL202,'class and classification'!$A$340:$B$378,2,FALSE))</f>
        <v>Predominantly Urban</v>
      </c>
      <c r="BN202" t="str">
        <f>IFERROR(VLOOKUP(BL202,'class and classification'!$A$1:$C$338,3,FALSE),VLOOKUP(BL202,'class and classification'!$A$340:$C$378,3,FALSE))</f>
        <v>SD</v>
      </c>
      <c r="BP202">
        <v>77.22</v>
      </c>
      <c r="BQ202">
        <v>90.79</v>
      </c>
      <c r="BR202">
        <v>91.14</v>
      </c>
      <c r="BS202">
        <v>88.84</v>
      </c>
      <c r="BT202">
        <v>90.34</v>
      </c>
    </row>
    <row r="203" spans="1:72"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v>90</v>
      </c>
      <c r="F203">
        <v>91</v>
      </c>
      <c r="G203">
        <v>93.100000000000009</v>
      </c>
      <c r="H203">
        <v>93.5</v>
      </c>
      <c r="I203">
        <v>95.1</v>
      </c>
      <c r="J203">
        <v>94.4</v>
      </c>
      <c r="AB203" t="s">
        <v>877</v>
      </c>
      <c r="AC203" t="e">
        <f>IFERROR(VLOOKUP(AB203,'class and classification'!$A$1:$B$338,2,FALSE),VLOOKUP(AB203,'class and classification'!$A$340:$B$378,2,FALSE))</f>
        <v>#N/A</v>
      </c>
      <c r="AD203" t="e">
        <f>IFERROR(VLOOKUP(AB203,'class and classification'!$A$1:$C$338,3,FALSE),VLOOKUP(AB203,'class and classification'!$A$340:$C$378,3,FALSE))</f>
        <v>#N/A</v>
      </c>
      <c r="AI203">
        <v>9.5</v>
      </c>
      <c r="AJ203">
        <v>22.2</v>
      </c>
      <c r="BB203" t="s">
        <v>294</v>
      </c>
      <c r="BC203" t="str">
        <f>IFERROR(VLOOKUP(BB203,'class and classification'!$A$1:$B$338,2,FALSE),VLOOKUP(BB203,'class and classification'!$A$340:$B$378,2,FALSE))</f>
        <v>Predominantly Urban</v>
      </c>
      <c r="BD203" t="str">
        <f>IFERROR(VLOOKUP(BB203,'class and classification'!$A$1:$C$338,3,FALSE),VLOOKUP(BB203,'class and classification'!$A$340:$C$378,3,FALSE))</f>
        <v>SD</v>
      </c>
      <c r="BG203">
        <v>1.2</v>
      </c>
      <c r="BH203">
        <v>1.5</v>
      </c>
      <c r="BI203">
        <v>2.4</v>
      </c>
      <c r="BJ203">
        <v>22.9</v>
      </c>
      <c r="BL203" t="s">
        <v>294</v>
      </c>
      <c r="BM203" t="str">
        <f>IFERROR(VLOOKUP(BL203,'class and classification'!$A$1:$B$338,2,FALSE),VLOOKUP(BL203,'class and classification'!$A$340:$B$378,2,FALSE))</f>
        <v>Predominantly Urban</v>
      </c>
      <c r="BN203" t="str">
        <f>IFERROR(VLOOKUP(BL203,'class and classification'!$A$1:$C$338,3,FALSE),VLOOKUP(BL203,'class and classification'!$A$340:$C$378,3,FALSE))</f>
        <v>SD</v>
      </c>
      <c r="BP203">
        <v>90.3</v>
      </c>
      <c r="BQ203">
        <v>96.01</v>
      </c>
      <c r="BR203">
        <v>98.43</v>
      </c>
      <c r="BS203">
        <v>98.59</v>
      </c>
      <c r="BT203">
        <v>99.5</v>
      </c>
    </row>
    <row r="204" spans="1:72"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v>92</v>
      </c>
      <c r="F204">
        <v>94</v>
      </c>
      <c r="G204">
        <v>95.9</v>
      </c>
      <c r="H204">
        <v>96.3</v>
      </c>
      <c r="I204">
        <v>97.4</v>
      </c>
      <c r="J204">
        <v>97</v>
      </c>
      <c r="AB204" t="s">
        <v>885</v>
      </c>
      <c r="AC204" t="e">
        <f>IFERROR(VLOOKUP(AB204,'class and classification'!$A$1:$B$338,2,FALSE),VLOOKUP(AB204,'class and classification'!$A$340:$B$378,2,FALSE))</f>
        <v>#N/A</v>
      </c>
      <c r="AD204" t="e">
        <f>IFERROR(VLOOKUP(AB204,'class and classification'!$A$1:$C$338,3,FALSE),VLOOKUP(AB204,'class and classification'!$A$340:$C$378,3,FALSE))</f>
        <v>#N/A</v>
      </c>
      <c r="AI204">
        <v>9.4</v>
      </c>
      <c r="AJ204">
        <v>15.1</v>
      </c>
      <c r="BB204" t="s">
        <v>297</v>
      </c>
      <c r="BC204" t="str">
        <f>IFERROR(VLOOKUP(BB204,'class and classification'!$A$1:$B$338,2,FALSE),VLOOKUP(BB204,'class and classification'!$A$340:$B$378,2,FALSE))</f>
        <v>Predominantly Urban</v>
      </c>
      <c r="BD204" t="str">
        <f>IFERROR(VLOOKUP(BB204,'class and classification'!$A$1:$C$338,3,FALSE),VLOOKUP(BB204,'class and classification'!$A$340:$C$378,3,FALSE))</f>
        <v>SD</v>
      </c>
      <c r="BG204">
        <v>2</v>
      </c>
      <c r="BH204">
        <v>3.5</v>
      </c>
      <c r="BI204">
        <v>9.6999999999999993</v>
      </c>
      <c r="BJ204">
        <v>12</v>
      </c>
      <c r="BL204" t="s">
        <v>297</v>
      </c>
      <c r="BM204" t="str">
        <f>IFERROR(VLOOKUP(BL204,'class and classification'!$A$1:$B$338,2,FALSE),VLOOKUP(BL204,'class and classification'!$A$340:$B$378,2,FALSE))</f>
        <v>Predominantly Urban</v>
      </c>
      <c r="BN204" t="str">
        <f>IFERROR(VLOOKUP(BL204,'class and classification'!$A$1:$C$338,3,FALSE),VLOOKUP(BL204,'class and classification'!$A$340:$C$378,3,FALSE))</f>
        <v>SD</v>
      </c>
      <c r="BP204">
        <v>76.510000000000005</v>
      </c>
      <c r="BQ204">
        <v>83.15</v>
      </c>
      <c r="BR204">
        <v>79.58</v>
      </c>
      <c r="BS204">
        <v>80.790000000000006</v>
      </c>
      <c r="BT204">
        <v>80.040000000000006</v>
      </c>
    </row>
    <row r="205" spans="1:72"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v>68</v>
      </c>
      <c r="F205">
        <v>78</v>
      </c>
      <c r="G205">
        <v>82.600000000000009</v>
      </c>
      <c r="H205">
        <v>85.100000000000009</v>
      </c>
      <c r="I205">
        <v>88.4</v>
      </c>
      <c r="J205">
        <v>89.4</v>
      </c>
      <c r="AB205" t="s">
        <v>1216</v>
      </c>
      <c r="AC205" t="e">
        <f>IFERROR(VLOOKUP(AB205,'class and classification'!$A$1:$B$338,2,FALSE),VLOOKUP(AB205,'class and classification'!$A$340:$B$378,2,FALSE))</f>
        <v>#N/A</v>
      </c>
      <c r="AD205" t="e">
        <f>IFERROR(VLOOKUP(AB205,'class and classification'!$A$1:$C$338,3,FALSE),VLOOKUP(AB205,'class and classification'!$A$340:$C$378,3,FALSE))</f>
        <v>#N/A</v>
      </c>
      <c r="AI205">
        <v>74.900000000000006</v>
      </c>
      <c r="AJ205">
        <v>78</v>
      </c>
      <c r="BB205" t="s">
        <v>39</v>
      </c>
      <c r="BC205" t="str">
        <f>IFERROR(VLOOKUP(BB205,'class and classification'!$A$1:$B$338,2,FALSE),VLOOKUP(BB205,'class and classification'!$A$340:$B$378,2,FALSE))</f>
        <v>Predominantly Rural</v>
      </c>
      <c r="BD205" t="str">
        <f>IFERROR(VLOOKUP(BB205,'class and classification'!$A$1:$C$338,3,FALSE),VLOOKUP(BB205,'class and classification'!$A$340:$C$378,3,FALSE))</f>
        <v>SD</v>
      </c>
      <c r="BG205">
        <v>0.8</v>
      </c>
      <c r="BH205">
        <v>2.4</v>
      </c>
      <c r="BI205">
        <v>11.1</v>
      </c>
      <c r="BJ205">
        <v>29.5</v>
      </c>
      <c r="BL205" t="s">
        <v>39</v>
      </c>
      <c r="BM205" t="str">
        <f>IFERROR(VLOOKUP(BL205,'class and classification'!$A$1:$B$338,2,FALSE),VLOOKUP(BL205,'class and classification'!$A$340:$B$378,2,FALSE))</f>
        <v>Predominantly Rural</v>
      </c>
      <c r="BN205" t="str">
        <f>IFERROR(VLOOKUP(BL205,'class and classification'!$A$1:$C$338,3,FALSE),VLOOKUP(BL205,'class and classification'!$A$340:$C$378,3,FALSE))</f>
        <v>SD</v>
      </c>
      <c r="BP205">
        <v>11.22</v>
      </c>
      <c r="BQ205">
        <v>56.31</v>
      </c>
      <c r="BR205">
        <v>61.86</v>
      </c>
      <c r="BS205">
        <v>60.25</v>
      </c>
      <c r="BT205">
        <v>60.25</v>
      </c>
    </row>
    <row r="206" spans="1:72"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v>97</v>
      </c>
      <c r="F206">
        <v>98</v>
      </c>
      <c r="G206">
        <v>98.2</v>
      </c>
      <c r="H206">
        <v>97.899999999999991</v>
      </c>
      <c r="I206">
        <v>98</v>
      </c>
      <c r="J206">
        <v>97.9</v>
      </c>
      <c r="AB206" t="s">
        <v>907</v>
      </c>
      <c r="AC206" t="e">
        <f>IFERROR(VLOOKUP(AB206,'class and classification'!$A$1:$B$338,2,FALSE),VLOOKUP(AB206,'class and classification'!$A$340:$B$378,2,FALSE))</f>
        <v>#N/A</v>
      </c>
      <c r="AD206" t="e">
        <f>IFERROR(VLOOKUP(AB206,'class and classification'!$A$1:$C$338,3,FALSE),VLOOKUP(AB206,'class and classification'!$A$340:$C$378,3,FALSE))</f>
        <v>#N/A</v>
      </c>
      <c r="AI206">
        <v>1.1000000000000001</v>
      </c>
      <c r="AJ206">
        <v>1.1000000000000001</v>
      </c>
      <c r="BB206" t="s">
        <v>44</v>
      </c>
      <c r="BC206" t="str">
        <f>IFERROR(VLOOKUP(BB206,'class and classification'!$A$1:$B$338,2,FALSE),VLOOKUP(BB206,'class and classification'!$A$340:$B$378,2,FALSE))</f>
        <v>Urban with Significant Rural</v>
      </c>
      <c r="BD206" t="str">
        <f>IFERROR(VLOOKUP(BB206,'class and classification'!$A$1:$C$338,3,FALSE),VLOOKUP(BB206,'class and classification'!$A$340:$C$378,3,FALSE))</f>
        <v>SD</v>
      </c>
      <c r="BG206">
        <v>4</v>
      </c>
      <c r="BH206">
        <v>5.7</v>
      </c>
      <c r="BI206">
        <v>7.3</v>
      </c>
      <c r="BJ206">
        <v>8.6999999999999993</v>
      </c>
      <c r="BL206" t="s">
        <v>44</v>
      </c>
      <c r="BM206" t="str">
        <f>IFERROR(VLOOKUP(BL206,'class and classification'!$A$1:$B$338,2,FALSE),VLOOKUP(BL206,'class and classification'!$A$340:$B$378,2,FALSE))</f>
        <v>Urban with Significant Rural</v>
      </c>
      <c r="BN206" t="str">
        <f>IFERROR(VLOOKUP(BL206,'class and classification'!$A$1:$C$338,3,FALSE),VLOOKUP(BL206,'class and classification'!$A$340:$C$378,3,FALSE))</f>
        <v>SD</v>
      </c>
      <c r="BP206">
        <v>31.87</v>
      </c>
      <c r="BQ206">
        <v>53.76</v>
      </c>
      <c r="BR206">
        <v>55.72</v>
      </c>
      <c r="BS206">
        <v>53.1</v>
      </c>
      <c r="BT206">
        <v>54.65</v>
      </c>
    </row>
    <row r="207" spans="1:72"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v>83</v>
      </c>
      <c r="F207">
        <v>86</v>
      </c>
      <c r="G207">
        <v>88.8</v>
      </c>
      <c r="H207">
        <v>90</v>
      </c>
      <c r="I207">
        <v>91.9</v>
      </c>
      <c r="J207">
        <v>92.6</v>
      </c>
      <c r="AB207" t="s">
        <v>719</v>
      </c>
      <c r="AC207" t="e">
        <f>IFERROR(VLOOKUP(AB207,'class and classification'!$A$1:$B$338,2,FALSE),VLOOKUP(AB207,'class and classification'!$A$340:$B$378,2,FALSE))</f>
        <v>#N/A</v>
      </c>
      <c r="AD207" t="e">
        <f>IFERROR(VLOOKUP(AB207,'class and classification'!$A$1:$C$338,3,FALSE),VLOOKUP(AB207,'class and classification'!$A$340:$C$378,3,FALSE))</f>
        <v>#N/A</v>
      </c>
      <c r="AI207">
        <v>4.5999999999999996</v>
      </c>
      <c r="AJ207">
        <v>7</v>
      </c>
      <c r="BB207" t="s">
        <v>116</v>
      </c>
      <c r="BC207" t="str">
        <f>IFERROR(VLOOKUP(BB207,'class and classification'!$A$1:$B$338,2,FALSE),VLOOKUP(BB207,'class and classification'!$A$340:$B$378,2,FALSE))</f>
        <v>Urban with Significant Rural</v>
      </c>
      <c r="BD207" t="str">
        <f>IFERROR(VLOOKUP(BB207,'class and classification'!$A$1:$C$338,3,FALSE),VLOOKUP(BB207,'class and classification'!$A$340:$C$378,3,FALSE))</f>
        <v>SD</v>
      </c>
      <c r="BG207">
        <v>1.6</v>
      </c>
      <c r="BH207">
        <v>2.4</v>
      </c>
      <c r="BI207">
        <v>3.3</v>
      </c>
      <c r="BJ207">
        <v>12.2</v>
      </c>
      <c r="BL207" t="s">
        <v>116</v>
      </c>
      <c r="BM207" t="str">
        <f>IFERROR(VLOOKUP(BL207,'class and classification'!$A$1:$B$338,2,FALSE),VLOOKUP(BL207,'class and classification'!$A$340:$B$378,2,FALSE))</f>
        <v>Urban with Significant Rural</v>
      </c>
      <c r="BN207" t="str">
        <f>IFERROR(VLOOKUP(BL207,'class and classification'!$A$1:$C$338,3,FALSE),VLOOKUP(BL207,'class and classification'!$A$340:$C$378,3,FALSE))</f>
        <v>SD</v>
      </c>
      <c r="BP207">
        <v>46.6</v>
      </c>
      <c r="BQ207">
        <v>74.48</v>
      </c>
      <c r="BR207">
        <v>76.27</v>
      </c>
      <c r="BS207">
        <v>75.63</v>
      </c>
      <c r="BT207">
        <v>76.55</v>
      </c>
    </row>
    <row r="208" spans="1:72"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v>84</v>
      </c>
      <c r="F208">
        <v>85</v>
      </c>
      <c r="G208">
        <v>88.5</v>
      </c>
      <c r="H208">
        <v>89.3</v>
      </c>
      <c r="I208">
        <v>93</v>
      </c>
      <c r="J208">
        <v>93.3</v>
      </c>
      <c r="AB208" t="s">
        <v>1210</v>
      </c>
      <c r="AC208" t="e">
        <f>IFERROR(VLOOKUP(AB208,'class and classification'!$A$1:$B$338,2,FALSE),VLOOKUP(AB208,'class and classification'!$A$340:$B$378,2,FALSE))</f>
        <v>#N/A</v>
      </c>
      <c r="AD208" t="e">
        <f>IFERROR(VLOOKUP(AB208,'class and classification'!$A$1:$C$338,3,FALSE),VLOOKUP(AB208,'class and classification'!$A$340:$C$378,3,FALSE))</f>
        <v>#N/A</v>
      </c>
      <c r="AI208">
        <v>44.3</v>
      </c>
      <c r="AJ208">
        <v>76.2</v>
      </c>
      <c r="BB208" t="s">
        <v>147</v>
      </c>
      <c r="BC208" t="str">
        <f>IFERROR(VLOOKUP(BB208,'class and classification'!$A$1:$B$338,2,FALSE),VLOOKUP(BB208,'class and classification'!$A$340:$B$378,2,FALSE))</f>
        <v>Predominantly Rural</v>
      </c>
      <c r="BD208" t="str">
        <f>IFERROR(VLOOKUP(BB208,'class and classification'!$A$1:$C$338,3,FALSE),VLOOKUP(BB208,'class and classification'!$A$340:$C$378,3,FALSE))</f>
        <v>SD</v>
      </c>
      <c r="BG208">
        <v>0.7</v>
      </c>
      <c r="BH208">
        <v>2.4</v>
      </c>
      <c r="BI208">
        <v>3.4</v>
      </c>
      <c r="BJ208">
        <v>12.2</v>
      </c>
      <c r="BL208" t="s">
        <v>147</v>
      </c>
      <c r="BM208" t="str">
        <f>IFERROR(VLOOKUP(BL208,'class and classification'!$A$1:$B$338,2,FALSE),VLOOKUP(BL208,'class and classification'!$A$340:$B$378,2,FALSE))</f>
        <v>Predominantly Rural</v>
      </c>
      <c r="BN208" t="str">
        <f>IFERROR(VLOOKUP(BL208,'class and classification'!$A$1:$C$338,3,FALSE),VLOOKUP(BL208,'class and classification'!$A$340:$C$378,3,FALSE))</f>
        <v>SD</v>
      </c>
      <c r="BP208">
        <v>23.46</v>
      </c>
      <c r="BQ208">
        <v>57.96</v>
      </c>
      <c r="BR208">
        <v>65.84</v>
      </c>
      <c r="BS208">
        <v>64.69</v>
      </c>
      <c r="BT208">
        <v>64.88</v>
      </c>
    </row>
    <row r="209" spans="1:72"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v>84</v>
      </c>
      <c r="F209">
        <v>86</v>
      </c>
      <c r="G209">
        <v>91.3</v>
      </c>
      <c r="H209">
        <v>91.199999999999989</v>
      </c>
      <c r="I209">
        <v>94</v>
      </c>
      <c r="J209">
        <v>93.9</v>
      </c>
      <c r="AB209" t="s">
        <v>1135</v>
      </c>
      <c r="AC209" t="e">
        <f>IFERROR(VLOOKUP(AB209,'class and classification'!$A$1:$B$338,2,FALSE),VLOOKUP(AB209,'class and classification'!$A$340:$B$378,2,FALSE))</f>
        <v>#N/A</v>
      </c>
      <c r="AD209" t="e">
        <f>IFERROR(VLOOKUP(AB209,'class and classification'!$A$1:$C$338,3,FALSE),VLOOKUP(AB209,'class and classification'!$A$340:$C$378,3,FALSE))</f>
        <v>#N/A</v>
      </c>
      <c r="AI209">
        <v>9.1</v>
      </c>
      <c r="AJ209">
        <v>17.7</v>
      </c>
      <c r="BB209" t="s">
        <v>188</v>
      </c>
      <c r="BC209" t="str">
        <f>IFERROR(VLOOKUP(BB209,'class and classification'!$A$1:$B$338,2,FALSE),VLOOKUP(BB209,'class and classification'!$A$340:$B$378,2,FALSE))</f>
        <v>Predominantly Rural</v>
      </c>
      <c r="BD209" t="str">
        <f>IFERROR(VLOOKUP(BB209,'class and classification'!$A$1:$C$338,3,FALSE),VLOOKUP(BB209,'class and classification'!$A$340:$C$378,3,FALSE))</f>
        <v>SD</v>
      </c>
      <c r="BG209">
        <v>0.7</v>
      </c>
      <c r="BH209">
        <v>2.4</v>
      </c>
      <c r="BI209">
        <v>4.2</v>
      </c>
      <c r="BJ209">
        <v>6.3</v>
      </c>
      <c r="BL209" t="s">
        <v>188</v>
      </c>
      <c r="BM209" t="str">
        <f>IFERROR(VLOOKUP(BL209,'class and classification'!$A$1:$B$338,2,FALSE),VLOOKUP(BL209,'class and classification'!$A$340:$B$378,2,FALSE))</f>
        <v>Predominantly Rural</v>
      </c>
      <c r="BN209" t="str">
        <f>IFERROR(VLOOKUP(BL209,'class and classification'!$A$1:$C$338,3,FALSE),VLOOKUP(BL209,'class and classification'!$A$340:$C$378,3,FALSE))</f>
        <v>SD</v>
      </c>
      <c r="BP209">
        <v>14.18</v>
      </c>
      <c r="BQ209">
        <v>47.82</v>
      </c>
      <c r="BR209">
        <v>50.09</v>
      </c>
      <c r="BS209">
        <v>53.74</v>
      </c>
      <c r="BT209">
        <v>54.23</v>
      </c>
    </row>
    <row r="210" spans="1:72" x14ac:dyDescent="0.3">
      <c r="AB210" t="s">
        <v>911</v>
      </c>
      <c r="AC210" t="e">
        <f>IFERROR(VLOOKUP(AB210,'class and classification'!$A$1:$B$338,2,FALSE),VLOOKUP(AB210,'class and classification'!$A$340:$B$378,2,FALSE))</f>
        <v>#N/A</v>
      </c>
      <c r="AD210" t="e">
        <f>IFERROR(VLOOKUP(AB210,'class and classification'!$A$1:$C$338,3,FALSE),VLOOKUP(AB210,'class and classification'!$A$340:$C$378,3,FALSE))</f>
        <v>#N/A</v>
      </c>
      <c r="AI210">
        <v>1.9</v>
      </c>
      <c r="AJ210">
        <v>2.1</v>
      </c>
      <c r="BB210" t="s">
        <v>195</v>
      </c>
      <c r="BC210" t="str">
        <f>IFERROR(VLOOKUP(BB210,'class and classification'!$A$1:$B$338,2,FALSE),VLOOKUP(BB210,'class and classification'!$A$340:$B$378,2,FALSE))</f>
        <v>Predominantly Urban</v>
      </c>
      <c r="BD210" t="str">
        <f>IFERROR(VLOOKUP(BB210,'class and classification'!$A$1:$C$338,3,FALSE),VLOOKUP(BB210,'class and classification'!$A$340:$C$378,3,FALSE))</f>
        <v>SD</v>
      </c>
      <c r="BG210">
        <v>0.1</v>
      </c>
      <c r="BH210">
        <v>0.2</v>
      </c>
      <c r="BI210">
        <v>0.2</v>
      </c>
      <c r="BJ210">
        <v>19.600000000000001</v>
      </c>
      <c r="BL210" t="s">
        <v>195</v>
      </c>
      <c r="BM210" t="str">
        <f>IFERROR(VLOOKUP(BL210,'class and classification'!$A$1:$B$338,2,FALSE),VLOOKUP(BL210,'class and classification'!$A$340:$B$378,2,FALSE))</f>
        <v>Predominantly Urban</v>
      </c>
      <c r="BN210" t="str">
        <f>IFERROR(VLOOKUP(BL210,'class and classification'!$A$1:$C$338,3,FALSE),VLOOKUP(BL210,'class and classification'!$A$340:$C$378,3,FALSE))</f>
        <v>SD</v>
      </c>
      <c r="BP210">
        <v>57.66</v>
      </c>
      <c r="BQ210">
        <v>83.42</v>
      </c>
      <c r="BR210">
        <v>88.21</v>
      </c>
      <c r="BS210">
        <v>82.04</v>
      </c>
      <c r="BT210">
        <v>83.38</v>
      </c>
    </row>
    <row r="211" spans="1:72"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AB211" t="s">
        <v>1152</v>
      </c>
      <c r="AC211" t="e">
        <f>IFERROR(VLOOKUP(AB211,'class and classification'!$A$1:$B$338,2,FALSE),VLOOKUP(AB211,'class and classification'!$A$340:$B$378,2,FALSE))</f>
        <v>#N/A</v>
      </c>
      <c r="AD211" t="e">
        <f>IFERROR(VLOOKUP(AB211,'class and classification'!$A$1:$C$338,3,FALSE),VLOOKUP(AB211,'class and classification'!$A$340:$C$378,3,FALSE))</f>
        <v>#N/A</v>
      </c>
      <c r="AI211">
        <v>1</v>
      </c>
      <c r="AJ211">
        <v>25.8</v>
      </c>
      <c r="BB211" t="s">
        <v>244</v>
      </c>
      <c r="BC211" t="str">
        <f>IFERROR(VLOOKUP(BB211,'class and classification'!$A$1:$B$338,2,FALSE),VLOOKUP(BB211,'class and classification'!$A$340:$B$378,2,FALSE))</f>
        <v>Predominantly Rural</v>
      </c>
      <c r="BD211" t="str">
        <f>IFERROR(VLOOKUP(BB211,'class and classification'!$A$1:$C$338,3,FALSE),VLOOKUP(BB211,'class and classification'!$A$340:$C$378,3,FALSE))</f>
        <v>SD</v>
      </c>
      <c r="BG211">
        <v>1.2</v>
      </c>
      <c r="BH211">
        <v>2.7</v>
      </c>
      <c r="BI211">
        <v>8.4</v>
      </c>
      <c r="BJ211">
        <v>13.8</v>
      </c>
      <c r="BL211" t="s">
        <v>244</v>
      </c>
      <c r="BM211" t="str">
        <f>IFERROR(VLOOKUP(BL211,'class and classification'!$A$1:$B$338,2,FALSE),VLOOKUP(BL211,'class and classification'!$A$340:$B$378,2,FALSE))</f>
        <v>Predominantly Rural</v>
      </c>
      <c r="BN211" t="str">
        <f>IFERROR(VLOOKUP(BL211,'class and classification'!$A$1:$C$338,3,FALSE),VLOOKUP(BL211,'class and classification'!$A$340:$C$378,3,FALSE))</f>
        <v>SD</v>
      </c>
      <c r="BP211">
        <v>10.64</v>
      </c>
      <c r="BQ211">
        <v>46.58</v>
      </c>
      <c r="BR211">
        <v>42.87</v>
      </c>
      <c r="BS211">
        <v>47.76</v>
      </c>
      <c r="BT211">
        <v>47.94</v>
      </c>
    </row>
    <row r="212" spans="1:72"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v>78</v>
      </c>
      <c r="F212">
        <v>83</v>
      </c>
      <c r="G212">
        <v>85.600000000000009</v>
      </c>
      <c r="H212">
        <v>86.5</v>
      </c>
      <c r="I212">
        <v>87.1</v>
      </c>
      <c r="J212">
        <v>89.4</v>
      </c>
      <c r="AB212" t="s">
        <v>1156</v>
      </c>
      <c r="AC212" t="e">
        <f>IFERROR(VLOOKUP(AB212,'class and classification'!$A$1:$B$338,2,FALSE),VLOOKUP(AB212,'class and classification'!$A$340:$B$378,2,FALSE))</f>
        <v>#N/A</v>
      </c>
      <c r="AD212" t="e">
        <f>IFERROR(VLOOKUP(AB212,'class and classification'!$A$1:$C$338,3,FALSE),VLOOKUP(AB212,'class and classification'!$A$340:$C$378,3,FALSE))</f>
        <v>#N/A</v>
      </c>
      <c r="AI212">
        <v>64.8</v>
      </c>
      <c r="AJ212">
        <v>72.900000000000006</v>
      </c>
      <c r="BB212" t="s">
        <v>14</v>
      </c>
      <c r="BC212" t="str">
        <f>IFERROR(VLOOKUP(BB212,'class and classification'!$A$1:$B$338,2,FALSE),VLOOKUP(BB212,'class and classification'!$A$340:$B$378,2,FALSE))</f>
        <v>Predominantly Rural</v>
      </c>
      <c r="BD212" t="str">
        <f>IFERROR(VLOOKUP(BB212,'class and classification'!$A$1:$C$338,3,FALSE),VLOOKUP(BB212,'class and classification'!$A$340:$C$378,3,FALSE))</f>
        <v>SD</v>
      </c>
      <c r="BG212">
        <v>4.2</v>
      </c>
      <c r="BH212">
        <v>6.3</v>
      </c>
      <c r="BI212">
        <v>8.3000000000000007</v>
      </c>
      <c r="BJ212">
        <v>11.7</v>
      </c>
      <c r="BL212" t="s">
        <v>14</v>
      </c>
      <c r="BM212" t="str">
        <f>IFERROR(VLOOKUP(BL212,'class and classification'!$A$1:$B$338,2,FALSE),VLOOKUP(BL212,'class and classification'!$A$340:$B$378,2,FALSE))</f>
        <v>Predominantly Rural</v>
      </c>
      <c r="BN212" t="str">
        <f>IFERROR(VLOOKUP(BL212,'class and classification'!$A$1:$C$338,3,FALSE),VLOOKUP(BL212,'class and classification'!$A$340:$C$378,3,FALSE))</f>
        <v>SD</v>
      </c>
      <c r="BP212">
        <v>25.97</v>
      </c>
      <c r="BQ212">
        <v>61</v>
      </c>
      <c r="BR212">
        <v>67.03</v>
      </c>
      <c r="BS212">
        <v>67.45</v>
      </c>
      <c r="BT212">
        <v>67.77</v>
      </c>
    </row>
    <row r="213" spans="1:72"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v>83</v>
      </c>
      <c r="F213">
        <v>92</v>
      </c>
      <c r="G213">
        <v>96.699999999999989</v>
      </c>
      <c r="H213">
        <v>95</v>
      </c>
      <c r="I213">
        <v>96</v>
      </c>
      <c r="J213">
        <v>95.9</v>
      </c>
      <c r="AB213" t="s">
        <v>712</v>
      </c>
      <c r="AC213" t="e">
        <f>IFERROR(VLOOKUP(AB213,'class and classification'!$A$1:$B$338,2,FALSE),VLOOKUP(AB213,'class and classification'!$A$340:$B$378,2,FALSE))</f>
        <v>#N/A</v>
      </c>
      <c r="AD213" t="e">
        <f>IFERROR(VLOOKUP(AB213,'class and classification'!$A$1:$C$338,3,FALSE),VLOOKUP(AB213,'class and classification'!$A$340:$C$378,3,FALSE))</f>
        <v>#N/A</v>
      </c>
      <c r="AI213">
        <v>48.8</v>
      </c>
      <c r="AJ213">
        <v>49.4</v>
      </c>
      <c r="BB213" t="s">
        <v>142</v>
      </c>
      <c r="BC213" t="str">
        <f>IFERROR(VLOOKUP(BB213,'class and classification'!$A$1:$B$338,2,FALSE),VLOOKUP(BB213,'class and classification'!$A$340:$B$378,2,FALSE))</f>
        <v>Predominantly Urban</v>
      </c>
      <c r="BD213" t="str">
        <f>IFERROR(VLOOKUP(BB213,'class and classification'!$A$1:$C$338,3,FALSE),VLOOKUP(BB213,'class and classification'!$A$340:$C$378,3,FALSE))</f>
        <v>SD</v>
      </c>
      <c r="BG213">
        <v>0.9</v>
      </c>
      <c r="BH213">
        <v>1.7</v>
      </c>
      <c r="BI213">
        <v>4.0999999999999996</v>
      </c>
      <c r="BJ213">
        <v>27.7</v>
      </c>
      <c r="BL213" t="s">
        <v>142</v>
      </c>
      <c r="BM213" t="str">
        <f>IFERROR(VLOOKUP(BL213,'class and classification'!$A$1:$B$338,2,FALSE),VLOOKUP(BL213,'class and classification'!$A$340:$B$378,2,FALSE))</f>
        <v>Predominantly Urban</v>
      </c>
      <c r="BN213" t="str">
        <f>IFERROR(VLOOKUP(BL213,'class and classification'!$A$1:$C$338,3,FALSE),VLOOKUP(BL213,'class and classification'!$A$340:$C$378,3,FALSE))</f>
        <v>SD</v>
      </c>
      <c r="BP213">
        <v>65.11</v>
      </c>
      <c r="BQ213">
        <v>82.9</v>
      </c>
      <c r="BR213">
        <v>85.14</v>
      </c>
      <c r="BS213">
        <v>86.32</v>
      </c>
      <c r="BT213">
        <v>86.01</v>
      </c>
    </row>
    <row r="214" spans="1:72"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v>67</v>
      </c>
      <c r="F214">
        <v>71</v>
      </c>
      <c r="G214">
        <v>76</v>
      </c>
      <c r="H214">
        <v>77.399999999999991</v>
      </c>
      <c r="I214">
        <v>79</v>
      </c>
      <c r="J214">
        <v>78.2</v>
      </c>
      <c r="AB214" t="s">
        <v>1195</v>
      </c>
      <c r="AC214" t="e">
        <f>IFERROR(VLOOKUP(AB214,'class and classification'!$A$1:$B$338,2,FALSE),VLOOKUP(AB214,'class and classification'!$A$340:$B$378,2,FALSE))</f>
        <v>#N/A</v>
      </c>
      <c r="AD214" t="e">
        <f>IFERROR(VLOOKUP(AB214,'class and classification'!$A$1:$C$338,3,FALSE),VLOOKUP(AB214,'class and classification'!$A$340:$C$378,3,FALSE))</f>
        <v>#N/A</v>
      </c>
      <c r="AI214">
        <v>86.7</v>
      </c>
      <c r="AJ214">
        <v>87.3</v>
      </c>
      <c r="BB214" t="s">
        <v>172</v>
      </c>
      <c r="BC214" t="str">
        <f>IFERROR(VLOOKUP(BB214,'class and classification'!$A$1:$B$338,2,FALSE),VLOOKUP(BB214,'class and classification'!$A$340:$B$378,2,FALSE))</f>
        <v>Predominantly Rural</v>
      </c>
      <c r="BD214" t="str">
        <f>IFERROR(VLOOKUP(BB214,'class and classification'!$A$1:$C$338,3,FALSE),VLOOKUP(BB214,'class and classification'!$A$340:$C$378,3,FALSE))</f>
        <v>SD</v>
      </c>
      <c r="BG214">
        <v>4.3</v>
      </c>
      <c r="BH214">
        <v>7.8</v>
      </c>
      <c r="BI214">
        <v>12.7</v>
      </c>
      <c r="BJ214">
        <v>16.7</v>
      </c>
      <c r="BL214" t="s">
        <v>172</v>
      </c>
      <c r="BM214" t="str">
        <f>IFERROR(VLOOKUP(BL214,'class and classification'!$A$1:$B$338,2,FALSE),VLOOKUP(BL214,'class and classification'!$A$340:$B$378,2,FALSE))</f>
        <v>Predominantly Rural</v>
      </c>
      <c r="BN214" t="str">
        <f>IFERROR(VLOOKUP(BL214,'class and classification'!$A$1:$C$338,3,FALSE),VLOOKUP(BL214,'class and classification'!$A$340:$C$378,3,FALSE))</f>
        <v>SD</v>
      </c>
      <c r="BP214">
        <v>23.01</v>
      </c>
      <c r="BQ214">
        <v>50</v>
      </c>
      <c r="BR214">
        <v>49.61</v>
      </c>
      <c r="BS214">
        <v>50.45</v>
      </c>
      <c r="BT214">
        <v>53.08</v>
      </c>
    </row>
    <row r="215" spans="1:72"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v>80</v>
      </c>
      <c r="F215">
        <v>84</v>
      </c>
      <c r="G215">
        <v>84.800000000000011</v>
      </c>
      <c r="H215">
        <v>85.4</v>
      </c>
      <c r="I215">
        <v>86.3</v>
      </c>
      <c r="J215">
        <v>86.7</v>
      </c>
      <c r="AB215" t="s">
        <v>723</v>
      </c>
      <c r="AC215" t="e">
        <f>IFERROR(VLOOKUP(AB215,'class and classification'!$A$1:$B$338,2,FALSE),VLOOKUP(AB215,'class and classification'!$A$340:$B$378,2,FALSE))</f>
        <v>#N/A</v>
      </c>
      <c r="AD215" t="e">
        <f>IFERROR(VLOOKUP(AB215,'class and classification'!$A$1:$C$338,3,FALSE),VLOOKUP(AB215,'class and classification'!$A$340:$C$378,3,FALSE))</f>
        <v>#N/A</v>
      </c>
      <c r="AI215">
        <v>66</v>
      </c>
      <c r="AJ215">
        <v>78.7</v>
      </c>
      <c r="BB215" t="s">
        <v>96</v>
      </c>
      <c r="BC215" t="str">
        <f>IFERROR(VLOOKUP(BB215,'class and classification'!$A$1:$B$338,2,FALSE),VLOOKUP(BB215,'class and classification'!$A$340:$B$378,2,FALSE))</f>
        <v>Predominantly Rural</v>
      </c>
      <c r="BD215" t="str">
        <f>IFERROR(VLOOKUP(BB215,'class and classification'!$A$1:$C$338,3,FALSE),VLOOKUP(BB215,'class and classification'!$A$340:$C$378,3,FALSE))</f>
        <v>SD</v>
      </c>
      <c r="BH215">
        <v>4.7</v>
      </c>
      <c r="BI215">
        <v>12.8</v>
      </c>
      <c r="BJ215">
        <v>17.2</v>
      </c>
      <c r="BL215" t="s">
        <v>96</v>
      </c>
      <c r="BM215" t="str">
        <f>IFERROR(VLOOKUP(BL215,'class and classification'!$A$1:$B$338,2,FALSE),VLOOKUP(BL215,'class and classification'!$A$340:$B$378,2,FALSE))</f>
        <v>Predominantly Rural</v>
      </c>
      <c r="BN215" t="str">
        <f>IFERROR(VLOOKUP(BL215,'class and classification'!$A$1:$C$338,3,FALSE),VLOOKUP(BL215,'class and classification'!$A$340:$C$378,3,FALSE))</f>
        <v>SD</v>
      </c>
      <c r="BR215">
        <v>66.510000000000005</v>
      </c>
      <c r="BS215">
        <v>64.69</v>
      </c>
      <c r="BT215">
        <v>65.05</v>
      </c>
    </row>
    <row r="216" spans="1:72"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v>72</v>
      </c>
      <c r="F216">
        <v>78</v>
      </c>
      <c r="G216">
        <v>79.7</v>
      </c>
      <c r="H216">
        <v>80.099999999999994</v>
      </c>
      <c r="I216">
        <v>81.7</v>
      </c>
      <c r="J216">
        <v>81.8</v>
      </c>
      <c r="AB216" t="s">
        <v>1076</v>
      </c>
      <c r="AC216" t="e">
        <f>IFERROR(VLOOKUP(AB216,'class and classification'!$A$1:$B$338,2,FALSE),VLOOKUP(AB216,'class and classification'!$A$340:$B$378,2,FALSE))</f>
        <v>#N/A</v>
      </c>
      <c r="AD216" t="e">
        <f>IFERROR(VLOOKUP(AB216,'class and classification'!$A$1:$C$338,3,FALSE),VLOOKUP(AB216,'class and classification'!$A$340:$C$378,3,FALSE))</f>
        <v>#N/A</v>
      </c>
      <c r="AI216">
        <v>63.3</v>
      </c>
      <c r="AJ216">
        <v>81</v>
      </c>
      <c r="BB216" t="s">
        <v>304</v>
      </c>
      <c r="BC216" t="str">
        <f>IFERROR(VLOOKUP(BB216,'class and classification'!$A$1:$B$338,2,FALSE),VLOOKUP(BB216,'class and classification'!$A$340:$B$378,2,FALSE))</f>
        <v>Predominantly Rural</v>
      </c>
      <c r="BD216" t="str">
        <f>IFERROR(VLOOKUP(BB216,'class and classification'!$A$1:$C$338,3,FALSE),VLOOKUP(BB216,'class and classification'!$A$340:$C$378,3,FALSE))</f>
        <v>SD</v>
      </c>
      <c r="BH216">
        <v>2.9</v>
      </c>
      <c r="BI216">
        <v>11.2</v>
      </c>
      <c r="BJ216">
        <v>17.3</v>
      </c>
      <c r="BL216" t="s">
        <v>304</v>
      </c>
      <c r="BM216" t="str">
        <f>IFERROR(VLOOKUP(BL216,'class and classification'!$A$1:$B$338,2,FALSE),VLOOKUP(BL216,'class and classification'!$A$340:$B$378,2,FALSE))</f>
        <v>Predominantly Rural</v>
      </c>
      <c r="BN216" t="str">
        <f>IFERROR(VLOOKUP(BL216,'class and classification'!$A$1:$C$338,3,FALSE),VLOOKUP(BL216,'class and classification'!$A$340:$C$378,3,FALSE))</f>
        <v>SD</v>
      </c>
      <c r="BR216">
        <v>73.98</v>
      </c>
      <c r="BS216">
        <v>72.709999999999994</v>
      </c>
      <c r="BT216">
        <v>74.41</v>
      </c>
    </row>
    <row r="217" spans="1:72"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v>80</v>
      </c>
      <c r="F217">
        <v>84</v>
      </c>
      <c r="G217">
        <v>87.1</v>
      </c>
      <c r="H217">
        <v>87.2</v>
      </c>
      <c r="I217">
        <v>88.6</v>
      </c>
      <c r="J217">
        <v>88.4</v>
      </c>
      <c r="AB217" t="s">
        <v>1058</v>
      </c>
      <c r="AC217" t="e">
        <f>IFERROR(VLOOKUP(AB217,'class and classification'!$A$1:$B$338,2,FALSE),VLOOKUP(AB217,'class and classification'!$A$340:$B$378,2,FALSE))</f>
        <v>#N/A</v>
      </c>
      <c r="AD217" t="e">
        <f>IFERROR(VLOOKUP(AB217,'class and classification'!$A$1:$C$338,3,FALSE),VLOOKUP(AB217,'class and classification'!$A$340:$C$378,3,FALSE))</f>
        <v>#N/A</v>
      </c>
      <c r="AI217">
        <v>57.2</v>
      </c>
      <c r="AJ217">
        <v>68.7</v>
      </c>
      <c r="BB217" t="s">
        <v>97</v>
      </c>
      <c r="BC217" t="str">
        <f>IFERROR(VLOOKUP(BB217,'class and classification'!$A$1:$B$338,2,FALSE),VLOOKUP(BB217,'class and classification'!$A$340:$B$378,2,FALSE))</f>
        <v>Predominantly Urban</v>
      </c>
      <c r="BD217" t="str">
        <f>IFERROR(VLOOKUP(BB217,'class and classification'!$A$1:$C$338,3,FALSE),VLOOKUP(BB217,'class and classification'!$A$340:$C$378,3,FALSE))</f>
        <v>SD</v>
      </c>
      <c r="BG217">
        <v>0.9</v>
      </c>
      <c r="BH217">
        <v>1</v>
      </c>
      <c r="BI217">
        <v>3</v>
      </c>
      <c r="BJ217">
        <v>22.6</v>
      </c>
      <c r="BL217" t="s">
        <v>97</v>
      </c>
      <c r="BM217" t="str">
        <f>IFERROR(VLOOKUP(BL217,'class and classification'!$A$1:$B$338,2,FALSE),VLOOKUP(BL217,'class and classification'!$A$340:$B$378,2,FALSE))</f>
        <v>Predominantly Urban</v>
      </c>
      <c r="BN217" t="str">
        <f>IFERROR(VLOOKUP(BL217,'class and classification'!$A$1:$C$338,3,FALSE),VLOOKUP(BL217,'class and classification'!$A$340:$C$378,3,FALSE))</f>
        <v>SD</v>
      </c>
      <c r="BP217">
        <v>56.18</v>
      </c>
      <c r="BQ217">
        <v>76.89</v>
      </c>
      <c r="BR217">
        <v>88.15</v>
      </c>
      <c r="BS217">
        <v>84.6</v>
      </c>
      <c r="BT217">
        <v>84.74</v>
      </c>
    </row>
    <row r="218" spans="1:72"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v>72</v>
      </c>
      <c r="F218">
        <v>80</v>
      </c>
      <c r="G218">
        <v>81.399999999999991</v>
      </c>
      <c r="H218">
        <v>81.100000000000009</v>
      </c>
      <c r="I218">
        <v>80.900000000000006</v>
      </c>
      <c r="J218">
        <v>80.599999999999994</v>
      </c>
      <c r="AB218" t="s">
        <v>1052</v>
      </c>
      <c r="AC218" t="e">
        <f>IFERROR(VLOOKUP(AB218,'class and classification'!$A$1:$B$338,2,FALSE),VLOOKUP(AB218,'class and classification'!$A$340:$B$378,2,FALSE))</f>
        <v>#N/A</v>
      </c>
      <c r="AD218" t="e">
        <f>IFERROR(VLOOKUP(AB218,'class and classification'!$A$1:$C$338,3,FALSE),VLOOKUP(AB218,'class and classification'!$A$340:$C$378,3,FALSE))</f>
        <v>#N/A</v>
      </c>
      <c r="AI218">
        <v>70.3</v>
      </c>
      <c r="AJ218">
        <v>92.3</v>
      </c>
      <c r="BB218" t="s">
        <v>130</v>
      </c>
      <c r="BC218" t="str">
        <f>IFERROR(VLOOKUP(BB218,'class and classification'!$A$1:$B$338,2,FALSE),VLOOKUP(BB218,'class and classification'!$A$340:$B$378,2,FALSE))</f>
        <v>Predominantly Urban</v>
      </c>
      <c r="BD218" t="str">
        <f>IFERROR(VLOOKUP(BB218,'class and classification'!$A$1:$C$338,3,FALSE),VLOOKUP(BB218,'class and classification'!$A$340:$C$378,3,FALSE))</f>
        <v>SD</v>
      </c>
      <c r="BG218">
        <v>0.1</v>
      </c>
      <c r="BH218">
        <v>0.8</v>
      </c>
      <c r="BI218">
        <v>3.2</v>
      </c>
      <c r="BJ218">
        <v>4.7</v>
      </c>
      <c r="BL218" t="s">
        <v>130</v>
      </c>
      <c r="BM218" t="str">
        <f>IFERROR(VLOOKUP(BL218,'class and classification'!$A$1:$B$338,2,FALSE),VLOOKUP(BL218,'class and classification'!$A$340:$B$378,2,FALSE))</f>
        <v>Predominantly Urban</v>
      </c>
      <c r="BN218" t="str">
        <f>IFERROR(VLOOKUP(BL218,'class and classification'!$A$1:$C$338,3,FALSE),VLOOKUP(BL218,'class and classification'!$A$340:$C$378,3,FALSE))</f>
        <v>SD</v>
      </c>
      <c r="BP218">
        <v>81.56</v>
      </c>
      <c r="BQ218">
        <v>92.14</v>
      </c>
      <c r="BR218">
        <v>94.73</v>
      </c>
      <c r="BS218">
        <v>92.35</v>
      </c>
      <c r="BT218">
        <v>95.11</v>
      </c>
    </row>
    <row r="219" spans="1:72"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v>63</v>
      </c>
      <c r="F219">
        <v>71</v>
      </c>
      <c r="G219">
        <v>76.3</v>
      </c>
      <c r="H219">
        <v>77.100000000000009</v>
      </c>
      <c r="I219">
        <v>77.900000000000006</v>
      </c>
      <c r="J219">
        <v>78.900000000000006</v>
      </c>
      <c r="AB219" t="s">
        <v>1073</v>
      </c>
      <c r="AC219" t="e">
        <f>IFERROR(VLOOKUP(AB219,'class and classification'!$A$1:$B$338,2,FALSE),VLOOKUP(AB219,'class and classification'!$A$340:$B$378,2,FALSE))</f>
        <v>#N/A</v>
      </c>
      <c r="AD219" t="e">
        <f>IFERROR(VLOOKUP(AB219,'class and classification'!$A$1:$C$338,3,FALSE),VLOOKUP(AB219,'class and classification'!$A$340:$C$378,3,FALSE))</f>
        <v>#N/A</v>
      </c>
      <c r="AI219">
        <v>41.1</v>
      </c>
      <c r="AJ219">
        <v>64.400000000000006</v>
      </c>
      <c r="BB219" t="s">
        <v>156</v>
      </c>
      <c r="BC219" t="str">
        <f>IFERROR(VLOOKUP(BB219,'class and classification'!$A$1:$B$338,2,FALSE),VLOOKUP(BB219,'class and classification'!$A$340:$B$378,2,FALSE))</f>
        <v>Urban with Significant Rural</v>
      </c>
      <c r="BD219" t="str">
        <f>IFERROR(VLOOKUP(BB219,'class and classification'!$A$1:$C$338,3,FALSE),VLOOKUP(BB219,'class and classification'!$A$340:$C$378,3,FALSE))</f>
        <v>SD</v>
      </c>
      <c r="BG219">
        <v>17.5</v>
      </c>
      <c r="BH219">
        <v>18.100000000000001</v>
      </c>
      <c r="BI219">
        <v>24.6</v>
      </c>
      <c r="BJ219">
        <v>29.5</v>
      </c>
      <c r="BL219" t="s">
        <v>156</v>
      </c>
      <c r="BM219" t="str">
        <f>IFERROR(VLOOKUP(BL219,'class and classification'!$A$1:$B$338,2,FALSE),VLOOKUP(BL219,'class and classification'!$A$340:$B$378,2,FALSE))</f>
        <v>Urban with Significant Rural</v>
      </c>
      <c r="BN219" t="str">
        <f>IFERROR(VLOOKUP(BL219,'class and classification'!$A$1:$C$338,3,FALSE),VLOOKUP(BL219,'class and classification'!$A$340:$C$378,3,FALSE))</f>
        <v>SD</v>
      </c>
      <c r="BP219">
        <v>44.57</v>
      </c>
      <c r="BQ219">
        <v>72.989999999999995</v>
      </c>
      <c r="BR219">
        <v>83.87</v>
      </c>
      <c r="BS219">
        <v>87.66</v>
      </c>
      <c r="BT219">
        <v>88.17</v>
      </c>
    </row>
    <row r="220" spans="1:72" x14ac:dyDescent="0.3">
      <c r="AB220" t="s">
        <v>1067</v>
      </c>
      <c r="AC220" t="e">
        <f>IFERROR(VLOOKUP(AB220,'class and classification'!$A$1:$B$338,2,FALSE),VLOOKUP(AB220,'class and classification'!$A$340:$B$378,2,FALSE))</f>
        <v>#N/A</v>
      </c>
      <c r="AD220" t="e">
        <f>IFERROR(VLOOKUP(AB220,'class and classification'!$A$1:$C$338,3,FALSE),VLOOKUP(AB220,'class and classification'!$A$340:$C$378,3,FALSE))</f>
        <v>#N/A</v>
      </c>
      <c r="AI220">
        <v>53.1</v>
      </c>
      <c r="AJ220">
        <v>79.5</v>
      </c>
      <c r="BB220" t="s">
        <v>217</v>
      </c>
      <c r="BC220" t="str">
        <f>IFERROR(VLOOKUP(BB220,'class and classification'!$A$1:$B$338,2,FALSE),VLOOKUP(BB220,'class and classification'!$A$340:$B$378,2,FALSE))</f>
        <v>Predominantly Rural</v>
      </c>
      <c r="BD220" t="str">
        <f>IFERROR(VLOOKUP(BB220,'class and classification'!$A$1:$C$338,3,FALSE),VLOOKUP(BB220,'class and classification'!$A$340:$C$378,3,FALSE))</f>
        <v>SD</v>
      </c>
      <c r="BG220">
        <v>1.3</v>
      </c>
      <c r="BH220">
        <v>3.5</v>
      </c>
      <c r="BI220">
        <v>4.8</v>
      </c>
      <c r="BJ220">
        <v>7.7</v>
      </c>
      <c r="BL220" t="s">
        <v>217</v>
      </c>
      <c r="BM220" t="str">
        <f>IFERROR(VLOOKUP(BL220,'class and classification'!$A$1:$B$338,2,FALSE),VLOOKUP(BL220,'class and classification'!$A$340:$B$378,2,FALSE))</f>
        <v>Predominantly Rural</v>
      </c>
      <c r="BN220" t="str">
        <f>IFERROR(VLOOKUP(BL220,'class and classification'!$A$1:$C$338,3,FALSE),VLOOKUP(BL220,'class and classification'!$A$340:$C$378,3,FALSE))</f>
        <v>SD</v>
      </c>
      <c r="BP220">
        <v>42.39</v>
      </c>
      <c r="BQ220">
        <v>65.58</v>
      </c>
      <c r="BR220">
        <v>75.11</v>
      </c>
      <c r="BS220">
        <v>75.2</v>
      </c>
      <c r="BT220">
        <v>75.73</v>
      </c>
    </row>
    <row r="221" spans="1:72"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AB221" t="s">
        <v>1085</v>
      </c>
      <c r="AC221" t="e">
        <f>IFERROR(VLOOKUP(AB221,'class and classification'!$A$1:$B$338,2,FALSE),VLOOKUP(AB221,'class and classification'!$A$340:$B$378,2,FALSE))</f>
        <v>#N/A</v>
      </c>
      <c r="AD221" t="e">
        <f>IFERROR(VLOOKUP(AB221,'class and classification'!$A$1:$C$338,3,FALSE),VLOOKUP(AB221,'class and classification'!$A$340:$C$378,3,FALSE))</f>
        <v>#N/A</v>
      </c>
      <c r="AI221">
        <v>25.5</v>
      </c>
      <c r="AJ221">
        <v>35.9</v>
      </c>
      <c r="BB221" t="s">
        <v>296</v>
      </c>
      <c r="BC221" t="str">
        <f>IFERROR(VLOOKUP(BB221,'class and classification'!$A$1:$B$338,2,FALSE),VLOOKUP(BB221,'class and classification'!$A$340:$B$378,2,FALSE))</f>
        <v>Predominantly Rural</v>
      </c>
      <c r="BD221" t="str">
        <f>IFERROR(VLOOKUP(BB221,'class and classification'!$A$1:$C$338,3,FALSE),VLOOKUP(BB221,'class and classification'!$A$340:$C$378,3,FALSE))</f>
        <v>SD</v>
      </c>
      <c r="BG221">
        <v>4.7</v>
      </c>
      <c r="BH221">
        <v>6</v>
      </c>
      <c r="BI221">
        <v>14.4</v>
      </c>
      <c r="BJ221">
        <v>43.2</v>
      </c>
      <c r="BL221" t="s">
        <v>296</v>
      </c>
      <c r="BM221" t="str">
        <f>IFERROR(VLOOKUP(BL221,'class and classification'!$A$1:$B$338,2,FALSE),VLOOKUP(BL221,'class and classification'!$A$340:$B$378,2,FALSE))</f>
        <v>Predominantly Rural</v>
      </c>
      <c r="BN221" t="str">
        <f>IFERROR(VLOOKUP(BL221,'class and classification'!$A$1:$C$338,3,FALSE),VLOOKUP(BL221,'class and classification'!$A$340:$C$378,3,FALSE))</f>
        <v>SD</v>
      </c>
      <c r="BP221">
        <v>34.11</v>
      </c>
      <c r="BQ221">
        <v>66.94</v>
      </c>
      <c r="BR221">
        <v>69.59</v>
      </c>
      <c r="BS221">
        <v>69.16</v>
      </c>
      <c r="BT221">
        <v>69.739999999999995</v>
      </c>
    </row>
    <row r="222" spans="1:72"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E222">
        <v>95</v>
      </c>
      <c r="F222">
        <v>95</v>
      </c>
      <c r="G222">
        <v>98.8</v>
      </c>
      <c r="AB222" t="s">
        <v>1079</v>
      </c>
      <c r="AC222" t="e">
        <f>IFERROR(VLOOKUP(AB222,'class and classification'!$A$1:$B$338,2,FALSE),VLOOKUP(AB222,'class and classification'!$A$340:$B$378,2,FALSE))</f>
        <v>#N/A</v>
      </c>
      <c r="AD222" t="e">
        <f>IFERROR(VLOOKUP(AB222,'class and classification'!$A$1:$C$338,3,FALSE),VLOOKUP(AB222,'class and classification'!$A$340:$C$378,3,FALSE))</f>
        <v>#N/A</v>
      </c>
      <c r="AI222">
        <v>56.3</v>
      </c>
      <c r="AJ222">
        <v>78.5</v>
      </c>
      <c r="BB222" t="s">
        <v>22</v>
      </c>
      <c r="BC222" t="str">
        <f>IFERROR(VLOOKUP(BB222,'class and classification'!$A$1:$B$338,2,FALSE),VLOOKUP(BB222,'class and classification'!$A$340:$B$378,2,FALSE))</f>
        <v>Urban with Significant Rural</v>
      </c>
      <c r="BD222" t="str">
        <f>IFERROR(VLOOKUP(BB222,'class and classification'!$A$1:$C$338,3,FALSE),VLOOKUP(BB222,'class and classification'!$A$340:$C$378,3,FALSE))</f>
        <v>SD</v>
      </c>
      <c r="BG222">
        <v>14.3</v>
      </c>
      <c r="BH222">
        <v>17.2</v>
      </c>
      <c r="BI222">
        <v>19.2</v>
      </c>
      <c r="BJ222">
        <v>28.9</v>
      </c>
      <c r="BL222" t="s">
        <v>22</v>
      </c>
      <c r="BM222" t="str">
        <f>IFERROR(VLOOKUP(BL222,'class and classification'!$A$1:$B$338,2,FALSE),VLOOKUP(BL222,'class and classification'!$A$340:$B$378,2,FALSE))</f>
        <v>Urban with Significant Rural</v>
      </c>
      <c r="BN222" t="str">
        <f>IFERROR(VLOOKUP(BL222,'class and classification'!$A$1:$C$338,3,FALSE),VLOOKUP(BL222,'class and classification'!$A$340:$C$378,3,FALSE))</f>
        <v>SD</v>
      </c>
      <c r="BP222">
        <v>53.96</v>
      </c>
      <c r="BQ222">
        <v>65.72</v>
      </c>
      <c r="BR222">
        <v>67.98</v>
      </c>
      <c r="BS222">
        <v>68.510000000000005</v>
      </c>
      <c r="BT222">
        <v>69.31</v>
      </c>
    </row>
    <row r="223" spans="1:72"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E223">
        <v>84</v>
      </c>
      <c r="F223">
        <v>85</v>
      </c>
      <c r="G223">
        <v>86.3</v>
      </c>
      <c r="AB223" t="s">
        <v>1082</v>
      </c>
      <c r="AC223" t="e">
        <f>IFERROR(VLOOKUP(AB223,'class and classification'!$A$1:$B$338,2,FALSE),VLOOKUP(AB223,'class and classification'!$A$340:$B$378,2,FALSE))</f>
        <v>#N/A</v>
      </c>
      <c r="AD223" t="e">
        <f>IFERROR(VLOOKUP(AB223,'class and classification'!$A$1:$C$338,3,FALSE),VLOOKUP(AB223,'class and classification'!$A$340:$C$378,3,FALSE))</f>
        <v>#N/A</v>
      </c>
      <c r="AI223">
        <v>58.2</v>
      </c>
      <c r="AJ223">
        <v>72.7</v>
      </c>
      <c r="BB223" t="s">
        <v>91</v>
      </c>
      <c r="BC223" t="str">
        <f>IFERROR(VLOOKUP(BB223,'class and classification'!$A$1:$B$338,2,FALSE),VLOOKUP(BB223,'class and classification'!$A$340:$B$378,2,FALSE))</f>
        <v>Predominantly Rural</v>
      </c>
      <c r="BD223" t="str">
        <f>IFERROR(VLOOKUP(BB223,'class and classification'!$A$1:$C$338,3,FALSE),VLOOKUP(BB223,'class and classification'!$A$340:$C$378,3,FALSE))</f>
        <v>SD</v>
      </c>
      <c r="BG223">
        <v>2.1</v>
      </c>
      <c r="BH223">
        <v>4.9000000000000004</v>
      </c>
      <c r="BI223">
        <v>11</v>
      </c>
      <c r="BJ223">
        <v>19.600000000000001</v>
      </c>
      <c r="BL223" t="s">
        <v>91</v>
      </c>
      <c r="BM223" t="str">
        <f>IFERROR(VLOOKUP(BL223,'class and classification'!$A$1:$B$338,2,FALSE),VLOOKUP(BL223,'class and classification'!$A$340:$B$378,2,FALSE))</f>
        <v>Predominantly Rural</v>
      </c>
      <c r="BN223" t="str">
        <f>IFERROR(VLOOKUP(BL223,'class and classification'!$A$1:$C$338,3,FALSE),VLOOKUP(BL223,'class and classification'!$A$340:$C$378,3,FALSE))</f>
        <v>SD</v>
      </c>
      <c r="BP223">
        <v>43.56</v>
      </c>
      <c r="BQ223">
        <v>63.85</v>
      </c>
      <c r="BR223">
        <v>72.72</v>
      </c>
      <c r="BS223">
        <v>72.81</v>
      </c>
      <c r="BT223">
        <v>77.760000000000005</v>
      </c>
    </row>
    <row r="224" spans="1:72"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E224">
        <v>79</v>
      </c>
      <c r="F224">
        <v>86</v>
      </c>
      <c r="G224">
        <v>88</v>
      </c>
      <c r="AB224" t="s">
        <v>1070</v>
      </c>
      <c r="AC224" t="e">
        <f>IFERROR(VLOOKUP(AB224,'class and classification'!$A$1:$B$338,2,FALSE),VLOOKUP(AB224,'class and classification'!$A$340:$B$378,2,FALSE))</f>
        <v>#N/A</v>
      </c>
      <c r="AD224" t="e">
        <f>IFERROR(VLOOKUP(AB224,'class and classification'!$A$1:$C$338,3,FALSE),VLOOKUP(AB224,'class and classification'!$A$340:$C$378,3,FALSE))</f>
        <v>#N/A</v>
      </c>
      <c r="AI224">
        <v>31.7</v>
      </c>
      <c r="AJ224">
        <v>51.9</v>
      </c>
      <c r="BB224" t="s">
        <v>98</v>
      </c>
      <c r="BC224" t="str">
        <f>IFERROR(VLOOKUP(BB224,'class and classification'!$A$1:$B$338,2,FALSE),VLOOKUP(BB224,'class and classification'!$A$340:$B$378,2,FALSE))</f>
        <v>Predominantly Urban</v>
      </c>
      <c r="BD224" t="str">
        <f>IFERROR(VLOOKUP(BB224,'class and classification'!$A$1:$C$338,3,FALSE),VLOOKUP(BB224,'class and classification'!$A$340:$C$378,3,FALSE))</f>
        <v>SD</v>
      </c>
      <c r="BG224">
        <v>2.8</v>
      </c>
      <c r="BH224">
        <v>5.7</v>
      </c>
      <c r="BI224">
        <v>15.2</v>
      </c>
      <c r="BJ224">
        <v>16</v>
      </c>
      <c r="BL224" t="s">
        <v>98</v>
      </c>
      <c r="BM224" t="str">
        <f>IFERROR(VLOOKUP(BL224,'class and classification'!$A$1:$B$338,2,FALSE),VLOOKUP(BL224,'class and classification'!$A$340:$B$378,2,FALSE))</f>
        <v>Predominantly Urban</v>
      </c>
      <c r="BN224" t="str">
        <f>IFERROR(VLOOKUP(BL224,'class and classification'!$A$1:$C$338,3,FALSE),VLOOKUP(BL224,'class and classification'!$A$340:$C$378,3,FALSE))</f>
        <v>SD</v>
      </c>
      <c r="BP224">
        <v>49.69</v>
      </c>
      <c r="BQ224">
        <v>81.98</v>
      </c>
      <c r="BR224">
        <v>91.4</v>
      </c>
      <c r="BS224">
        <v>87.06</v>
      </c>
      <c r="BT224">
        <v>89.23</v>
      </c>
    </row>
    <row r="225" spans="1:72"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E225">
        <v>81</v>
      </c>
      <c r="F225">
        <v>83</v>
      </c>
      <c r="G225">
        <v>86.1</v>
      </c>
      <c r="AB225" t="s">
        <v>1061</v>
      </c>
      <c r="AC225" t="e">
        <f>IFERROR(VLOOKUP(AB225,'class and classification'!$A$1:$B$338,2,FALSE),VLOOKUP(AB225,'class and classification'!$A$340:$B$378,2,FALSE))</f>
        <v>#N/A</v>
      </c>
      <c r="AD225" t="e">
        <f>IFERROR(VLOOKUP(AB225,'class and classification'!$A$1:$C$338,3,FALSE),VLOOKUP(AB225,'class and classification'!$A$340:$C$378,3,FALSE))</f>
        <v>#N/A</v>
      </c>
      <c r="AI225">
        <v>33.4</v>
      </c>
      <c r="AJ225">
        <v>69.5</v>
      </c>
      <c r="BB225" t="s">
        <v>106</v>
      </c>
      <c r="BC225" t="str">
        <f>IFERROR(VLOOKUP(BB225,'class and classification'!$A$1:$B$338,2,FALSE),VLOOKUP(BB225,'class and classification'!$A$340:$B$378,2,FALSE))</f>
        <v>Predominantly Urban</v>
      </c>
      <c r="BD225" t="str">
        <f>IFERROR(VLOOKUP(BB225,'class and classification'!$A$1:$C$338,3,FALSE),VLOOKUP(BB225,'class and classification'!$A$340:$C$378,3,FALSE))</f>
        <v>SD</v>
      </c>
      <c r="BG225">
        <v>2.7</v>
      </c>
      <c r="BH225">
        <v>3.9</v>
      </c>
      <c r="BI225">
        <v>5.3</v>
      </c>
      <c r="BJ225">
        <v>3.9</v>
      </c>
      <c r="BL225" t="s">
        <v>106</v>
      </c>
      <c r="BM225" t="str">
        <f>IFERROR(VLOOKUP(BL225,'class and classification'!$A$1:$B$338,2,FALSE),VLOOKUP(BL225,'class and classification'!$A$340:$B$378,2,FALSE))</f>
        <v>Predominantly Urban</v>
      </c>
      <c r="BN225" t="str">
        <f>IFERROR(VLOOKUP(BL225,'class and classification'!$A$1:$C$338,3,FALSE),VLOOKUP(BL225,'class and classification'!$A$340:$C$378,3,FALSE))</f>
        <v>SD</v>
      </c>
      <c r="BP225">
        <v>49.57</v>
      </c>
      <c r="BQ225">
        <v>72.290000000000006</v>
      </c>
      <c r="BR225">
        <v>77.78</v>
      </c>
      <c r="BS225">
        <v>75.87</v>
      </c>
      <c r="BT225">
        <v>83.4</v>
      </c>
    </row>
    <row r="226" spans="1:72"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E226">
        <v>80</v>
      </c>
      <c r="F226">
        <v>85</v>
      </c>
      <c r="G226">
        <v>89.1</v>
      </c>
      <c r="AB226" t="s">
        <v>1064</v>
      </c>
      <c r="AC226" t="e">
        <f>IFERROR(VLOOKUP(AB226,'class and classification'!$A$1:$B$338,2,FALSE),VLOOKUP(AB226,'class and classification'!$A$340:$B$378,2,FALSE))</f>
        <v>#N/A</v>
      </c>
      <c r="AD226" t="e">
        <f>IFERROR(VLOOKUP(AB226,'class and classification'!$A$1:$C$338,3,FALSE),VLOOKUP(AB226,'class and classification'!$A$340:$C$378,3,FALSE))</f>
        <v>#N/A</v>
      </c>
      <c r="AI226">
        <v>68.599999999999994</v>
      </c>
      <c r="AJ226">
        <v>81.8</v>
      </c>
      <c r="BB226" t="s">
        <v>114</v>
      </c>
      <c r="BC226" t="str">
        <f>IFERROR(VLOOKUP(BB226,'class and classification'!$A$1:$B$338,2,FALSE),VLOOKUP(BB226,'class and classification'!$A$340:$B$378,2,FALSE))</f>
        <v>Predominantly Urban</v>
      </c>
      <c r="BD226" t="str">
        <f>IFERROR(VLOOKUP(BB226,'class and classification'!$A$1:$C$338,3,FALSE),VLOOKUP(BB226,'class and classification'!$A$340:$C$378,3,FALSE))</f>
        <v>SD</v>
      </c>
      <c r="BG226">
        <v>0.7</v>
      </c>
      <c r="BH226">
        <v>0.9</v>
      </c>
      <c r="BI226">
        <v>1.5</v>
      </c>
      <c r="BJ226">
        <v>4.5999999999999996</v>
      </c>
      <c r="BL226" t="s">
        <v>114</v>
      </c>
      <c r="BM226" t="str">
        <f>IFERROR(VLOOKUP(BL226,'class and classification'!$A$1:$B$338,2,FALSE),VLOOKUP(BL226,'class and classification'!$A$340:$B$378,2,FALSE))</f>
        <v>Predominantly Urban</v>
      </c>
      <c r="BN226" t="str">
        <f>IFERROR(VLOOKUP(BL226,'class and classification'!$A$1:$C$338,3,FALSE),VLOOKUP(BL226,'class and classification'!$A$340:$C$378,3,FALSE))</f>
        <v>SD</v>
      </c>
      <c r="BP226">
        <v>79.08</v>
      </c>
      <c r="BQ226">
        <v>92.88</v>
      </c>
      <c r="BR226">
        <v>91.15</v>
      </c>
      <c r="BS226">
        <v>89.53</v>
      </c>
      <c r="BT226">
        <v>96.09</v>
      </c>
    </row>
    <row r="227" spans="1:72"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E227">
        <v>95</v>
      </c>
      <c r="F227">
        <v>96</v>
      </c>
      <c r="G227">
        <v>96.699999999999989</v>
      </c>
      <c r="AB227" t="s">
        <v>1</v>
      </c>
      <c r="AC227" t="str">
        <f>IFERROR(VLOOKUP(AB227,'class and classification'!$A$1:$B$338,2,FALSE),VLOOKUP(AB227,'class and classification'!$A$340:$B$378,2,FALSE))</f>
        <v>Predominantly Rural</v>
      </c>
      <c r="AD227" t="str">
        <f>IFERROR(VLOOKUP(AB227,'class and classification'!$A$1:$C$338,3,FALSE),VLOOKUP(AB227,'class and classification'!$A$340:$C$378,3,FALSE))</f>
        <v>SD</v>
      </c>
      <c r="AI227">
        <v>2.8</v>
      </c>
      <c r="AJ227">
        <v>3.4</v>
      </c>
      <c r="BB227" t="s">
        <v>128</v>
      </c>
      <c r="BC227" t="str">
        <f>IFERROR(VLOOKUP(BB227,'class and classification'!$A$1:$B$338,2,FALSE),VLOOKUP(BB227,'class and classification'!$A$340:$B$378,2,FALSE))</f>
        <v>Urban with Significant Rural</v>
      </c>
      <c r="BD227" t="str">
        <f>IFERROR(VLOOKUP(BB227,'class and classification'!$A$1:$C$338,3,FALSE),VLOOKUP(BB227,'class and classification'!$A$340:$C$378,3,FALSE))</f>
        <v>SD</v>
      </c>
      <c r="BG227">
        <v>3.2</v>
      </c>
      <c r="BH227">
        <v>5.4</v>
      </c>
      <c r="BI227">
        <v>8.6999999999999993</v>
      </c>
      <c r="BJ227">
        <v>9.4</v>
      </c>
      <c r="BL227" t="s">
        <v>128</v>
      </c>
      <c r="BM227" t="str">
        <f>IFERROR(VLOOKUP(BL227,'class and classification'!$A$1:$B$338,2,FALSE),VLOOKUP(BL227,'class and classification'!$A$340:$B$378,2,FALSE))</f>
        <v>Urban with Significant Rural</v>
      </c>
      <c r="BN227" t="str">
        <f>IFERROR(VLOOKUP(BL227,'class and classification'!$A$1:$C$338,3,FALSE),VLOOKUP(BL227,'class and classification'!$A$340:$C$378,3,FALSE))</f>
        <v>SD</v>
      </c>
      <c r="BP227">
        <v>47.9</v>
      </c>
      <c r="BQ227">
        <v>70.459999999999994</v>
      </c>
      <c r="BR227">
        <v>67.989999999999995</v>
      </c>
      <c r="BS227">
        <v>67.81</v>
      </c>
      <c r="BT227">
        <v>70.989999999999995</v>
      </c>
    </row>
    <row r="228" spans="1:72" x14ac:dyDescent="0.3">
      <c r="AB228" t="s">
        <v>20</v>
      </c>
      <c r="AC228" t="str">
        <f>IFERROR(VLOOKUP(AB228,'class and classification'!$A$1:$B$338,2,FALSE),VLOOKUP(AB228,'class and classification'!$A$340:$B$378,2,FALSE))</f>
        <v>Urban with Significant Rural</v>
      </c>
      <c r="AD228" t="str">
        <f>IFERROR(VLOOKUP(AB228,'class and classification'!$A$1:$C$338,3,FALSE),VLOOKUP(AB228,'class and classification'!$A$340:$C$378,3,FALSE))</f>
        <v>SD</v>
      </c>
      <c r="AI228">
        <v>0.9</v>
      </c>
      <c r="AJ228">
        <v>5.2</v>
      </c>
      <c r="BB228" t="s">
        <v>131</v>
      </c>
      <c r="BC228" t="str">
        <f>IFERROR(VLOOKUP(BB228,'class and classification'!$A$1:$B$338,2,FALSE),VLOOKUP(BB228,'class and classification'!$A$340:$B$378,2,FALSE))</f>
        <v>Predominantly Urban</v>
      </c>
      <c r="BD228" t="str">
        <f>IFERROR(VLOOKUP(BB228,'class and classification'!$A$1:$C$338,3,FALSE),VLOOKUP(BB228,'class and classification'!$A$340:$C$378,3,FALSE))</f>
        <v>SD</v>
      </c>
      <c r="BG228">
        <v>0.5</v>
      </c>
      <c r="BH228">
        <v>0.8</v>
      </c>
      <c r="BI228">
        <v>1.2</v>
      </c>
      <c r="BJ228">
        <v>1.5</v>
      </c>
      <c r="BL228" t="s">
        <v>131</v>
      </c>
      <c r="BM228" t="str">
        <f>IFERROR(VLOOKUP(BL228,'class and classification'!$A$1:$B$338,2,FALSE),VLOOKUP(BL228,'class and classification'!$A$340:$B$378,2,FALSE))</f>
        <v>Predominantly Urban</v>
      </c>
      <c r="BN228" t="str">
        <f>IFERROR(VLOOKUP(BL228,'class and classification'!$A$1:$C$338,3,FALSE),VLOOKUP(BL228,'class and classification'!$A$340:$C$378,3,FALSE))</f>
        <v>SD</v>
      </c>
      <c r="BP228">
        <v>59.04</v>
      </c>
      <c r="BQ228">
        <v>83.55</v>
      </c>
      <c r="BR228">
        <v>91.78</v>
      </c>
      <c r="BS228">
        <v>94.65</v>
      </c>
      <c r="BT228">
        <v>94.64</v>
      </c>
    </row>
    <row r="229" spans="1:72" x14ac:dyDescent="0.3">
      <c r="A229" t="s">
        <v>1187</v>
      </c>
      <c r="AB229" t="s">
        <v>57</v>
      </c>
      <c r="AC229" t="str">
        <f>IFERROR(VLOOKUP(AB229,'class and classification'!$A$1:$B$338,2,FALSE),VLOOKUP(AB229,'class and classification'!$A$340:$B$378,2,FALSE))</f>
        <v>Urban with Significant Rural</v>
      </c>
      <c r="AD229" t="str">
        <f>IFERROR(VLOOKUP(AB229,'class and classification'!$A$1:$C$338,3,FALSE),VLOOKUP(AB229,'class and classification'!$A$340:$C$378,3,FALSE))</f>
        <v>SD</v>
      </c>
      <c r="AI229">
        <v>5.4</v>
      </c>
      <c r="AJ229">
        <v>6.5</v>
      </c>
      <c r="BB229" t="s">
        <v>177</v>
      </c>
      <c r="BC229" t="str">
        <f>IFERROR(VLOOKUP(BB229,'class and classification'!$A$1:$B$338,2,FALSE),VLOOKUP(BB229,'class and classification'!$A$340:$B$378,2,FALSE))</f>
        <v>Urban with Significant Rural</v>
      </c>
      <c r="BD229" t="str">
        <f>IFERROR(VLOOKUP(BB229,'class and classification'!$A$1:$C$338,3,FALSE),VLOOKUP(BB229,'class and classification'!$A$340:$C$378,3,FALSE))</f>
        <v>SD</v>
      </c>
      <c r="BG229">
        <v>7.7</v>
      </c>
      <c r="BH229">
        <v>9.1999999999999993</v>
      </c>
      <c r="BI229">
        <v>10.199999999999999</v>
      </c>
      <c r="BJ229">
        <v>11.3</v>
      </c>
      <c r="BL229" t="s">
        <v>177</v>
      </c>
      <c r="BM229" t="str">
        <f>IFERROR(VLOOKUP(BL229,'class and classification'!$A$1:$B$338,2,FALSE),VLOOKUP(BL229,'class and classification'!$A$340:$B$378,2,FALSE))</f>
        <v>Urban with Significant Rural</v>
      </c>
      <c r="BN229" t="str">
        <f>IFERROR(VLOOKUP(BL229,'class and classification'!$A$1:$C$338,3,FALSE),VLOOKUP(BL229,'class and classification'!$A$340:$C$378,3,FALSE))</f>
        <v>SD</v>
      </c>
      <c r="BP229">
        <v>34.229999999999997</v>
      </c>
      <c r="BQ229">
        <v>63.03</v>
      </c>
      <c r="BR229">
        <v>67.739999999999995</v>
      </c>
      <c r="BS229">
        <v>69.819999999999993</v>
      </c>
      <c r="BT229">
        <v>73.45</v>
      </c>
    </row>
    <row r="230" spans="1:72"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AB230" t="s">
        <v>71</v>
      </c>
      <c r="AC230" t="str">
        <f>IFERROR(VLOOKUP(AB230,'class and classification'!$A$1:$B$338,2,FALSE),VLOOKUP(AB230,'class and classification'!$A$340:$B$378,2,FALSE))</f>
        <v>Predominantly Rural</v>
      </c>
      <c r="AD230" t="str">
        <f>IFERROR(VLOOKUP(AB230,'class and classification'!$A$1:$C$338,3,FALSE),VLOOKUP(AB230,'class and classification'!$A$340:$C$378,3,FALSE))</f>
        <v>SD</v>
      </c>
      <c r="AI230">
        <v>1.6</v>
      </c>
      <c r="AJ230">
        <v>1.9</v>
      </c>
      <c r="BB230" t="s">
        <v>222</v>
      </c>
      <c r="BC230" t="str">
        <f>IFERROR(VLOOKUP(BB230,'class and classification'!$A$1:$B$338,2,FALSE),VLOOKUP(BB230,'class and classification'!$A$340:$B$378,2,FALSE))</f>
        <v>Predominantly Urban</v>
      </c>
      <c r="BD230" t="str">
        <f>IFERROR(VLOOKUP(BB230,'class and classification'!$A$1:$C$338,3,FALSE),VLOOKUP(BB230,'class and classification'!$A$340:$C$378,3,FALSE))</f>
        <v>SD</v>
      </c>
      <c r="BG230">
        <v>2.4</v>
      </c>
      <c r="BH230">
        <v>3.1</v>
      </c>
      <c r="BI230">
        <v>4.2</v>
      </c>
      <c r="BJ230">
        <v>4.8</v>
      </c>
      <c r="BL230" t="s">
        <v>222</v>
      </c>
      <c r="BM230" t="str">
        <f>IFERROR(VLOOKUP(BL230,'class and classification'!$A$1:$B$338,2,FALSE),VLOOKUP(BL230,'class and classification'!$A$340:$B$378,2,FALSE))</f>
        <v>Predominantly Urban</v>
      </c>
      <c r="BN230" t="str">
        <f>IFERROR(VLOOKUP(BL230,'class and classification'!$A$1:$C$338,3,FALSE),VLOOKUP(BL230,'class and classification'!$A$340:$C$378,3,FALSE))</f>
        <v>SD</v>
      </c>
      <c r="BP230">
        <v>57.97</v>
      </c>
      <c r="BQ230">
        <v>81.31</v>
      </c>
      <c r="BR230">
        <v>86.51</v>
      </c>
      <c r="BS230">
        <v>87.13</v>
      </c>
      <c r="BT230">
        <v>90.46</v>
      </c>
    </row>
    <row r="231" spans="1:72"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AB231" t="s">
        <v>99</v>
      </c>
      <c r="AC231" t="str">
        <f>IFERROR(VLOOKUP(AB231,'class and classification'!$A$1:$B$338,2,FALSE),VLOOKUP(AB231,'class and classification'!$A$340:$B$378,2,FALSE))</f>
        <v>Predominantly Rural</v>
      </c>
      <c r="AD231" t="str">
        <f>IFERROR(VLOOKUP(AB231,'class and classification'!$A$1:$C$338,3,FALSE),VLOOKUP(AB231,'class and classification'!$A$340:$C$378,3,FALSE))</f>
        <v>SD</v>
      </c>
      <c r="AI231">
        <v>4.9000000000000004</v>
      </c>
      <c r="AJ231">
        <v>6.1</v>
      </c>
      <c r="BB231" t="s">
        <v>275</v>
      </c>
      <c r="BC231" t="str">
        <f>IFERROR(VLOOKUP(BB231,'class and classification'!$A$1:$B$338,2,FALSE),VLOOKUP(BB231,'class and classification'!$A$340:$B$378,2,FALSE))</f>
        <v>Urban with Significant Rural</v>
      </c>
      <c r="BD231" t="str">
        <f>IFERROR(VLOOKUP(BB231,'class and classification'!$A$1:$C$338,3,FALSE),VLOOKUP(BB231,'class and classification'!$A$340:$C$378,3,FALSE))</f>
        <v>SD</v>
      </c>
      <c r="BG231">
        <v>7.6</v>
      </c>
      <c r="BH231">
        <v>11.6</v>
      </c>
      <c r="BI231">
        <v>14.7</v>
      </c>
      <c r="BJ231">
        <v>18</v>
      </c>
      <c r="BL231" t="s">
        <v>275</v>
      </c>
      <c r="BM231" t="str">
        <f>IFERROR(VLOOKUP(BL231,'class and classification'!$A$1:$B$338,2,FALSE),VLOOKUP(BL231,'class and classification'!$A$340:$B$378,2,FALSE))</f>
        <v>Urban with Significant Rural</v>
      </c>
      <c r="BN231" t="str">
        <f>IFERROR(VLOOKUP(BL231,'class and classification'!$A$1:$C$338,3,FALSE),VLOOKUP(BL231,'class and classification'!$A$340:$C$378,3,FALSE))</f>
        <v>SD</v>
      </c>
      <c r="BP231">
        <v>41.41</v>
      </c>
      <c r="BQ231">
        <v>69.11</v>
      </c>
      <c r="BR231">
        <v>70</v>
      </c>
      <c r="BS231">
        <v>71.13</v>
      </c>
      <c r="BT231">
        <v>75.319999999999993</v>
      </c>
    </row>
    <row r="232" spans="1:72"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AB232" t="s">
        <v>243</v>
      </c>
      <c r="AC232" t="str">
        <f>IFERROR(VLOOKUP(AB232,'class and classification'!$A$1:$B$338,2,FALSE),VLOOKUP(AB232,'class and classification'!$A$340:$B$378,2,FALSE))</f>
        <v>Predominantly Rural</v>
      </c>
      <c r="AD232" t="str">
        <f>IFERROR(VLOOKUP(AB232,'class and classification'!$A$1:$C$338,3,FALSE),VLOOKUP(AB232,'class and classification'!$A$340:$C$378,3,FALSE))</f>
        <v>SD</v>
      </c>
      <c r="AI232">
        <v>10.4</v>
      </c>
      <c r="AJ232">
        <v>12.7</v>
      </c>
      <c r="BB232" t="s">
        <v>308</v>
      </c>
      <c r="BC232" t="str">
        <f>IFERROR(VLOOKUP(BB232,'class and classification'!$A$1:$B$338,2,FALSE),VLOOKUP(BB232,'class and classification'!$A$340:$B$378,2,FALSE))</f>
        <v>Predominantly Rural</v>
      </c>
      <c r="BD232" t="str">
        <f>IFERROR(VLOOKUP(BB232,'class and classification'!$A$1:$C$338,3,FALSE),VLOOKUP(BB232,'class and classification'!$A$340:$C$378,3,FALSE))</f>
        <v>SD</v>
      </c>
      <c r="BG232">
        <v>2.7</v>
      </c>
      <c r="BH232">
        <v>5.3</v>
      </c>
      <c r="BI232">
        <v>7.9</v>
      </c>
      <c r="BJ232">
        <v>9.3000000000000007</v>
      </c>
      <c r="BL232" t="s">
        <v>308</v>
      </c>
      <c r="BM232" t="str">
        <f>IFERROR(VLOOKUP(BL232,'class and classification'!$A$1:$B$338,2,FALSE),VLOOKUP(BL232,'class and classification'!$A$340:$B$378,2,FALSE))</f>
        <v>Predominantly Rural</v>
      </c>
      <c r="BN232" t="str">
        <f>IFERROR(VLOOKUP(BL232,'class and classification'!$A$1:$C$338,3,FALSE),VLOOKUP(BL232,'class and classification'!$A$340:$C$378,3,FALSE))</f>
        <v>SD</v>
      </c>
      <c r="BP232">
        <v>34.96</v>
      </c>
      <c r="BQ232">
        <v>61.77</v>
      </c>
      <c r="BR232">
        <v>70.790000000000006</v>
      </c>
      <c r="BS232">
        <v>73.86</v>
      </c>
      <c r="BT232">
        <v>75.819999999999993</v>
      </c>
    </row>
    <row r="233" spans="1:72"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AB233" t="s">
        <v>50</v>
      </c>
      <c r="AC233" t="str">
        <f>IFERROR(VLOOKUP(AB233,'class and classification'!$A$1:$B$338,2,FALSE),VLOOKUP(AB233,'class and classification'!$A$340:$B$378,2,FALSE))</f>
        <v>Predominantly Urban</v>
      </c>
      <c r="AD233" t="str">
        <f>IFERROR(VLOOKUP(AB233,'class and classification'!$A$1:$C$338,3,FALSE),VLOOKUP(AB233,'class and classification'!$A$340:$C$378,3,FALSE))</f>
        <v>SD</v>
      </c>
      <c r="AI233">
        <v>78.7</v>
      </c>
      <c r="AJ233">
        <v>79</v>
      </c>
      <c r="BB233" t="s">
        <v>12</v>
      </c>
      <c r="BC233" t="str">
        <f>IFERROR(VLOOKUP(BB233,'class and classification'!$A$1:$B$338,2,FALSE),VLOOKUP(BB233,'class and classification'!$A$340:$B$378,2,FALSE))</f>
        <v>Urban with Significant Rural</v>
      </c>
      <c r="BD233" t="str">
        <f>IFERROR(VLOOKUP(BB233,'class and classification'!$A$1:$C$338,3,FALSE),VLOOKUP(BB233,'class and classification'!$A$340:$C$378,3,FALSE))</f>
        <v>SD</v>
      </c>
      <c r="BG233">
        <v>3.8</v>
      </c>
      <c r="BH233">
        <v>4.9000000000000004</v>
      </c>
      <c r="BI233">
        <v>7.5</v>
      </c>
      <c r="BJ233">
        <v>11.9</v>
      </c>
      <c r="BL233" t="s">
        <v>12</v>
      </c>
      <c r="BM233" t="str">
        <f>IFERROR(VLOOKUP(BL233,'class and classification'!$A$1:$B$338,2,FALSE),VLOOKUP(BL233,'class and classification'!$A$340:$B$378,2,FALSE))</f>
        <v>Urban with Significant Rural</v>
      </c>
      <c r="BN233" t="str">
        <f>IFERROR(VLOOKUP(BL233,'class and classification'!$A$1:$C$338,3,FALSE),VLOOKUP(BL233,'class and classification'!$A$340:$C$378,3,FALSE))</f>
        <v>SD</v>
      </c>
      <c r="BP233">
        <v>55.11</v>
      </c>
      <c r="BQ233">
        <v>70.45</v>
      </c>
      <c r="BR233">
        <v>70.62</v>
      </c>
      <c r="BS233">
        <v>72.28</v>
      </c>
      <c r="BT233">
        <v>70.989999999999995</v>
      </c>
    </row>
    <row r="234" spans="1:72"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AB234" t="s">
        <v>68</v>
      </c>
      <c r="AC234" t="str">
        <f>IFERROR(VLOOKUP(AB234,'class and classification'!$A$1:$B$338,2,FALSE),VLOOKUP(AB234,'class and classification'!$A$340:$B$378,2,FALSE))</f>
        <v>Urban with Significant Rural</v>
      </c>
      <c r="AD234" t="str">
        <f>IFERROR(VLOOKUP(AB234,'class and classification'!$A$1:$C$338,3,FALSE),VLOOKUP(AB234,'class and classification'!$A$340:$C$378,3,FALSE))</f>
        <v>SD</v>
      </c>
      <c r="AI234">
        <v>11.5</v>
      </c>
      <c r="AJ234">
        <v>19.2</v>
      </c>
      <c r="BB234" t="s">
        <v>56</v>
      </c>
      <c r="BC234" t="str">
        <f>IFERROR(VLOOKUP(BB234,'class and classification'!$A$1:$B$338,2,FALSE),VLOOKUP(BB234,'class and classification'!$A$340:$B$378,2,FALSE))</f>
        <v>Predominantly Urban</v>
      </c>
      <c r="BD234" t="str">
        <f>IFERROR(VLOOKUP(BB234,'class and classification'!$A$1:$C$338,3,FALSE),VLOOKUP(BB234,'class and classification'!$A$340:$C$378,3,FALSE))</f>
        <v>SD</v>
      </c>
      <c r="BG234">
        <v>1.3</v>
      </c>
      <c r="BH234">
        <v>2.1</v>
      </c>
      <c r="BI234">
        <v>4.5</v>
      </c>
      <c r="BJ234">
        <v>10.7</v>
      </c>
      <c r="BL234" t="s">
        <v>56</v>
      </c>
      <c r="BM234" t="str">
        <f>IFERROR(VLOOKUP(BL234,'class and classification'!$A$1:$B$338,2,FALSE),VLOOKUP(BL234,'class and classification'!$A$340:$B$378,2,FALSE))</f>
        <v>Predominantly Urban</v>
      </c>
      <c r="BN234" t="str">
        <f>IFERROR(VLOOKUP(BL234,'class and classification'!$A$1:$C$338,3,FALSE),VLOOKUP(BL234,'class and classification'!$A$340:$C$378,3,FALSE))</f>
        <v>SD</v>
      </c>
      <c r="BP234">
        <v>36.4</v>
      </c>
      <c r="BQ234">
        <v>78.63</v>
      </c>
      <c r="BR234">
        <v>76.02</v>
      </c>
      <c r="BS234">
        <v>74.84</v>
      </c>
      <c r="BT234">
        <v>75.69</v>
      </c>
    </row>
    <row r="235" spans="1:72"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AB235" t="s">
        <v>110</v>
      </c>
      <c r="AC235" t="str">
        <f>IFERROR(VLOOKUP(AB235,'class and classification'!$A$1:$B$338,2,FALSE),VLOOKUP(AB235,'class and classification'!$A$340:$B$378,2,FALSE))</f>
        <v>Predominantly Urban</v>
      </c>
      <c r="AD235" t="str">
        <f>IFERROR(VLOOKUP(AB235,'class and classification'!$A$1:$C$338,3,FALSE),VLOOKUP(AB235,'class and classification'!$A$340:$C$378,3,FALSE))</f>
        <v>SD</v>
      </c>
      <c r="AI235">
        <v>5.5</v>
      </c>
      <c r="AJ235">
        <v>15.8</v>
      </c>
      <c r="BB235" t="s">
        <v>81</v>
      </c>
      <c r="BC235" t="str">
        <f>IFERROR(VLOOKUP(BB235,'class and classification'!$A$1:$B$338,2,FALSE),VLOOKUP(BB235,'class and classification'!$A$340:$B$378,2,FALSE))</f>
        <v>Predominantly Urban</v>
      </c>
      <c r="BD235" t="str">
        <f>IFERROR(VLOOKUP(BB235,'class and classification'!$A$1:$C$338,3,FALSE),VLOOKUP(BB235,'class and classification'!$A$340:$C$378,3,FALSE))</f>
        <v>SD</v>
      </c>
      <c r="BG235">
        <v>5.7</v>
      </c>
      <c r="BH235">
        <v>11.1</v>
      </c>
      <c r="BI235">
        <v>14.7</v>
      </c>
      <c r="BJ235">
        <v>40</v>
      </c>
      <c r="BL235" t="s">
        <v>81</v>
      </c>
      <c r="BM235" t="str">
        <f>IFERROR(VLOOKUP(BL235,'class and classification'!$A$1:$B$338,2,FALSE),VLOOKUP(BL235,'class and classification'!$A$340:$B$378,2,FALSE))</f>
        <v>Predominantly Urban</v>
      </c>
      <c r="BN235" t="str">
        <f>IFERROR(VLOOKUP(BL235,'class and classification'!$A$1:$C$338,3,FALSE),VLOOKUP(BL235,'class and classification'!$A$340:$C$378,3,FALSE))</f>
        <v>SD</v>
      </c>
      <c r="BP235">
        <v>63.95</v>
      </c>
      <c r="BQ235">
        <v>72.48</v>
      </c>
      <c r="BR235">
        <v>76</v>
      </c>
      <c r="BS235">
        <v>89.6</v>
      </c>
      <c r="BT235">
        <v>93.19</v>
      </c>
    </row>
    <row r="236" spans="1:72"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AB236" t="s">
        <v>141</v>
      </c>
      <c r="AC236" t="str">
        <f>IFERROR(VLOOKUP(AB236,'class and classification'!$A$1:$B$338,2,FALSE),VLOOKUP(AB236,'class and classification'!$A$340:$B$378,2,FALSE))</f>
        <v>Predominantly Urban</v>
      </c>
      <c r="AD236" t="str">
        <f>IFERROR(VLOOKUP(AB236,'class and classification'!$A$1:$C$338,3,FALSE),VLOOKUP(AB236,'class and classification'!$A$340:$C$378,3,FALSE))</f>
        <v>SD</v>
      </c>
      <c r="AI236">
        <v>7.5</v>
      </c>
      <c r="AJ236">
        <v>17.5</v>
      </c>
      <c r="BB236" t="s">
        <v>86</v>
      </c>
      <c r="BC236" t="str">
        <f>IFERROR(VLOOKUP(BB236,'class and classification'!$A$1:$B$338,2,FALSE),VLOOKUP(BB236,'class and classification'!$A$340:$B$378,2,FALSE))</f>
        <v>Urban with Significant Rural</v>
      </c>
      <c r="BD236" t="str">
        <f>IFERROR(VLOOKUP(BB236,'class and classification'!$A$1:$C$338,3,FALSE),VLOOKUP(BB236,'class and classification'!$A$340:$C$378,3,FALSE))</f>
        <v>SD</v>
      </c>
      <c r="BG236">
        <v>1.2</v>
      </c>
      <c r="BH236">
        <v>1.8</v>
      </c>
      <c r="BI236">
        <v>4.2</v>
      </c>
      <c r="BJ236">
        <v>19.100000000000001</v>
      </c>
      <c r="BL236" t="s">
        <v>86</v>
      </c>
      <c r="BM236" t="str">
        <f>IFERROR(VLOOKUP(BL236,'class and classification'!$A$1:$B$338,2,FALSE),VLOOKUP(BL236,'class and classification'!$A$340:$B$378,2,FALSE))</f>
        <v>Urban with Significant Rural</v>
      </c>
      <c r="BN236" t="str">
        <f>IFERROR(VLOOKUP(BL236,'class and classification'!$A$1:$C$338,3,FALSE),VLOOKUP(BL236,'class and classification'!$A$340:$C$378,3,FALSE))</f>
        <v>SD</v>
      </c>
      <c r="BP236">
        <v>53.66</v>
      </c>
      <c r="BQ236">
        <v>66.89</v>
      </c>
      <c r="BR236">
        <v>76.69</v>
      </c>
      <c r="BS236">
        <v>78.33</v>
      </c>
      <c r="BT236">
        <v>78.44</v>
      </c>
    </row>
    <row r="237" spans="1:72" x14ac:dyDescent="0.3">
      <c r="AB237" t="s">
        <v>153</v>
      </c>
      <c r="AC237" t="str">
        <f>IFERROR(VLOOKUP(AB237,'class and classification'!$A$1:$B$338,2,FALSE),VLOOKUP(AB237,'class and classification'!$A$340:$B$378,2,FALSE))</f>
        <v>Urban with Significant Rural</v>
      </c>
      <c r="AD237" t="str">
        <f>IFERROR(VLOOKUP(AB237,'class and classification'!$A$1:$C$338,3,FALSE),VLOOKUP(AB237,'class and classification'!$A$340:$C$378,3,FALSE))</f>
        <v>SD</v>
      </c>
      <c r="AI237">
        <v>14.2</v>
      </c>
      <c r="AJ237">
        <v>17.8</v>
      </c>
      <c r="BB237" t="s">
        <v>115</v>
      </c>
      <c r="BC237" t="str">
        <f>IFERROR(VLOOKUP(BB237,'class and classification'!$A$1:$B$338,2,FALSE),VLOOKUP(BB237,'class and classification'!$A$340:$B$378,2,FALSE))</f>
        <v>Predominantly Urban</v>
      </c>
      <c r="BD237" t="str">
        <f>IFERROR(VLOOKUP(BB237,'class and classification'!$A$1:$C$338,3,FALSE),VLOOKUP(BB237,'class and classification'!$A$340:$C$378,3,FALSE))</f>
        <v>SD</v>
      </c>
      <c r="BG237">
        <v>5.7</v>
      </c>
      <c r="BH237">
        <v>6.3</v>
      </c>
      <c r="BI237">
        <v>6.4</v>
      </c>
      <c r="BJ237">
        <v>15.9</v>
      </c>
      <c r="BL237" t="s">
        <v>115</v>
      </c>
      <c r="BM237" t="str">
        <f>IFERROR(VLOOKUP(BL237,'class and classification'!$A$1:$B$338,2,FALSE),VLOOKUP(BL237,'class and classification'!$A$340:$B$378,2,FALSE))</f>
        <v>Predominantly Urban</v>
      </c>
      <c r="BN237" t="str">
        <f>IFERROR(VLOOKUP(BL237,'class and classification'!$A$1:$C$338,3,FALSE),VLOOKUP(BL237,'class and classification'!$A$340:$C$378,3,FALSE))</f>
        <v>SD</v>
      </c>
      <c r="BP237">
        <v>72.91</v>
      </c>
      <c r="BQ237">
        <v>79.58</v>
      </c>
      <c r="BR237">
        <v>80.47</v>
      </c>
      <c r="BS237">
        <v>83.2</v>
      </c>
      <c r="BT237">
        <v>91.22</v>
      </c>
    </row>
    <row r="238" spans="1:72"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AB238" t="s">
        <v>201</v>
      </c>
      <c r="AC238" t="str">
        <f>IFERROR(VLOOKUP(AB238,'class and classification'!$A$1:$B$338,2,FALSE),VLOOKUP(AB238,'class and classification'!$A$340:$B$378,2,FALSE))</f>
        <v>Predominantly Urban</v>
      </c>
      <c r="AD238" t="str">
        <f>IFERROR(VLOOKUP(AB238,'class and classification'!$A$1:$C$338,3,FALSE),VLOOKUP(AB238,'class and classification'!$A$340:$C$378,3,FALSE))</f>
        <v>SD</v>
      </c>
      <c r="AI238">
        <v>51.9</v>
      </c>
      <c r="AJ238">
        <v>56.3</v>
      </c>
      <c r="BB238" t="s">
        <v>162</v>
      </c>
      <c r="BC238" t="str">
        <f>IFERROR(VLOOKUP(BB238,'class and classification'!$A$1:$B$338,2,FALSE),VLOOKUP(BB238,'class and classification'!$A$340:$B$378,2,FALSE))</f>
        <v>Urban with Significant Rural</v>
      </c>
      <c r="BD238" t="str">
        <f>IFERROR(VLOOKUP(BB238,'class and classification'!$A$1:$C$338,3,FALSE),VLOOKUP(BB238,'class and classification'!$A$340:$C$378,3,FALSE))</f>
        <v>SD</v>
      </c>
      <c r="BG238">
        <v>3.8</v>
      </c>
      <c r="BH238">
        <v>4.5999999999999996</v>
      </c>
      <c r="BI238">
        <v>11.5</v>
      </c>
      <c r="BJ238">
        <v>27.8</v>
      </c>
      <c r="BL238" t="s">
        <v>162</v>
      </c>
      <c r="BM238" t="str">
        <f>IFERROR(VLOOKUP(BL238,'class and classification'!$A$1:$B$338,2,FALSE),VLOOKUP(BL238,'class and classification'!$A$340:$B$378,2,FALSE))</f>
        <v>Urban with Significant Rural</v>
      </c>
      <c r="BN238" t="str">
        <f>IFERROR(VLOOKUP(BL238,'class and classification'!$A$1:$C$338,3,FALSE),VLOOKUP(BL238,'class and classification'!$A$340:$C$378,3,FALSE))</f>
        <v>SD</v>
      </c>
      <c r="BP238">
        <v>57.81</v>
      </c>
      <c r="BQ238">
        <v>67.37</v>
      </c>
      <c r="BR238">
        <v>63.55</v>
      </c>
      <c r="BS238">
        <v>64.98</v>
      </c>
      <c r="BT238">
        <v>63.88</v>
      </c>
    </row>
    <row r="239" spans="1:72"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v>98</v>
      </c>
      <c r="F239">
        <v>98</v>
      </c>
      <c r="G239">
        <v>98.7</v>
      </c>
      <c r="H239">
        <v>98.7</v>
      </c>
      <c r="I239">
        <v>98.7</v>
      </c>
      <c r="J239">
        <v>98.9</v>
      </c>
      <c r="AB239" t="s">
        <v>205</v>
      </c>
      <c r="AC239" t="str">
        <f>IFERROR(VLOOKUP(AB239,'class and classification'!$A$1:$B$338,2,FALSE),VLOOKUP(AB239,'class and classification'!$A$340:$B$378,2,FALSE))</f>
        <v>Predominantly Urban</v>
      </c>
      <c r="AD239" t="str">
        <f>IFERROR(VLOOKUP(AB239,'class and classification'!$A$1:$C$338,3,FALSE),VLOOKUP(AB239,'class and classification'!$A$340:$C$378,3,FALSE))</f>
        <v>SD</v>
      </c>
      <c r="AI239">
        <v>5.7</v>
      </c>
      <c r="AJ239">
        <v>7.2</v>
      </c>
      <c r="BB239" t="s">
        <v>231</v>
      </c>
      <c r="BC239" t="str">
        <f>IFERROR(VLOOKUP(BB239,'class and classification'!$A$1:$B$338,2,FALSE),VLOOKUP(BB239,'class and classification'!$A$340:$B$378,2,FALSE))</f>
        <v>Predominantly Rural</v>
      </c>
      <c r="BD239" t="str">
        <f>IFERROR(VLOOKUP(BB239,'class and classification'!$A$1:$C$338,3,FALSE),VLOOKUP(BB239,'class and classification'!$A$340:$C$378,3,FALSE))</f>
        <v>SD</v>
      </c>
      <c r="BG239">
        <v>1.8</v>
      </c>
      <c r="BH239">
        <v>2.4</v>
      </c>
      <c r="BI239">
        <v>15.3</v>
      </c>
      <c r="BJ239">
        <v>36</v>
      </c>
      <c r="BL239" t="s">
        <v>231</v>
      </c>
      <c r="BM239" t="str">
        <f>IFERROR(VLOOKUP(BL239,'class and classification'!$A$1:$B$338,2,FALSE),VLOOKUP(BL239,'class and classification'!$A$340:$B$378,2,FALSE))</f>
        <v>Predominantly Rural</v>
      </c>
      <c r="BN239" t="str">
        <f>IFERROR(VLOOKUP(BL239,'class and classification'!$A$1:$C$338,3,FALSE),VLOOKUP(BL239,'class and classification'!$A$340:$C$378,3,FALSE))</f>
        <v>SD</v>
      </c>
      <c r="BP239">
        <v>49.68</v>
      </c>
      <c r="BQ239">
        <v>60.84</v>
      </c>
      <c r="BR239">
        <v>62.22</v>
      </c>
      <c r="BS239">
        <v>62.35</v>
      </c>
      <c r="BT239">
        <v>63.51</v>
      </c>
    </row>
    <row r="240" spans="1:72"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v>94</v>
      </c>
      <c r="F240">
        <v>95</v>
      </c>
      <c r="G240">
        <v>97.1</v>
      </c>
      <c r="H240">
        <v>97.7</v>
      </c>
      <c r="I240">
        <v>98.3</v>
      </c>
      <c r="J240">
        <v>98.2</v>
      </c>
      <c r="AB240" t="s">
        <v>211</v>
      </c>
      <c r="AC240" t="str">
        <f>IFERROR(VLOOKUP(AB240,'class and classification'!$A$1:$B$338,2,FALSE),VLOOKUP(AB240,'class and classification'!$A$340:$B$378,2,FALSE))</f>
        <v>Predominantly Rural</v>
      </c>
      <c r="AD240" t="str">
        <f>IFERROR(VLOOKUP(AB240,'class and classification'!$A$1:$C$338,3,FALSE),VLOOKUP(AB240,'class and classification'!$A$340:$C$378,3,FALSE))</f>
        <v>SD</v>
      </c>
      <c r="AI240">
        <v>21.7</v>
      </c>
      <c r="AJ240">
        <v>42.1</v>
      </c>
      <c r="BB240" t="s">
        <v>108</v>
      </c>
      <c r="BC240" t="str">
        <f>IFERROR(VLOOKUP(BB240,'class and classification'!$A$1:$B$338,2,FALSE),VLOOKUP(BB240,'class and classification'!$A$340:$B$378,2,FALSE))</f>
        <v>Urban with Significant Rural</v>
      </c>
      <c r="BD240" t="str">
        <f>IFERROR(VLOOKUP(BB240,'class and classification'!$A$1:$C$338,3,FALSE),VLOOKUP(BB240,'class and classification'!$A$340:$C$378,3,FALSE))</f>
        <v>SD</v>
      </c>
      <c r="BG240">
        <v>1.4</v>
      </c>
      <c r="BH240">
        <v>1.9</v>
      </c>
      <c r="BI240">
        <v>5.3</v>
      </c>
      <c r="BJ240">
        <v>26.4</v>
      </c>
      <c r="BL240" t="s">
        <v>108</v>
      </c>
      <c r="BM240" t="str">
        <f>IFERROR(VLOOKUP(BL240,'class and classification'!$A$1:$B$338,2,FALSE),VLOOKUP(BL240,'class and classification'!$A$340:$B$378,2,FALSE))</f>
        <v>Urban with Significant Rural</v>
      </c>
      <c r="BN240" t="str">
        <f>IFERROR(VLOOKUP(BL240,'class and classification'!$A$1:$C$338,3,FALSE),VLOOKUP(BL240,'class and classification'!$A$340:$C$378,3,FALSE))</f>
        <v>SD</v>
      </c>
      <c r="BP240">
        <v>43.51</v>
      </c>
      <c r="BQ240">
        <v>78.62</v>
      </c>
      <c r="BR240">
        <v>80.22</v>
      </c>
      <c r="BS240">
        <v>79.77</v>
      </c>
      <c r="BT240">
        <v>80.180000000000007</v>
      </c>
    </row>
    <row r="241" spans="1:72"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v>91</v>
      </c>
      <c r="F241">
        <v>93</v>
      </c>
      <c r="G241">
        <v>95.4</v>
      </c>
      <c r="H241">
        <v>96.199999999999989</v>
      </c>
      <c r="I241">
        <v>96.5</v>
      </c>
      <c r="J241">
        <v>96.7</v>
      </c>
      <c r="AB241" t="s">
        <v>216</v>
      </c>
      <c r="AC241" t="str">
        <f>IFERROR(VLOOKUP(AB241,'class and classification'!$A$1:$B$338,2,FALSE),VLOOKUP(AB241,'class and classification'!$A$340:$B$378,2,FALSE))</f>
        <v>Predominantly Urban</v>
      </c>
      <c r="AD241" t="str">
        <f>IFERROR(VLOOKUP(AB241,'class and classification'!$A$1:$C$338,3,FALSE),VLOOKUP(AB241,'class and classification'!$A$340:$C$378,3,FALSE))</f>
        <v>SD</v>
      </c>
      <c r="AI241">
        <v>1.4</v>
      </c>
      <c r="AJ241">
        <v>1.5</v>
      </c>
      <c r="BB241" t="s">
        <v>267</v>
      </c>
      <c r="BC241" t="str">
        <f>IFERROR(VLOOKUP(BB241,'class and classification'!$A$1:$B$338,2,FALSE),VLOOKUP(BB241,'class and classification'!$A$340:$B$378,2,FALSE))</f>
        <v>Predominantly Rural</v>
      </c>
      <c r="BD241" t="str">
        <f>IFERROR(VLOOKUP(BB241,'class and classification'!$A$1:$C$338,3,FALSE),VLOOKUP(BB241,'class and classification'!$A$340:$C$378,3,FALSE))</f>
        <v>SD</v>
      </c>
      <c r="BG241">
        <v>1</v>
      </c>
      <c r="BH241">
        <v>1.6</v>
      </c>
      <c r="BI241">
        <v>6</v>
      </c>
      <c r="BJ241">
        <v>23.9</v>
      </c>
      <c r="BL241" t="s">
        <v>267</v>
      </c>
      <c r="BM241" t="str">
        <f>IFERROR(VLOOKUP(BL241,'class and classification'!$A$1:$B$338,2,FALSE),VLOOKUP(BL241,'class and classification'!$A$340:$B$378,2,FALSE))</f>
        <v>Predominantly Rural</v>
      </c>
      <c r="BN241" t="str">
        <f>IFERROR(VLOOKUP(BL241,'class and classification'!$A$1:$C$338,3,FALSE),VLOOKUP(BL241,'class and classification'!$A$340:$C$378,3,FALSE))</f>
        <v>SD</v>
      </c>
      <c r="BP241">
        <v>50.37</v>
      </c>
      <c r="BQ241">
        <v>56.32</v>
      </c>
      <c r="BR241">
        <v>52.08</v>
      </c>
      <c r="BS241">
        <v>51.26</v>
      </c>
      <c r="BT241">
        <v>56.47</v>
      </c>
    </row>
    <row r="242" spans="1:72"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v>86</v>
      </c>
      <c r="F242">
        <v>88</v>
      </c>
      <c r="G242">
        <v>90.399999999999991</v>
      </c>
      <c r="H242">
        <v>92</v>
      </c>
      <c r="I242">
        <v>93.1</v>
      </c>
      <c r="J242">
        <v>93.5</v>
      </c>
      <c r="AB242" t="s">
        <v>246</v>
      </c>
      <c r="AC242" t="str">
        <f>IFERROR(VLOOKUP(AB242,'class and classification'!$A$1:$B$338,2,FALSE),VLOOKUP(AB242,'class and classification'!$A$340:$B$378,2,FALSE))</f>
        <v>Predominantly Urban</v>
      </c>
      <c r="AD242" t="str">
        <f>IFERROR(VLOOKUP(AB242,'class and classification'!$A$1:$C$338,3,FALSE),VLOOKUP(AB242,'class and classification'!$A$340:$C$378,3,FALSE))</f>
        <v>SD</v>
      </c>
      <c r="AI242">
        <v>5</v>
      </c>
      <c r="AJ242">
        <v>10.199999999999999</v>
      </c>
      <c r="BB242" t="s">
        <v>277</v>
      </c>
      <c r="BC242" t="str">
        <f>IFERROR(VLOOKUP(BB242,'class and classification'!$A$1:$B$338,2,FALSE),VLOOKUP(BB242,'class and classification'!$A$340:$B$378,2,FALSE))</f>
        <v>Predominantly Urban</v>
      </c>
      <c r="BD242" t="str">
        <f>IFERROR(VLOOKUP(BB242,'class and classification'!$A$1:$C$338,3,FALSE),VLOOKUP(BB242,'class and classification'!$A$340:$C$378,3,FALSE))</f>
        <v>SD</v>
      </c>
      <c r="BG242">
        <v>19.899999999999999</v>
      </c>
      <c r="BH242">
        <v>43.2</v>
      </c>
      <c r="BI242">
        <v>49.1</v>
      </c>
      <c r="BJ242">
        <v>61.1</v>
      </c>
      <c r="BL242" t="s">
        <v>277</v>
      </c>
      <c r="BM242" t="str">
        <f>IFERROR(VLOOKUP(BL242,'class and classification'!$A$1:$B$338,2,FALSE),VLOOKUP(BL242,'class and classification'!$A$340:$B$378,2,FALSE))</f>
        <v>Predominantly Urban</v>
      </c>
      <c r="BN242" t="str">
        <f>IFERROR(VLOOKUP(BL242,'class and classification'!$A$1:$C$338,3,FALSE),VLOOKUP(BL242,'class and classification'!$A$340:$C$378,3,FALSE))</f>
        <v>SD</v>
      </c>
      <c r="BP242">
        <v>51.86</v>
      </c>
      <c r="BQ242">
        <v>86.76</v>
      </c>
      <c r="BR242">
        <v>83.29</v>
      </c>
      <c r="BS242">
        <v>84.5</v>
      </c>
      <c r="BT242">
        <v>85.36</v>
      </c>
    </row>
    <row r="243" spans="1:72"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v>83</v>
      </c>
      <c r="F243">
        <v>89</v>
      </c>
      <c r="G243">
        <v>91.2</v>
      </c>
      <c r="H243">
        <v>93</v>
      </c>
      <c r="I243">
        <v>93.4</v>
      </c>
      <c r="J243">
        <v>94.8</v>
      </c>
      <c r="AB243" t="s">
        <v>300</v>
      </c>
      <c r="AC243" t="str">
        <f>IFERROR(VLOOKUP(AB243,'class and classification'!$A$1:$B$338,2,FALSE),VLOOKUP(AB243,'class and classification'!$A$340:$B$378,2,FALSE))</f>
        <v>Urban with Significant Rural</v>
      </c>
      <c r="AD243" t="str">
        <f>IFERROR(VLOOKUP(AB243,'class and classification'!$A$1:$C$338,3,FALSE),VLOOKUP(AB243,'class and classification'!$A$340:$C$378,3,FALSE))</f>
        <v>SD</v>
      </c>
      <c r="AI243">
        <v>29.2</v>
      </c>
      <c r="AJ243">
        <v>40.9</v>
      </c>
      <c r="BB243" t="s">
        <v>280</v>
      </c>
      <c r="BC243" t="str">
        <f>IFERROR(VLOOKUP(BB243,'class and classification'!$A$1:$B$338,2,FALSE),VLOOKUP(BB243,'class and classification'!$A$340:$B$378,2,FALSE))</f>
        <v>Urban with Significant Rural</v>
      </c>
      <c r="BD243" t="str">
        <f>IFERROR(VLOOKUP(BB243,'class and classification'!$A$1:$C$338,3,FALSE),VLOOKUP(BB243,'class and classification'!$A$340:$C$378,3,FALSE))</f>
        <v>SD</v>
      </c>
      <c r="BG243">
        <v>3.5</v>
      </c>
      <c r="BH243">
        <v>6.9</v>
      </c>
      <c r="BI243">
        <v>11.6</v>
      </c>
      <c r="BJ243">
        <v>24.1</v>
      </c>
      <c r="BL243" t="s">
        <v>280</v>
      </c>
      <c r="BM243" t="str">
        <f>IFERROR(VLOOKUP(BL243,'class and classification'!$A$1:$B$338,2,FALSE),VLOOKUP(BL243,'class and classification'!$A$340:$B$378,2,FALSE))</f>
        <v>Urban with Significant Rural</v>
      </c>
      <c r="BN243" t="str">
        <f>IFERROR(VLOOKUP(BL243,'class and classification'!$A$1:$C$338,3,FALSE),VLOOKUP(BL243,'class and classification'!$A$340:$C$378,3,FALSE))</f>
        <v>SD</v>
      </c>
      <c r="BP243">
        <v>40.770000000000003</v>
      </c>
      <c r="BQ243">
        <v>61.19</v>
      </c>
      <c r="BR243">
        <v>61.65</v>
      </c>
      <c r="BS243">
        <v>68.06</v>
      </c>
      <c r="BT243">
        <v>67.260000000000005</v>
      </c>
    </row>
    <row r="244" spans="1:72" x14ac:dyDescent="0.3">
      <c r="AB244" t="s">
        <v>317</v>
      </c>
      <c r="AC244" t="str">
        <f>IFERROR(VLOOKUP(AB244,'class and classification'!$A$1:$B$338,2,FALSE),VLOOKUP(AB244,'class and classification'!$A$340:$B$378,2,FALSE))</f>
        <v>Predominantly Rural</v>
      </c>
      <c r="AD244" t="str">
        <f>IFERROR(VLOOKUP(AB244,'class and classification'!$A$1:$C$338,3,FALSE),VLOOKUP(AB244,'class and classification'!$A$340:$C$378,3,FALSE))</f>
        <v>SD</v>
      </c>
      <c r="AI244">
        <v>22.3</v>
      </c>
      <c r="AJ244">
        <v>46.3</v>
      </c>
      <c r="BB244" t="s">
        <v>285</v>
      </c>
      <c r="BC244" t="str">
        <f>IFERROR(VLOOKUP(BB244,'class and classification'!$A$1:$B$338,2,FALSE),VLOOKUP(BB244,'class and classification'!$A$340:$B$378,2,FALSE))</f>
        <v>Urban with Significant Rural</v>
      </c>
      <c r="BD244" t="str">
        <f>IFERROR(VLOOKUP(BB244,'class and classification'!$A$1:$C$338,3,FALSE),VLOOKUP(BB244,'class and classification'!$A$340:$C$378,3,FALSE))</f>
        <v>SD</v>
      </c>
      <c r="BG244">
        <v>2.6</v>
      </c>
      <c r="BH244">
        <v>6.8</v>
      </c>
      <c r="BI244">
        <v>8.3000000000000007</v>
      </c>
      <c r="BJ244">
        <v>34.6</v>
      </c>
      <c r="BL244" t="s">
        <v>285</v>
      </c>
      <c r="BM244" t="str">
        <f>IFERROR(VLOOKUP(BL244,'class and classification'!$A$1:$B$338,2,FALSE),VLOOKUP(BL244,'class and classification'!$A$340:$B$378,2,FALSE))</f>
        <v>Urban with Significant Rural</v>
      </c>
      <c r="BN244" t="str">
        <f>IFERROR(VLOOKUP(BL244,'class and classification'!$A$1:$C$338,3,FALSE),VLOOKUP(BL244,'class and classification'!$A$340:$C$378,3,FALSE))</f>
        <v>SD</v>
      </c>
      <c r="BP244">
        <v>30.44</v>
      </c>
      <c r="BQ244">
        <v>60.1</v>
      </c>
      <c r="BR244">
        <v>65.02</v>
      </c>
      <c r="BS244">
        <v>65.95</v>
      </c>
      <c r="BT244">
        <v>66.5</v>
      </c>
    </row>
    <row r="245" spans="1:72"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AB245" t="s">
        <v>76</v>
      </c>
      <c r="AC245" t="str">
        <f>IFERROR(VLOOKUP(AB245,'class and classification'!$A$1:$B$338,2,FALSE),VLOOKUP(AB245,'class and classification'!$A$340:$B$378,2,FALSE))</f>
        <v>Predominantly Rural</v>
      </c>
      <c r="AD245" t="str">
        <f>IFERROR(VLOOKUP(AB245,'class and classification'!$A$1:$C$338,3,FALSE),VLOOKUP(AB245,'class and classification'!$A$340:$C$378,3,FALSE))</f>
        <v>SD</v>
      </c>
      <c r="AI245">
        <v>11.8</v>
      </c>
      <c r="AJ245">
        <v>13.2</v>
      </c>
      <c r="BB245" t="s">
        <v>63</v>
      </c>
      <c r="BC245" t="str">
        <f>IFERROR(VLOOKUP(BB245,'class and classification'!$A$1:$B$338,2,FALSE),VLOOKUP(BB245,'class and classification'!$A$340:$B$378,2,FALSE))</f>
        <v>Urban with Significant Rural</v>
      </c>
      <c r="BD245" t="str">
        <f>IFERROR(VLOOKUP(BB245,'class and classification'!$A$1:$C$338,3,FALSE),VLOOKUP(BB245,'class and classification'!$A$340:$C$378,3,FALSE))</f>
        <v>SD</v>
      </c>
      <c r="BG245">
        <v>6.9</v>
      </c>
      <c r="BH245">
        <v>8.5</v>
      </c>
      <c r="BI245">
        <v>10.5</v>
      </c>
      <c r="BJ245">
        <v>14.6</v>
      </c>
      <c r="BL245" t="s">
        <v>63</v>
      </c>
      <c r="BM245" t="str">
        <f>IFERROR(VLOOKUP(BL245,'class and classification'!$A$1:$B$338,2,FALSE),VLOOKUP(BL245,'class and classification'!$A$340:$B$378,2,FALSE))</f>
        <v>Urban with Significant Rural</v>
      </c>
      <c r="BN245" t="str">
        <f>IFERROR(VLOOKUP(BL245,'class and classification'!$A$1:$C$338,3,FALSE),VLOOKUP(BL245,'class and classification'!$A$340:$C$378,3,FALSE))</f>
        <v>SD</v>
      </c>
      <c r="BP245">
        <v>47.07</v>
      </c>
      <c r="BQ245">
        <v>61.92</v>
      </c>
      <c r="BR245">
        <v>68.069999999999993</v>
      </c>
      <c r="BS245">
        <v>69.83</v>
      </c>
      <c r="BT245">
        <v>70.739999999999995</v>
      </c>
    </row>
    <row r="246" spans="1:72"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v>91</v>
      </c>
      <c r="F246">
        <v>92</v>
      </c>
      <c r="G246">
        <v>94.8</v>
      </c>
      <c r="H246">
        <v>96</v>
      </c>
      <c r="I246">
        <v>97.6</v>
      </c>
      <c r="J246">
        <v>97.9</v>
      </c>
      <c r="AB246" t="s">
        <v>121</v>
      </c>
      <c r="AC246" t="str">
        <f>IFERROR(VLOOKUP(AB246,'class and classification'!$A$1:$B$338,2,FALSE),VLOOKUP(AB246,'class and classification'!$A$340:$B$378,2,FALSE))</f>
        <v>Predominantly Rural</v>
      </c>
      <c r="AD246" t="str">
        <f>IFERROR(VLOOKUP(AB246,'class and classification'!$A$1:$C$338,3,FALSE),VLOOKUP(AB246,'class and classification'!$A$340:$C$378,3,FALSE))</f>
        <v>SD</v>
      </c>
      <c r="AI246">
        <v>6.2</v>
      </c>
      <c r="AJ246">
        <v>8.1999999999999993</v>
      </c>
      <c r="BB246" t="s">
        <v>200</v>
      </c>
      <c r="BC246" t="str">
        <f>IFERROR(VLOOKUP(BB246,'class and classification'!$A$1:$B$338,2,FALSE),VLOOKUP(BB246,'class and classification'!$A$340:$B$378,2,FALSE))</f>
        <v>Predominantly Urban</v>
      </c>
      <c r="BD246" t="str">
        <f>IFERROR(VLOOKUP(BB246,'class and classification'!$A$1:$C$338,3,FALSE),VLOOKUP(BB246,'class and classification'!$A$340:$C$378,3,FALSE))</f>
        <v>SD</v>
      </c>
      <c r="BG246">
        <v>0.9</v>
      </c>
      <c r="BH246">
        <v>1.8</v>
      </c>
      <c r="BI246">
        <v>2.5</v>
      </c>
      <c r="BJ246">
        <v>1.5</v>
      </c>
      <c r="BL246" t="s">
        <v>200</v>
      </c>
      <c r="BM246" t="str">
        <f>IFERROR(VLOOKUP(BL246,'class and classification'!$A$1:$B$338,2,FALSE),VLOOKUP(BL246,'class and classification'!$A$340:$B$378,2,FALSE))</f>
        <v>Predominantly Urban</v>
      </c>
      <c r="BN246" t="str">
        <f>IFERROR(VLOOKUP(BL246,'class and classification'!$A$1:$C$338,3,FALSE),VLOOKUP(BL246,'class and classification'!$A$340:$C$378,3,FALSE))</f>
        <v>SD</v>
      </c>
      <c r="BP246">
        <v>74.95</v>
      </c>
      <c r="BQ246">
        <v>89.62</v>
      </c>
      <c r="BR246">
        <v>95.01</v>
      </c>
      <c r="BS246">
        <v>93.42</v>
      </c>
      <c r="BT246">
        <v>93.4</v>
      </c>
    </row>
    <row r="247" spans="1:72"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v>68</v>
      </c>
      <c r="F247">
        <v>76</v>
      </c>
      <c r="G247">
        <v>83.1</v>
      </c>
      <c r="H247">
        <v>87.6</v>
      </c>
      <c r="I247">
        <v>92.2</v>
      </c>
      <c r="J247">
        <v>95.2</v>
      </c>
      <c r="AB247" t="s">
        <v>126</v>
      </c>
      <c r="AC247" t="str">
        <f>IFERROR(VLOOKUP(AB247,'class and classification'!$A$1:$B$338,2,FALSE),VLOOKUP(AB247,'class and classification'!$A$340:$B$378,2,FALSE))</f>
        <v>Urban with Significant Rural</v>
      </c>
      <c r="AD247" t="str">
        <f>IFERROR(VLOOKUP(AB247,'class and classification'!$A$1:$C$338,3,FALSE),VLOOKUP(AB247,'class and classification'!$A$340:$C$378,3,FALSE))</f>
        <v>SD</v>
      </c>
      <c r="AI247">
        <v>5.5</v>
      </c>
      <c r="AJ247">
        <v>29.5</v>
      </c>
      <c r="BB247" t="s">
        <v>245</v>
      </c>
      <c r="BC247" t="str">
        <f>IFERROR(VLOOKUP(BB247,'class and classification'!$A$1:$B$338,2,FALSE),VLOOKUP(BB247,'class and classification'!$A$340:$B$378,2,FALSE))</f>
        <v>Predominantly Rural</v>
      </c>
      <c r="BD247" t="str">
        <f>IFERROR(VLOOKUP(BB247,'class and classification'!$A$1:$C$338,3,FALSE),VLOOKUP(BB247,'class and classification'!$A$340:$C$378,3,FALSE))</f>
        <v>SD</v>
      </c>
      <c r="BG247">
        <v>10.199999999999999</v>
      </c>
      <c r="BH247">
        <v>12.3</v>
      </c>
      <c r="BI247">
        <v>23.6</v>
      </c>
      <c r="BJ247">
        <v>24.2</v>
      </c>
      <c r="BL247" t="s">
        <v>245</v>
      </c>
      <c r="BM247" t="str">
        <f>IFERROR(VLOOKUP(BL247,'class and classification'!$A$1:$B$338,2,FALSE),VLOOKUP(BL247,'class and classification'!$A$340:$B$378,2,FALSE))</f>
        <v>Predominantly Rural</v>
      </c>
      <c r="BN247" t="str">
        <f>IFERROR(VLOOKUP(BL247,'class and classification'!$A$1:$C$338,3,FALSE),VLOOKUP(BL247,'class and classification'!$A$340:$C$378,3,FALSE))</f>
        <v>SD</v>
      </c>
      <c r="BP247">
        <v>35.090000000000003</v>
      </c>
      <c r="BQ247">
        <v>54.01</v>
      </c>
      <c r="BR247">
        <v>54.28</v>
      </c>
      <c r="BS247">
        <v>57.1</v>
      </c>
      <c r="BT247">
        <v>58.15</v>
      </c>
    </row>
    <row r="248" spans="1:72"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v>85</v>
      </c>
      <c r="F248">
        <v>85</v>
      </c>
      <c r="G248">
        <v>90.8</v>
      </c>
      <c r="H248">
        <v>93.899999999999991</v>
      </c>
      <c r="I248">
        <v>95</v>
      </c>
      <c r="J248">
        <v>95.2</v>
      </c>
      <c r="AB248" t="s">
        <v>213</v>
      </c>
      <c r="AC248" t="str">
        <f>IFERROR(VLOOKUP(AB248,'class and classification'!$A$1:$B$338,2,FALSE),VLOOKUP(AB248,'class and classification'!$A$340:$B$378,2,FALSE))</f>
        <v>Predominantly Rural</v>
      </c>
      <c r="AD248" t="str">
        <f>IFERROR(VLOOKUP(AB248,'class and classification'!$A$1:$C$338,3,FALSE),VLOOKUP(AB248,'class and classification'!$A$340:$C$378,3,FALSE))</f>
        <v>SD</v>
      </c>
      <c r="AI248">
        <v>4.9000000000000004</v>
      </c>
      <c r="AJ248">
        <v>5.8</v>
      </c>
      <c r="BB248" t="s">
        <v>287</v>
      </c>
      <c r="BC248" t="str">
        <f>IFERROR(VLOOKUP(BB248,'class and classification'!$A$1:$B$338,2,FALSE),VLOOKUP(BB248,'class and classification'!$A$340:$B$378,2,FALSE))</f>
        <v>Predominantly Rural</v>
      </c>
      <c r="BD248" t="str">
        <f>IFERROR(VLOOKUP(BB248,'class and classification'!$A$1:$C$338,3,FALSE),VLOOKUP(BB248,'class and classification'!$A$340:$C$378,3,FALSE))</f>
        <v>SD</v>
      </c>
      <c r="BG248">
        <v>13.2</v>
      </c>
      <c r="BH248">
        <v>14.9</v>
      </c>
      <c r="BI248">
        <v>16.5</v>
      </c>
      <c r="BJ248">
        <v>19</v>
      </c>
      <c r="BL248" t="s">
        <v>287</v>
      </c>
      <c r="BM248" t="str">
        <f>IFERROR(VLOOKUP(BL248,'class and classification'!$A$1:$B$338,2,FALSE),VLOOKUP(BL248,'class and classification'!$A$340:$B$378,2,FALSE))</f>
        <v>Predominantly Rural</v>
      </c>
      <c r="BN248" t="str">
        <f>IFERROR(VLOOKUP(BL248,'class and classification'!$A$1:$C$338,3,FALSE),VLOOKUP(BL248,'class and classification'!$A$340:$C$378,3,FALSE))</f>
        <v>SD</v>
      </c>
      <c r="BP248">
        <v>46.66</v>
      </c>
      <c r="BQ248">
        <v>64.17</v>
      </c>
      <c r="BR248">
        <v>69.75</v>
      </c>
      <c r="BS248">
        <v>70.459999999999994</v>
      </c>
      <c r="BT248">
        <v>72.64</v>
      </c>
    </row>
    <row r="249" spans="1:72"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v>97</v>
      </c>
      <c r="F249">
        <v>97</v>
      </c>
      <c r="G249">
        <v>97.9</v>
      </c>
      <c r="H249">
        <v>98.699999999999989</v>
      </c>
      <c r="I249">
        <v>98.5</v>
      </c>
      <c r="J249">
        <v>98.3</v>
      </c>
      <c r="AB249" t="s">
        <v>224</v>
      </c>
      <c r="AC249" t="str">
        <f>IFERROR(VLOOKUP(AB249,'class and classification'!$A$1:$B$338,2,FALSE),VLOOKUP(AB249,'class and classification'!$A$340:$B$378,2,FALSE))</f>
        <v>Predominantly Rural</v>
      </c>
      <c r="AD249" t="str">
        <f>IFERROR(VLOOKUP(AB249,'class and classification'!$A$1:$C$338,3,FALSE),VLOOKUP(AB249,'class and classification'!$A$340:$C$378,3,FALSE))</f>
        <v>SD</v>
      </c>
      <c r="AI249">
        <v>7.4</v>
      </c>
      <c r="AJ249">
        <v>10.4</v>
      </c>
      <c r="BB249" t="s">
        <v>303</v>
      </c>
      <c r="BC249" t="str">
        <f>IFERROR(VLOOKUP(BB249,'class and classification'!$A$1:$B$338,2,FALSE),VLOOKUP(BB249,'class and classification'!$A$340:$B$378,2,FALSE))</f>
        <v>Predominantly Rural</v>
      </c>
      <c r="BD249" t="str">
        <f>IFERROR(VLOOKUP(BB249,'class and classification'!$A$1:$C$338,3,FALSE),VLOOKUP(BB249,'class and classification'!$A$340:$C$378,3,FALSE))</f>
        <v>SD</v>
      </c>
      <c r="BG249">
        <v>8</v>
      </c>
      <c r="BH249">
        <v>16.7</v>
      </c>
      <c r="BI249">
        <v>24.9</v>
      </c>
      <c r="BJ249">
        <v>42.2</v>
      </c>
      <c r="BL249" t="s">
        <v>303</v>
      </c>
      <c r="BM249" t="str">
        <f>IFERROR(VLOOKUP(BL249,'class and classification'!$A$1:$B$338,2,FALSE),VLOOKUP(BL249,'class and classification'!$A$340:$B$378,2,FALSE))</f>
        <v>Predominantly Rural</v>
      </c>
      <c r="BN249" t="str">
        <f>IFERROR(VLOOKUP(BL249,'class and classification'!$A$1:$C$338,3,FALSE),VLOOKUP(BL249,'class and classification'!$A$340:$C$378,3,FALSE))</f>
        <v>SD</v>
      </c>
      <c r="BP249">
        <v>24.48</v>
      </c>
      <c r="BQ249">
        <v>53.69</v>
      </c>
      <c r="BR249">
        <v>52.49</v>
      </c>
      <c r="BS249">
        <v>52.6</v>
      </c>
      <c r="BT249">
        <v>52.8</v>
      </c>
    </row>
    <row r="250" spans="1:72"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v>86</v>
      </c>
      <c r="F250">
        <v>86</v>
      </c>
      <c r="G250">
        <v>91.4</v>
      </c>
      <c r="H250">
        <v>93.4</v>
      </c>
      <c r="I250">
        <v>94.8</v>
      </c>
      <c r="J250">
        <v>95.2</v>
      </c>
      <c r="AB250" t="s">
        <v>227</v>
      </c>
      <c r="AC250" t="str">
        <f>IFERROR(VLOOKUP(AB250,'class and classification'!$A$1:$B$338,2,FALSE),VLOOKUP(AB250,'class and classification'!$A$340:$B$378,2,FALSE))</f>
        <v>Urban with Significant Rural</v>
      </c>
      <c r="AD250" t="str">
        <f>IFERROR(VLOOKUP(AB250,'class and classification'!$A$1:$C$338,3,FALSE),VLOOKUP(AB250,'class and classification'!$A$340:$C$378,3,FALSE))</f>
        <v>SD</v>
      </c>
      <c r="AI250">
        <v>2.6</v>
      </c>
      <c r="AJ250">
        <v>3.8</v>
      </c>
      <c r="BB250" t="s">
        <v>100</v>
      </c>
      <c r="BC250" t="str">
        <f>IFERROR(VLOOKUP(BB250,'class and classification'!$A$1:$B$338,2,FALSE),VLOOKUP(BB250,'class and classification'!$A$340:$B$378,2,FALSE))</f>
        <v>Predominantly Urban</v>
      </c>
      <c r="BD250" t="str">
        <f>IFERROR(VLOOKUP(BB250,'class and classification'!$A$1:$C$338,3,FALSE),VLOOKUP(BB250,'class and classification'!$A$340:$C$378,3,FALSE))</f>
        <v>SD</v>
      </c>
      <c r="BG250">
        <v>1.3</v>
      </c>
      <c r="BH250">
        <v>2.9</v>
      </c>
      <c r="BI250">
        <v>4.5</v>
      </c>
      <c r="BJ250">
        <v>15.7</v>
      </c>
      <c r="BL250" t="s">
        <v>100</v>
      </c>
      <c r="BM250" t="str">
        <f>IFERROR(VLOOKUP(BL250,'class and classification'!$A$1:$B$338,2,FALSE),VLOOKUP(BL250,'class and classification'!$A$340:$B$378,2,FALSE))</f>
        <v>Predominantly Urban</v>
      </c>
      <c r="BN250" t="str">
        <f>IFERROR(VLOOKUP(BL250,'class and classification'!$A$1:$C$338,3,FALSE),VLOOKUP(BL250,'class and classification'!$A$340:$C$378,3,FALSE))</f>
        <v>SD</v>
      </c>
      <c r="BP250">
        <v>67.540000000000006</v>
      </c>
      <c r="BQ250">
        <v>82.37</v>
      </c>
      <c r="BR250">
        <v>92.27</v>
      </c>
      <c r="BS250">
        <v>95.87</v>
      </c>
      <c r="BT250">
        <v>95.95</v>
      </c>
    </row>
    <row r="251" spans="1:72"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v>84</v>
      </c>
      <c r="F251">
        <v>88</v>
      </c>
      <c r="G251">
        <v>91.9</v>
      </c>
      <c r="H251">
        <v>92.1</v>
      </c>
      <c r="I251">
        <v>94</v>
      </c>
      <c r="J251">
        <v>95.8</v>
      </c>
      <c r="AB251" t="s">
        <v>230</v>
      </c>
      <c r="AC251" t="str">
        <f>IFERROR(VLOOKUP(AB251,'class and classification'!$A$1:$B$338,2,FALSE),VLOOKUP(AB251,'class and classification'!$A$340:$B$378,2,FALSE))</f>
        <v>Predominantly Rural</v>
      </c>
      <c r="AD251" t="str">
        <f>IFERROR(VLOOKUP(AB251,'class and classification'!$A$1:$C$338,3,FALSE),VLOOKUP(AB251,'class and classification'!$A$340:$C$378,3,FALSE))</f>
        <v>SD</v>
      </c>
      <c r="AI251">
        <v>19</v>
      </c>
      <c r="AJ251">
        <v>21.6</v>
      </c>
      <c r="BB251" t="s">
        <v>103</v>
      </c>
      <c r="BC251" t="str">
        <f>IFERROR(VLOOKUP(BB251,'class and classification'!$A$1:$B$338,2,FALSE),VLOOKUP(BB251,'class and classification'!$A$340:$B$378,2,FALSE))</f>
        <v>Predominantly Urban</v>
      </c>
      <c r="BD251" t="str">
        <f>IFERROR(VLOOKUP(BB251,'class and classification'!$A$1:$C$338,3,FALSE),VLOOKUP(BB251,'class and classification'!$A$340:$C$378,3,FALSE))</f>
        <v>SD</v>
      </c>
      <c r="BG251">
        <v>2.8</v>
      </c>
      <c r="BH251">
        <v>3</v>
      </c>
      <c r="BI251">
        <v>60.2</v>
      </c>
      <c r="BJ251">
        <v>67.8</v>
      </c>
      <c r="BL251" t="s">
        <v>103</v>
      </c>
      <c r="BM251" t="str">
        <f>IFERROR(VLOOKUP(BL251,'class and classification'!$A$1:$B$338,2,FALSE),VLOOKUP(BL251,'class and classification'!$A$340:$B$378,2,FALSE))</f>
        <v>Predominantly Urban</v>
      </c>
      <c r="BN251" t="str">
        <f>IFERROR(VLOOKUP(BL251,'class and classification'!$A$1:$C$338,3,FALSE),VLOOKUP(BL251,'class and classification'!$A$340:$C$378,3,FALSE))</f>
        <v>SD</v>
      </c>
      <c r="BP251">
        <v>55.47</v>
      </c>
      <c r="BQ251">
        <v>80.41</v>
      </c>
      <c r="BR251">
        <v>84.77</v>
      </c>
      <c r="BS251">
        <v>81.66</v>
      </c>
      <c r="BT251">
        <v>86.1</v>
      </c>
    </row>
    <row r="252" spans="1:72"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v>82</v>
      </c>
      <c r="F252">
        <v>90</v>
      </c>
      <c r="G252">
        <v>93.9</v>
      </c>
      <c r="H252">
        <v>92.7</v>
      </c>
      <c r="I252">
        <v>94.3</v>
      </c>
      <c r="J252">
        <v>95.2</v>
      </c>
      <c r="AB252" t="s">
        <v>9</v>
      </c>
      <c r="AC252" t="str">
        <f>IFERROR(VLOOKUP(AB252,'class and classification'!$A$1:$B$338,2,FALSE),VLOOKUP(AB252,'class and classification'!$A$340:$B$378,2,FALSE))</f>
        <v>Predominantly Urban</v>
      </c>
      <c r="AD252" t="str">
        <f>IFERROR(VLOOKUP(AB252,'class and classification'!$A$1:$C$338,3,FALSE),VLOOKUP(AB252,'class and classification'!$A$340:$C$378,3,FALSE))</f>
        <v>SD</v>
      </c>
      <c r="AI252">
        <v>23.6</v>
      </c>
      <c r="AJ252">
        <v>25.2</v>
      </c>
      <c r="BB252" t="s">
        <v>118</v>
      </c>
      <c r="BC252" t="str">
        <f>IFERROR(VLOOKUP(BB252,'class and classification'!$A$1:$B$338,2,FALSE),VLOOKUP(BB252,'class and classification'!$A$340:$B$378,2,FALSE))</f>
        <v>Predominantly Urban</v>
      </c>
      <c r="BD252" t="str">
        <f>IFERROR(VLOOKUP(BB252,'class and classification'!$A$1:$C$338,3,FALSE),VLOOKUP(BB252,'class and classification'!$A$340:$C$378,3,FALSE))</f>
        <v>SD</v>
      </c>
      <c r="BG252">
        <v>2</v>
      </c>
      <c r="BH252">
        <v>2.6</v>
      </c>
      <c r="BI252">
        <v>2.7</v>
      </c>
      <c r="BJ252">
        <v>3.6</v>
      </c>
      <c r="BL252" t="s">
        <v>118</v>
      </c>
      <c r="BM252" t="str">
        <f>IFERROR(VLOOKUP(BL252,'class and classification'!$A$1:$B$338,2,FALSE),VLOOKUP(BL252,'class and classification'!$A$340:$B$378,2,FALSE))</f>
        <v>Predominantly Urban</v>
      </c>
      <c r="BN252" t="str">
        <f>IFERROR(VLOOKUP(BL252,'class and classification'!$A$1:$C$338,3,FALSE),VLOOKUP(BL252,'class and classification'!$A$340:$C$378,3,FALSE))</f>
        <v>SD</v>
      </c>
      <c r="BP252">
        <v>51.1</v>
      </c>
      <c r="BQ252">
        <v>73.36</v>
      </c>
      <c r="BR252">
        <v>76.680000000000007</v>
      </c>
      <c r="BS252">
        <v>77.040000000000006</v>
      </c>
      <c r="BT252">
        <v>76.56</v>
      </c>
    </row>
    <row r="253" spans="1:72"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v>97</v>
      </c>
      <c r="F253">
        <v>97</v>
      </c>
      <c r="G253">
        <v>97.2</v>
      </c>
      <c r="H253">
        <v>96.7</v>
      </c>
      <c r="I253">
        <v>96.5</v>
      </c>
      <c r="J253">
        <v>97.2</v>
      </c>
      <c r="AB253" t="s">
        <v>32</v>
      </c>
      <c r="AC253" t="str">
        <f>IFERROR(VLOOKUP(AB253,'class and classification'!$A$1:$B$338,2,FALSE),VLOOKUP(AB253,'class and classification'!$A$340:$B$378,2,FALSE))</f>
        <v>Urban with Significant Rural</v>
      </c>
      <c r="AD253" t="str">
        <f>IFERROR(VLOOKUP(AB253,'class and classification'!$A$1:$C$338,3,FALSE),VLOOKUP(AB253,'class and classification'!$A$340:$C$378,3,FALSE))</f>
        <v>SD</v>
      </c>
      <c r="AI253">
        <v>13.6</v>
      </c>
      <c r="AJ253">
        <v>15</v>
      </c>
      <c r="BB253" t="s">
        <v>176</v>
      </c>
      <c r="BC253" t="str">
        <f>IFERROR(VLOOKUP(BB253,'class and classification'!$A$1:$B$338,2,FALSE),VLOOKUP(BB253,'class and classification'!$A$340:$B$378,2,FALSE))</f>
        <v>Urban with Significant Rural</v>
      </c>
      <c r="BD253" t="str">
        <f>IFERROR(VLOOKUP(BB253,'class and classification'!$A$1:$C$338,3,FALSE),VLOOKUP(BB253,'class and classification'!$A$340:$C$378,3,FALSE))</f>
        <v>SD</v>
      </c>
      <c r="BG253">
        <v>4.4000000000000004</v>
      </c>
      <c r="BH253">
        <v>5.6</v>
      </c>
      <c r="BI253">
        <v>10.3</v>
      </c>
      <c r="BJ253">
        <v>11</v>
      </c>
      <c r="BL253" t="s">
        <v>176</v>
      </c>
      <c r="BM253" t="str">
        <f>IFERROR(VLOOKUP(BL253,'class and classification'!$A$1:$B$338,2,FALSE),VLOOKUP(BL253,'class and classification'!$A$340:$B$378,2,FALSE))</f>
        <v>Urban with Significant Rural</v>
      </c>
      <c r="BN253" t="str">
        <f>IFERROR(VLOOKUP(BL253,'class and classification'!$A$1:$C$338,3,FALSE),VLOOKUP(BL253,'class and classification'!$A$340:$C$378,3,FALSE))</f>
        <v>SD</v>
      </c>
      <c r="BP253">
        <v>53.94</v>
      </c>
      <c r="BQ253">
        <v>63.89</v>
      </c>
      <c r="BR253">
        <v>62.28</v>
      </c>
      <c r="BS253">
        <v>62.02</v>
      </c>
      <c r="BT253">
        <v>62.71</v>
      </c>
    </row>
    <row r="254" spans="1:72"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v>71</v>
      </c>
      <c r="F254">
        <v>77</v>
      </c>
      <c r="G254">
        <v>83.2</v>
      </c>
      <c r="H254">
        <v>90.6</v>
      </c>
      <c r="I254">
        <v>93.5</v>
      </c>
      <c r="J254">
        <v>94.6</v>
      </c>
      <c r="AB254" t="s">
        <v>66</v>
      </c>
      <c r="AC254" t="str">
        <f>IFERROR(VLOOKUP(AB254,'class and classification'!$A$1:$B$338,2,FALSE),VLOOKUP(AB254,'class and classification'!$A$340:$B$378,2,FALSE))</f>
        <v>Predominantly Urban</v>
      </c>
      <c r="AD254" t="str">
        <f>IFERROR(VLOOKUP(AB254,'class and classification'!$A$1:$C$338,3,FALSE),VLOOKUP(AB254,'class and classification'!$A$340:$C$378,3,FALSE))</f>
        <v>SD</v>
      </c>
      <c r="AI254">
        <v>22.4</v>
      </c>
      <c r="AJ254">
        <v>23.8</v>
      </c>
      <c r="BB254" t="s">
        <v>210</v>
      </c>
      <c r="BC254" t="str">
        <f>IFERROR(VLOOKUP(BB254,'class and classification'!$A$1:$B$338,2,FALSE),VLOOKUP(BB254,'class and classification'!$A$340:$B$378,2,FALSE))</f>
        <v>Predominantly Urban</v>
      </c>
      <c r="BD254" t="str">
        <f>IFERROR(VLOOKUP(BB254,'class and classification'!$A$1:$C$338,3,FALSE),VLOOKUP(BB254,'class and classification'!$A$340:$C$378,3,FALSE))</f>
        <v>SD</v>
      </c>
      <c r="BG254">
        <v>2.2000000000000002</v>
      </c>
      <c r="BH254">
        <v>3</v>
      </c>
      <c r="BI254">
        <v>19.7</v>
      </c>
      <c r="BJ254">
        <v>25.8</v>
      </c>
      <c r="BL254" t="s">
        <v>210</v>
      </c>
      <c r="BM254" t="str">
        <f>IFERROR(VLOOKUP(BL254,'class and classification'!$A$1:$B$338,2,FALSE),VLOOKUP(BL254,'class and classification'!$A$340:$B$378,2,FALSE))</f>
        <v>Predominantly Urban</v>
      </c>
      <c r="BN254" t="str">
        <f>IFERROR(VLOOKUP(BL254,'class and classification'!$A$1:$C$338,3,FALSE),VLOOKUP(BL254,'class and classification'!$A$340:$C$378,3,FALSE))</f>
        <v>SD</v>
      </c>
      <c r="BP254">
        <v>58.45</v>
      </c>
      <c r="BQ254">
        <v>76.27</v>
      </c>
      <c r="BR254">
        <v>82.05</v>
      </c>
      <c r="BS254">
        <v>83.97</v>
      </c>
      <c r="BT254">
        <v>84.56</v>
      </c>
    </row>
    <row r="255" spans="1:72"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v>89</v>
      </c>
      <c r="F255">
        <v>88</v>
      </c>
      <c r="G255">
        <v>92</v>
      </c>
      <c r="H255">
        <v>94.4</v>
      </c>
      <c r="I255">
        <v>97</v>
      </c>
      <c r="J255">
        <v>97.7</v>
      </c>
      <c r="AB255" t="s">
        <v>83</v>
      </c>
      <c r="AC255" t="str">
        <f>IFERROR(VLOOKUP(AB255,'class and classification'!$A$1:$B$338,2,FALSE),VLOOKUP(AB255,'class and classification'!$A$340:$B$378,2,FALSE))</f>
        <v>Predominantly Rural</v>
      </c>
      <c r="AD255" t="str">
        <f>IFERROR(VLOOKUP(AB255,'class and classification'!$A$1:$C$338,3,FALSE),VLOOKUP(AB255,'class and classification'!$A$340:$C$378,3,FALSE))</f>
        <v>SD</v>
      </c>
      <c r="AI255">
        <v>7.7</v>
      </c>
      <c r="AJ255">
        <v>9.4</v>
      </c>
      <c r="BB255" t="s">
        <v>220</v>
      </c>
      <c r="BC255" t="str">
        <f>IFERROR(VLOOKUP(BB255,'class and classification'!$A$1:$B$338,2,FALSE),VLOOKUP(BB255,'class and classification'!$A$340:$B$378,2,FALSE))</f>
        <v>Predominantly Urban</v>
      </c>
      <c r="BD255" t="str">
        <f>IFERROR(VLOOKUP(BB255,'class and classification'!$A$1:$C$338,3,FALSE),VLOOKUP(BB255,'class and classification'!$A$340:$C$378,3,FALSE))</f>
        <v>SD</v>
      </c>
      <c r="BG255">
        <v>1.7</v>
      </c>
      <c r="BH255">
        <v>3.3</v>
      </c>
      <c r="BI255">
        <v>3.1</v>
      </c>
      <c r="BJ255">
        <v>6.8</v>
      </c>
      <c r="BL255" t="s">
        <v>220</v>
      </c>
      <c r="BM255" t="str">
        <f>IFERROR(VLOOKUP(BL255,'class and classification'!$A$1:$B$338,2,FALSE),VLOOKUP(BL255,'class and classification'!$A$340:$B$378,2,FALSE))</f>
        <v>Predominantly Urban</v>
      </c>
      <c r="BN255" t="str">
        <f>IFERROR(VLOOKUP(BL255,'class and classification'!$A$1:$C$338,3,FALSE),VLOOKUP(BL255,'class and classification'!$A$340:$C$378,3,FALSE))</f>
        <v>SD</v>
      </c>
      <c r="BP255">
        <v>71.81</v>
      </c>
      <c r="BQ255">
        <v>82.02</v>
      </c>
      <c r="BR255">
        <v>88.45</v>
      </c>
      <c r="BS255">
        <v>87.13</v>
      </c>
      <c r="BT255">
        <v>89.03</v>
      </c>
    </row>
    <row r="256" spans="1:72"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v>79</v>
      </c>
      <c r="F256">
        <v>85</v>
      </c>
      <c r="G256">
        <v>90.1</v>
      </c>
      <c r="H256">
        <v>92.199999999999989</v>
      </c>
      <c r="I256">
        <v>95.4</v>
      </c>
      <c r="J256">
        <v>97.6</v>
      </c>
      <c r="AB256" t="s">
        <v>104</v>
      </c>
      <c r="AC256" t="str">
        <f>IFERROR(VLOOKUP(AB256,'class and classification'!$A$1:$B$338,2,FALSE),VLOOKUP(AB256,'class and classification'!$A$340:$B$378,2,FALSE))</f>
        <v>Predominantly Urban</v>
      </c>
      <c r="AD256" t="str">
        <f>IFERROR(VLOOKUP(AB256,'class and classification'!$A$1:$C$338,3,FALSE),VLOOKUP(AB256,'class and classification'!$A$340:$C$378,3,FALSE))</f>
        <v>SD</v>
      </c>
      <c r="AI256">
        <v>1.1000000000000001</v>
      </c>
      <c r="AJ256">
        <v>29</v>
      </c>
      <c r="BB256" t="s">
        <v>253</v>
      </c>
      <c r="BC256" t="str">
        <f>IFERROR(VLOOKUP(BB256,'class and classification'!$A$1:$B$338,2,FALSE),VLOOKUP(BB256,'class and classification'!$A$340:$B$378,2,FALSE))</f>
        <v>Predominantly Urban</v>
      </c>
      <c r="BD256" t="str">
        <f>IFERROR(VLOOKUP(BB256,'class and classification'!$A$1:$C$338,3,FALSE),VLOOKUP(BB256,'class and classification'!$A$340:$C$378,3,FALSE))</f>
        <v>SD</v>
      </c>
      <c r="BG256">
        <v>26.3</v>
      </c>
      <c r="BH256">
        <v>26.5</v>
      </c>
      <c r="BI256">
        <v>23</v>
      </c>
      <c r="BJ256">
        <v>23.3</v>
      </c>
      <c r="BL256" t="s">
        <v>253</v>
      </c>
      <c r="BM256" t="str">
        <f>IFERROR(VLOOKUP(BL256,'class and classification'!$A$1:$B$338,2,FALSE),VLOOKUP(BL256,'class and classification'!$A$340:$B$378,2,FALSE))</f>
        <v>Predominantly Urban</v>
      </c>
      <c r="BN256" t="str">
        <f>IFERROR(VLOOKUP(BL256,'class and classification'!$A$1:$C$338,3,FALSE),VLOOKUP(BL256,'class and classification'!$A$340:$C$378,3,FALSE))</f>
        <v>SD</v>
      </c>
      <c r="BP256">
        <v>74.23</v>
      </c>
      <c r="BQ256">
        <v>87.91</v>
      </c>
      <c r="BR256">
        <v>95.57</v>
      </c>
      <c r="BS256">
        <v>95.83</v>
      </c>
      <c r="BT256">
        <v>97.07</v>
      </c>
    </row>
    <row r="257" spans="1:72"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v>60</v>
      </c>
      <c r="F257">
        <v>67</v>
      </c>
      <c r="G257">
        <v>80.599999999999994</v>
      </c>
      <c r="H257">
        <v>84.1</v>
      </c>
      <c r="I257">
        <v>87.5</v>
      </c>
      <c r="J257">
        <v>92.8</v>
      </c>
      <c r="AB257" t="s">
        <v>135</v>
      </c>
      <c r="AC257" t="str">
        <f>IFERROR(VLOOKUP(AB257,'class and classification'!$A$1:$B$338,2,FALSE),VLOOKUP(AB257,'class and classification'!$A$340:$B$378,2,FALSE))</f>
        <v>Predominantly Rural</v>
      </c>
      <c r="AD257" t="str">
        <f>IFERROR(VLOOKUP(AB257,'class and classification'!$A$1:$C$338,3,FALSE),VLOOKUP(AB257,'class and classification'!$A$340:$C$378,3,FALSE))</f>
        <v>SD</v>
      </c>
      <c r="AI257">
        <v>4.0999999999999996</v>
      </c>
      <c r="AJ257">
        <v>4.5</v>
      </c>
      <c r="BB257" t="s">
        <v>265</v>
      </c>
      <c r="BC257" t="str">
        <f>IFERROR(VLOOKUP(BB257,'class and classification'!$A$1:$B$338,2,FALSE),VLOOKUP(BB257,'class and classification'!$A$340:$B$378,2,FALSE))</f>
        <v>Predominantly Urban</v>
      </c>
      <c r="BD257" t="str">
        <f>IFERROR(VLOOKUP(BB257,'class and classification'!$A$1:$C$338,3,FALSE),VLOOKUP(BB257,'class and classification'!$A$340:$C$378,3,FALSE))</f>
        <v>SD</v>
      </c>
      <c r="BG257">
        <v>5.4</v>
      </c>
      <c r="BH257">
        <v>6.5</v>
      </c>
      <c r="BI257">
        <v>7.6</v>
      </c>
      <c r="BJ257">
        <v>12.9</v>
      </c>
      <c r="BL257" t="s">
        <v>265</v>
      </c>
      <c r="BM257" t="str">
        <f>IFERROR(VLOOKUP(BL257,'class and classification'!$A$1:$B$338,2,FALSE),VLOOKUP(BL257,'class and classification'!$A$340:$B$378,2,FALSE))</f>
        <v>Predominantly Urban</v>
      </c>
      <c r="BN257" t="str">
        <f>IFERROR(VLOOKUP(BL257,'class and classification'!$A$1:$C$338,3,FALSE),VLOOKUP(BL257,'class and classification'!$A$340:$C$378,3,FALSE))</f>
        <v>SD</v>
      </c>
      <c r="BP257">
        <v>44.61</v>
      </c>
      <c r="BQ257">
        <v>68.48</v>
      </c>
      <c r="BR257">
        <v>77.69</v>
      </c>
      <c r="BS257">
        <v>77.45</v>
      </c>
      <c r="BT257">
        <v>79.16</v>
      </c>
    </row>
    <row r="258" spans="1:72" x14ac:dyDescent="0.3">
      <c r="AB258" t="s">
        <v>183</v>
      </c>
      <c r="AC258" t="str">
        <f>IFERROR(VLOOKUP(AB258,'class and classification'!$A$1:$B$338,2,FALSE),VLOOKUP(AB258,'class and classification'!$A$340:$B$378,2,FALSE))</f>
        <v>Predominantly Urban</v>
      </c>
      <c r="AD258" t="str">
        <f>IFERROR(VLOOKUP(AB258,'class and classification'!$A$1:$C$338,3,FALSE),VLOOKUP(AB258,'class and classification'!$A$340:$C$378,3,FALSE))</f>
        <v>SD</v>
      </c>
      <c r="AI258">
        <v>21.4</v>
      </c>
      <c r="AJ258">
        <v>32.4</v>
      </c>
      <c r="BB258" t="s">
        <v>271</v>
      </c>
      <c r="BC258" t="str">
        <f>IFERROR(VLOOKUP(BB258,'class and classification'!$A$1:$B$338,2,FALSE),VLOOKUP(BB258,'class and classification'!$A$340:$B$378,2,FALSE))</f>
        <v>Urban with Significant Rural</v>
      </c>
      <c r="BD258" t="str">
        <f>IFERROR(VLOOKUP(BB258,'class and classification'!$A$1:$C$338,3,FALSE),VLOOKUP(BB258,'class and classification'!$A$340:$C$378,3,FALSE))</f>
        <v>SD</v>
      </c>
      <c r="BG258">
        <v>3.4</v>
      </c>
      <c r="BH258">
        <v>5.7</v>
      </c>
      <c r="BI258">
        <v>11.3</v>
      </c>
      <c r="BJ258">
        <v>15.4</v>
      </c>
      <c r="BL258" t="s">
        <v>271</v>
      </c>
      <c r="BM258" t="str">
        <f>IFERROR(VLOOKUP(BL258,'class and classification'!$A$1:$B$338,2,FALSE),VLOOKUP(BL258,'class and classification'!$A$340:$B$378,2,FALSE))</f>
        <v>Urban with Significant Rural</v>
      </c>
      <c r="BN258" t="str">
        <f>IFERROR(VLOOKUP(BL258,'class and classification'!$A$1:$C$338,3,FALSE),VLOOKUP(BL258,'class and classification'!$A$340:$C$378,3,FALSE))</f>
        <v>SD</v>
      </c>
      <c r="BP258">
        <v>54.14</v>
      </c>
      <c r="BQ258">
        <v>72.150000000000006</v>
      </c>
      <c r="BR258">
        <v>72.56</v>
      </c>
      <c r="BS258">
        <v>73.25</v>
      </c>
      <c r="BT258">
        <v>73.959999999999994</v>
      </c>
    </row>
    <row r="259" spans="1:72"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AB259" t="s">
        <v>238</v>
      </c>
      <c r="AC259" t="str">
        <f>IFERROR(VLOOKUP(AB259,'class and classification'!$A$1:$B$338,2,FALSE),VLOOKUP(AB259,'class and classification'!$A$340:$B$378,2,FALSE))</f>
        <v>Urban with Significant Rural</v>
      </c>
      <c r="AD259" t="str">
        <f>IFERROR(VLOOKUP(AB259,'class and classification'!$A$1:$C$338,3,FALSE),VLOOKUP(AB259,'class and classification'!$A$340:$C$378,3,FALSE))</f>
        <v>SD</v>
      </c>
      <c r="AI259">
        <v>16.899999999999999</v>
      </c>
      <c r="AJ259">
        <v>38.6</v>
      </c>
      <c r="BB259" t="s">
        <v>295</v>
      </c>
      <c r="BC259" t="str">
        <f>IFERROR(VLOOKUP(BB259,'class and classification'!$A$1:$B$338,2,FALSE),VLOOKUP(BB259,'class and classification'!$A$340:$B$378,2,FALSE))</f>
        <v>Predominantly Rural</v>
      </c>
      <c r="BD259" t="str">
        <f>IFERROR(VLOOKUP(BB259,'class and classification'!$A$1:$C$338,3,FALSE),VLOOKUP(BB259,'class and classification'!$A$340:$C$378,3,FALSE))</f>
        <v>SD</v>
      </c>
      <c r="BG259">
        <v>3</v>
      </c>
      <c r="BH259">
        <v>4.3</v>
      </c>
      <c r="BI259">
        <v>5.4</v>
      </c>
      <c r="BJ259">
        <v>14.5</v>
      </c>
      <c r="BL259" t="s">
        <v>295</v>
      </c>
      <c r="BM259" t="str">
        <f>IFERROR(VLOOKUP(BL259,'class and classification'!$A$1:$B$338,2,FALSE),VLOOKUP(BL259,'class and classification'!$A$340:$B$378,2,FALSE))</f>
        <v>Predominantly Rural</v>
      </c>
      <c r="BN259" t="str">
        <f>IFERROR(VLOOKUP(BL259,'class and classification'!$A$1:$C$338,3,FALSE),VLOOKUP(BL259,'class and classification'!$A$340:$C$378,3,FALSE))</f>
        <v>SD</v>
      </c>
      <c r="BP259">
        <v>37.96</v>
      </c>
      <c r="BQ259">
        <v>66.05</v>
      </c>
      <c r="BR259">
        <v>66.75</v>
      </c>
      <c r="BS259">
        <v>69.75</v>
      </c>
      <c r="BT259">
        <v>69.180000000000007</v>
      </c>
    </row>
    <row r="260" spans="1:72"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v>93</v>
      </c>
      <c r="F260">
        <v>93</v>
      </c>
      <c r="G260">
        <v>96.899999999999991</v>
      </c>
      <c r="H260">
        <v>97.699999999999989</v>
      </c>
      <c r="I260">
        <v>98.6</v>
      </c>
      <c r="J260">
        <v>98.7</v>
      </c>
      <c r="AB260" t="s">
        <v>29</v>
      </c>
      <c r="AC260" t="str">
        <f>IFERROR(VLOOKUP(AB260,'class and classification'!$A$1:$B$338,2,FALSE),VLOOKUP(AB260,'class and classification'!$A$340:$B$378,2,FALSE))</f>
        <v>Predominantly Urban</v>
      </c>
      <c r="AD260" t="str">
        <f>IFERROR(VLOOKUP(AB260,'class and classification'!$A$1:$C$338,3,FALSE),VLOOKUP(AB260,'class and classification'!$A$340:$C$378,3,FALSE))</f>
        <v>SD</v>
      </c>
      <c r="AI260">
        <v>33.6</v>
      </c>
      <c r="AJ260">
        <v>33.5</v>
      </c>
      <c r="BB260" t="s">
        <v>311</v>
      </c>
      <c r="BC260" t="str">
        <f>IFERROR(VLOOKUP(BB260,'class and classification'!$A$1:$B$338,2,FALSE),VLOOKUP(BB260,'class and classification'!$A$340:$B$378,2,FALSE))</f>
        <v>Predominantly Urban</v>
      </c>
      <c r="BD260" t="str">
        <f>IFERROR(VLOOKUP(BB260,'class and classification'!$A$1:$C$338,3,FALSE),VLOOKUP(BB260,'class and classification'!$A$340:$C$378,3,FALSE))</f>
        <v>SD</v>
      </c>
      <c r="BG260">
        <v>2.2000000000000002</v>
      </c>
      <c r="BH260">
        <v>3.4</v>
      </c>
      <c r="BI260">
        <v>3.4</v>
      </c>
      <c r="BJ260">
        <v>3.9</v>
      </c>
      <c r="BL260" t="s">
        <v>311</v>
      </c>
      <c r="BM260" t="str">
        <f>IFERROR(VLOOKUP(BL260,'class and classification'!$A$1:$B$338,2,FALSE),VLOOKUP(BL260,'class and classification'!$A$340:$B$378,2,FALSE))</f>
        <v>Predominantly Urban</v>
      </c>
      <c r="BN260" t="str">
        <f>IFERROR(VLOOKUP(BL260,'class and classification'!$A$1:$C$338,3,FALSE),VLOOKUP(BL260,'class and classification'!$A$340:$C$378,3,FALSE))</f>
        <v>SD</v>
      </c>
      <c r="BP260">
        <v>68.34</v>
      </c>
      <c r="BQ260">
        <v>86.37</v>
      </c>
      <c r="BR260">
        <v>89.15</v>
      </c>
      <c r="BS260">
        <v>87.67</v>
      </c>
      <c r="BT260">
        <v>88.27</v>
      </c>
    </row>
    <row r="261" spans="1:72"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v>65</v>
      </c>
      <c r="F261">
        <v>83</v>
      </c>
      <c r="G261">
        <v>86.399999999999991</v>
      </c>
      <c r="H261">
        <v>89</v>
      </c>
      <c r="I261">
        <v>92.1</v>
      </c>
      <c r="J261">
        <v>93.1</v>
      </c>
      <c r="AB261" t="s">
        <v>60</v>
      </c>
      <c r="AC261" t="str">
        <f>IFERROR(VLOOKUP(AB261,'class and classification'!$A$1:$B$338,2,FALSE),VLOOKUP(AB261,'class and classification'!$A$340:$B$378,2,FALSE))</f>
        <v>Predominantly Urban</v>
      </c>
      <c r="AD261" t="str">
        <f>IFERROR(VLOOKUP(AB261,'class and classification'!$A$1:$C$338,3,FALSE),VLOOKUP(AB261,'class and classification'!$A$340:$C$378,3,FALSE))</f>
        <v>SD</v>
      </c>
      <c r="AI261">
        <v>9.9</v>
      </c>
      <c r="AJ261">
        <v>16</v>
      </c>
      <c r="BB261" t="s">
        <v>5</v>
      </c>
      <c r="BC261" t="str">
        <f>IFERROR(VLOOKUP(BB261,'class and classification'!$A$1:$B$338,2,FALSE),VLOOKUP(BB261,'class and classification'!$A$340:$B$378,2,FALSE))</f>
        <v>Predominantly Urban</v>
      </c>
      <c r="BD261" t="str">
        <f>IFERROR(VLOOKUP(BB261,'class and classification'!$A$1:$C$338,3,FALSE),VLOOKUP(BB261,'class and classification'!$A$340:$C$378,3,FALSE))</f>
        <v>SD</v>
      </c>
      <c r="BG261">
        <v>0.1</v>
      </c>
      <c r="BH261">
        <v>0.6</v>
      </c>
      <c r="BI261">
        <v>0.6</v>
      </c>
      <c r="BJ261">
        <v>1.8</v>
      </c>
      <c r="BL261" t="s">
        <v>5</v>
      </c>
      <c r="BM261" t="str">
        <f>IFERROR(VLOOKUP(BL261,'class and classification'!$A$1:$B$338,2,FALSE),VLOOKUP(BL261,'class and classification'!$A$340:$B$378,2,FALSE))</f>
        <v>Predominantly Urban</v>
      </c>
      <c r="BN261" t="str">
        <f>IFERROR(VLOOKUP(BL261,'class and classification'!$A$1:$C$338,3,FALSE),VLOOKUP(BL261,'class and classification'!$A$340:$C$378,3,FALSE))</f>
        <v>SD</v>
      </c>
      <c r="BP261">
        <v>53.06</v>
      </c>
      <c r="BQ261">
        <v>65.680000000000007</v>
      </c>
      <c r="BR261">
        <v>80.14</v>
      </c>
      <c r="BS261">
        <v>89.55</v>
      </c>
      <c r="BT261">
        <v>90</v>
      </c>
    </row>
    <row r="262" spans="1:72"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v>67</v>
      </c>
      <c r="F262">
        <v>76</v>
      </c>
      <c r="G262">
        <v>76.5</v>
      </c>
      <c r="H262">
        <v>77.699999999999989</v>
      </c>
      <c r="I262">
        <v>79.8</v>
      </c>
      <c r="J262">
        <v>82.3</v>
      </c>
      <c r="AB262" t="s">
        <v>123</v>
      </c>
      <c r="AC262" t="str">
        <f>IFERROR(VLOOKUP(AB262,'class and classification'!$A$1:$B$338,2,FALSE),VLOOKUP(AB262,'class and classification'!$A$340:$B$378,2,FALSE))</f>
        <v>Predominantly Rural</v>
      </c>
      <c r="AD262" t="str">
        <f>IFERROR(VLOOKUP(AB262,'class and classification'!$A$1:$C$338,3,FALSE),VLOOKUP(AB262,'class and classification'!$A$340:$C$378,3,FALSE))</f>
        <v>SD</v>
      </c>
      <c r="AI262">
        <v>12.8</v>
      </c>
      <c r="AJ262">
        <v>36.200000000000003</v>
      </c>
      <c r="BB262" t="s">
        <v>10</v>
      </c>
      <c r="BC262" t="str">
        <f>IFERROR(VLOOKUP(BB262,'class and classification'!$A$1:$B$338,2,FALSE),VLOOKUP(BB262,'class and classification'!$A$340:$B$378,2,FALSE))</f>
        <v>Predominantly Urban</v>
      </c>
      <c r="BD262" t="str">
        <f>IFERROR(VLOOKUP(BB262,'class and classification'!$A$1:$C$338,3,FALSE),VLOOKUP(BB262,'class and classification'!$A$340:$C$378,3,FALSE))</f>
        <v>SD</v>
      </c>
      <c r="BG262">
        <v>1.7</v>
      </c>
      <c r="BH262">
        <v>2.8</v>
      </c>
      <c r="BI262">
        <v>3.4</v>
      </c>
      <c r="BJ262">
        <v>11.9</v>
      </c>
      <c r="BL262" t="s">
        <v>10</v>
      </c>
      <c r="BM262" t="str">
        <f>IFERROR(VLOOKUP(BL262,'class and classification'!$A$1:$B$338,2,FALSE),VLOOKUP(BL262,'class and classification'!$A$340:$B$378,2,FALSE))</f>
        <v>Predominantly Urban</v>
      </c>
      <c r="BN262" t="str">
        <f>IFERROR(VLOOKUP(BL262,'class and classification'!$A$1:$C$338,3,FALSE),VLOOKUP(BL262,'class and classification'!$A$340:$C$378,3,FALSE))</f>
        <v>SD</v>
      </c>
      <c r="BP262">
        <v>60.82</v>
      </c>
      <c r="BQ262">
        <v>82.49</v>
      </c>
      <c r="BR262">
        <v>94.43</v>
      </c>
      <c r="BS262">
        <v>94.75</v>
      </c>
      <c r="BT262">
        <v>94.29</v>
      </c>
    </row>
    <row r="263" spans="1:72"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v>93</v>
      </c>
      <c r="F263">
        <v>92</v>
      </c>
      <c r="G263">
        <v>95.3</v>
      </c>
      <c r="H263">
        <v>97.7</v>
      </c>
      <c r="I263">
        <v>98.7</v>
      </c>
      <c r="J263">
        <v>98.8</v>
      </c>
      <c r="AB263" t="s">
        <v>137</v>
      </c>
      <c r="AC263" t="str">
        <f>IFERROR(VLOOKUP(AB263,'class and classification'!$A$1:$B$338,2,FALSE),VLOOKUP(AB263,'class and classification'!$A$340:$B$378,2,FALSE))</f>
        <v>Predominantly Rural</v>
      </c>
      <c r="AD263" t="str">
        <f>IFERROR(VLOOKUP(AB263,'class and classification'!$A$1:$C$338,3,FALSE),VLOOKUP(AB263,'class and classification'!$A$340:$C$378,3,FALSE))</f>
        <v>SD</v>
      </c>
      <c r="AI263">
        <v>9.1999999999999993</v>
      </c>
      <c r="AJ263">
        <v>9.3000000000000007</v>
      </c>
      <c r="BB263" t="s">
        <v>67</v>
      </c>
      <c r="BC263" t="str">
        <f>IFERROR(VLOOKUP(BB263,'class and classification'!$A$1:$B$338,2,FALSE),VLOOKUP(BB263,'class and classification'!$A$340:$B$378,2,FALSE))</f>
        <v>Predominantly Rural</v>
      </c>
      <c r="BD263" t="str">
        <f>IFERROR(VLOOKUP(BB263,'class and classification'!$A$1:$C$338,3,FALSE),VLOOKUP(BB263,'class and classification'!$A$340:$C$378,3,FALSE))</f>
        <v>SD</v>
      </c>
      <c r="BG263">
        <v>16.100000000000001</v>
      </c>
      <c r="BH263">
        <v>18.2</v>
      </c>
      <c r="BI263">
        <v>19.2</v>
      </c>
      <c r="BJ263">
        <v>22</v>
      </c>
      <c r="BL263" t="s">
        <v>67</v>
      </c>
      <c r="BM263" t="str">
        <f>IFERROR(VLOOKUP(BL263,'class and classification'!$A$1:$B$338,2,FALSE),VLOOKUP(BL263,'class and classification'!$A$340:$B$378,2,FALSE))</f>
        <v>Predominantly Rural</v>
      </c>
      <c r="BN263" t="str">
        <f>IFERROR(VLOOKUP(BL263,'class and classification'!$A$1:$C$338,3,FALSE),VLOOKUP(BL263,'class and classification'!$A$340:$C$378,3,FALSE))</f>
        <v>SD</v>
      </c>
      <c r="BP263">
        <v>34.93</v>
      </c>
      <c r="BQ263">
        <v>58.3</v>
      </c>
      <c r="BR263">
        <v>65.25</v>
      </c>
      <c r="BS263">
        <v>70.680000000000007</v>
      </c>
      <c r="BT263">
        <v>71.98</v>
      </c>
    </row>
    <row r="264" spans="1:72"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v>75</v>
      </c>
      <c r="F264">
        <v>80</v>
      </c>
      <c r="G264">
        <v>86.4</v>
      </c>
      <c r="H264">
        <v>87.7</v>
      </c>
      <c r="I264">
        <v>89.8</v>
      </c>
      <c r="J264">
        <v>91.5</v>
      </c>
      <c r="AB264" t="s">
        <v>168</v>
      </c>
      <c r="AC264" t="str">
        <f>IFERROR(VLOOKUP(AB264,'class and classification'!$A$1:$B$338,2,FALSE),VLOOKUP(AB264,'class and classification'!$A$340:$B$378,2,FALSE))</f>
        <v>Predominantly Rural</v>
      </c>
      <c r="AD264" t="str">
        <f>IFERROR(VLOOKUP(AB264,'class and classification'!$A$1:$C$338,3,FALSE),VLOOKUP(AB264,'class and classification'!$A$340:$C$378,3,FALSE))</f>
        <v>SD</v>
      </c>
      <c r="AI264">
        <v>2</v>
      </c>
      <c r="AJ264">
        <v>2.6</v>
      </c>
      <c r="BB264" t="s">
        <v>77</v>
      </c>
      <c r="BC264" t="str">
        <f>IFERROR(VLOOKUP(BB264,'class and classification'!$A$1:$B$338,2,FALSE),VLOOKUP(BB264,'class and classification'!$A$340:$B$378,2,FALSE))</f>
        <v>Predominantly Urban</v>
      </c>
      <c r="BD264" t="str">
        <f>IFERROR(VLOOKUP(BB264,'class and classification'!$A$1:$C$338,3,FALSE),VLOOKUP(BB264,'class and classification'!$A$340:$C$378,3,FALSE))</f>
        <v>SD</v>
      </c>
      <c r="BG264">
        <v>1.2</v>
      </c>
      <c r="BH264">
        <v>1.9</v>
      </c>
      <c r="BI264">
        <v>3</v>
      </c>
      <c r="BJ264">
        <v>6.7</v>
      </c>
      <c r="BL264" t="s">
        <v>77</v>
      </c>
      <c r="BM264" t="str">
        <f>IFERROR(VLOOKUP(BL264,'class and classification'!$A$1:$B$338,2,FALSE),VLOOKUP(BL264,'class and classification'!$A$340:$B$378,2,FALSE))</f>
        <v>Predominantly Urban</v>
      </c>
      <c r="BN264" t="str">
        <f>IFERROR(VLOOKUP(BL264,'class and classification'!$A$1:$C$338,3,FALSE),VLOOKUP(BL264,'class and classification'!$A$340:$C$378,3,FALSE))</f>
        <v>SD</v>
      </c>
      <c r="BP264">
        <v>66.959999999999994</v>
      </c>
      <c r="BQ264">
        <v>81.86</v>
      </c>
      <c r="BR264">
        <v>86.33</v>
      </c>
      <c r="BS264">
        <v>88.44</v>
      </c>
      <c r="BT264">
        <v>87.79</v>
      </c>
    </row>
    <row r="265" spans="1:72"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v>78</v>
      </c>
      <c r="F265">
        <v>81</v>
      </c>
      <c r="G265">
        <v>88.199999999999989</v>
      </c>
      <c r="H265">
        <v>88</v>
      </c>
      <c r="I265">
        <v>90.3</v>
      </c>
      <c r="J265">
        <v>90.2</v>
      </c>
      <c r="AB265" t="s">
        <v>193</v>
      </c>
      <c r="AC265" t="str">
        <f>IFERROR(VLOOKUP(AB265,'class and classification'!$A$1:$B$338,2,FALSE),VLOOKUP(AB265,'class and classification'!$A$340:$B$378,2,FALSE))</f>
        <v>Predominantly Rural</v>
      </c>
      <c r="AD265" t="str">
        <f>IFERROR(VLOOKUP(AB265,'class and classification'!$A$1:$C$338,3,FALSE),VLOOKUP(AB265,'class and classification'!$A$340:$C$378,3,FALSE))</f>
        <v>SD</v>
      </c>
      <c r="AI265">
        <v>4.3</v>
      </c>
      <c r="AJ265">
        <v>7.6</v>
      </c>
      <c r="BB265" t="s">
        <v>138</v>
      </c>
      <c r="BC265" t="str">
        <f>IFERROR(VLOOKUP(BB265,'class and classification'!$A$1:$B$338,2,FALSE),VLOOKUP(BB265,'class and classification'!$A$340:$B$378,2,FALSE))</f>
        <v>Predominantly Rural</v>
      </c>
      <c r="BD265" t="str">
        <f>IFERROR(VLOOKUP(BB265,'class and classification'!$A$1:$C$338,3,FALSE),VLOOKUP(BB265,'class and classification'!$A$340:$C$378,3,FALSE))</f>
        <v>SD</v>
      </c>
      <c r="BG265">
        <v>5.3</v>
      </c>
      <c r="BH265">
        <v>8.3000000000000007</v>
      </c>
      <c r="BI265">
        <v>17.899999999999999</v>
      </c>
      <c r="BJ265">
        <v>31.6</v>
      </c>
      <c r="BL265" t="s">
        <v>138</v>
      </c>
      <c r="BM265" t="str">
        <f>IFERROR(VLOOKUP(BL265,'class and classification'!$A$1:$B$338,2,FALSE),VLOOKUP(BL265,'class and classification'!$A$340:$B$378,2,FALSE))</f>
        <v>Predominantly Rural</v>
      </c>
      <c r="BN265" t="str">
        <f>IFERROR(VLOOKUP(BL265,'class and classification'!$A$1:$C$338,3,FALSE),VLOOKUP(BL265,'class and classification'!$A$340:$C$378,3,FALSE))</f>
        <v>SD</v>
      </c>
      <c r="BP265">
        <v>37.72</v>
      </c>
      <c r="BQ265">
        <v>72.23</v>
      </c>
      <c r="BR265">
        <v>69.39</v>
      </c>
      <c r="BS265">
        <v>70.17</v>
      </c>
      <c r="BT265">
        <v>75.17</v>
      </c>
    </row>
    <row r="266" spans="1:72" x14ac:dyDescent="0.3">
      <c r="AB266" t="s">
        <v>198</v>
      </c>
      <c r="AC266" t="str">
        <f>IFERROR(VLOOKUP(AB266,'class and classification'!$A$1:$B$338,2,FALSE),VLOOKUP(AB266,'class and classification'!$A$340:$B$378,2,FALSE))</f>
        <v>Predominantly Urban</v>
      </c>
      <c r="AD266" t="str">
        <f>IFERROR(VLOOKUP(AB266,'class and classification'!$A$1:$C$338,3,FALSE),VLOOKUP(AB266,'class and classification'!$A$340:$C$378,3,FALSE))</f>
        <v>SD</v>
      </c>
      <c r="AI266">
        <v>3</v>
      </c>
      <c r="AJ266">
        <v>2</v>
      </c>
      <c r="BB266" t="s">
        <v>173</v>
      </c>
      <c r="BC266" t="str">
        <f>IFERROR(VLOOKUP(BB266,'class and classification'!$A$1:$B$338,2,FALSE),VLOOKUP(BB266,'class and classification'!$A$340:$B$378,2,FALSE))</f>
        <v>Predominantly Urban</v>
      </c>
      <c r="BD266" t="str">
        <f>IFERROR(VLOOKUP(BB266,'class and classification'!$A$1:$C$338,3,FALSE),VLOOKUP(BB266,'class and classification'!$A$340:$C$378,3,FALSE))</f>
        <v>SD</v>
      </c>
      <c r="BG266">
        <v>6.1</v>
      </c>
      <c r="BH266">
        <v>13.1</v>
      </c>
      <c r="BI266">
        <v>23</v>
      </c>
      <c r="BJ266">
        <v>37.4</v>
      </c>
      <c r="BL266" t="s">
        <v>173</v>
      </c>
      <c r="BM266" t="str">
        <f>IFERROR(VLOOKUP(BL266,'class and classification'!$A$1:$B$338,2,FALSE),VLOOKUP(BL266,'class and classification'!$A$340:$B$378,2,FALSE))</f>
        <v>Predominantly Urban</v>
      </c>
      <c r="BN266" t="str">
        <f>IFERROR(VLOOKUP(BL266,'class and classification'!$A$1:$C$338,3,FALSE),VLOOKUP(BL266,'class and classification'!$A$340:$C$378,3,FALSE))</f>
        <v>SD</v>
      </c>
      <c r="BP266">
        <v>36.909999999999997</v>
      </c>
      <c r="BQ266">
        <v>73.209999999999994</v>
      </c>
      <c r="BR266">
        <v>72.260000000000005</v>
      </c>
      <c r="BS266">
        <v>72.53</v>
      </c>
      <c r="BT266">
        <v>73.349999999999994</v>
      </c>
    </row>
    <row r="267" spans="1:72"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AB267" t="s">
        <v>34</v>
      </c>
      <c r="AC267" t="str">
        <f>IFERROR(VLOOKUP(AB267,'class and classification'!$A$1:$B$338,2,FALSE),VLOOKUP(AB267,'class and classification'!$A$340:$B$378,2,FALSE))</f>
        <v>Urban with Significant Rural</v>
      </c>
      <c r="AD267" t="str">
        <f>IFERROR(VLOOKUP(AB267,'class and classification'!$A$1:$C$338,3,FALSE),VLOOKUP(AB267,'class and classification'!$A$340:$C$378,3,FALSE))</f>
        <v>SD</v>
      </c>
      <c r="AI267">
        <v>4.3</v>
      </c>
      <c r="AJ267">
        <v>9.3000000000000007</v>
      </c>
      <c r="BB267" t="s">
        <v>315</v>
      </c>
      <c r="BC267" t="str">
        <f>IFERROR(VLOOKUP(BB267,'class and classification'!$A$1:$B$338,2,FALSE),VLOOKUP(BB267,'class and classification'!$A$340:$B$378,2,FALSE))</f>
        <v>Predominantly Urban</v>
      </c>
      <c r="BD267" t="str">
        <f>IFERROR(VLOOKUP(BB267,'class and classification'!$A$1:$C$338,3,FALSE),VLOOKUP(BB267,'class and classification'!$A$340:$C$378,3,FALSE))</f>
        <v>SD</v>
      </c>
      <c r="BG267">
        <v>1</v>
      </c>
      <c r="BH267">
        <v>1.7</v>
      </c>
      <c r="BI267">
        <v>33.6</v>
      </c>
      <c r="BJ267">
        <v>70.8</v>
      </c>
      <c r="BL267" t="s">
        <v>315</v>
      </c>
      <c r="BM267" t="str">
        <f>IFERROR(VLOOKUP(BL267,'class and classification'!$A$1:$B$338,2,FALSE),VLOOKUP(BL267,'class and classification'!$A$340:$B$378,2,FALSE))</f>
        <v>Predominantly Urban</v>
      </c>
      <c r="BN267" t="str">
        <f>IFERROR(VLOOKUP(BL267,'class and classification'!$A$1:$C$338,3,FALSE),VLOOKUP(BL267,'class and classification'!$A$340:$C$378,3,FALSE))</f>
        <v>SD</v>
      </c>
      <c r="BP267">
        <v>51.04</v>
      </c>
      <c r="BQ267">
        <v>77.069999999999993</v>
      </c>
      <c r="BR267">
        <v>95.62</v>
      </c>
      <c r="BS267">
        <v>96.47</v>
      </c>
      <c r="BT267">
        <v>96.52</v>
      </c>
    </row>
    <row r="268" spans="1:72"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v>84</v>
      </c>
      <c r="F268">
        <v>89</v>
      </c>
      <c r="G268">
        <v>93.6</v>
      </c>
      <c r="H268">
        <v>95.1</v>
      </c>
      <c r="I268">
        <v>96</v>
      </c>
      <c r="J268">
        <v>95.5</v>
      </c>
      <c r="AB268" t="s">
        <v>93</v>
      </c>
      <c r="AC268" t="str">
        <f>IFERROR(VLOOKUP(AB268,'class and classification'!$A$1:$B$338,2,FALSE),VLOOKUP(AB268,'class and classification'!$A$340:$B$378,2,FALSE))</f>
        <v>Predominantly Rural</v>
      </c>
      <c r="AD268" t="str">
        <f>IFERROR(VLOOKUP(AB268,'class and classification'!$A$1:$C$338,3,FALSE),VLOOKUP(AB268,'class and classification'!$A$340:$C$378,3,FALSE))</f>
        <v>SD</v>
      </c>
      <c r="AI268">
        <v>3.8</v>
      </c>
      <c r="AJ268">
        <v>4.9000000000000004</v>
      </c>
      <c r="BB268" t="s">
        <v>90</v>
      </c>
      <c r="BC268" t="str">
        <f>IFERROR(VLOOKUP(BB268,'class and classification'!$A$1:$B$338,2,FALSE),VLOOKUP(BB268,'class and classification'!$A$340:$B$378,2,FALSE))</f>
        <v>Predominantly Rural</v>
      </c>
      <c r="BD268" t="str">
        <f>IFERROR(VLOOKUP(BB268,'class and classification'!$A$1:$C$338,3,FALSE),VLOOKUP(BB268,'class and classification'!$A$340:$C$378,3,FALSE))</f>
        <v>SD</v>
      </c>
      <c r="BG268">
        <v>4.2</v>
      </c>
      <c r="BH268">
        <v>5</v>
      </c>
      <c r="BI268">
        <v>10.199999999999999</v>
      </c>
      <c r="BJ268">
        <v>38</v>
      </c>
      <c r="BL268" t="s">
        <v>90</v>
      </c>
      <c r="BM268" t="str">
        <f>IFERROR(VLOOKUP(BL268,'class and classification'!$A$1:$B$338,2,FALSE),VLOOKUP(BL268,'class and classification'!$A$340:$B$378,2,FALSE))</f>
        <v>Predominantly Rural</v>
      </c>
      <c r="BN268" t="str">
        <f>IFERROR(VLOOKUP(BL268,'class and classification'!$A$1:$C$338,3,FALSE),VLOOKUP(BL268,'class and classification'!$A$340:$C$378,3,FALSE))</f>
        <v>SD</v>
      </c>
      <c r="BP268">
        <v>32.32</v>
      </c>
      <c r="BQ268">
        <v>66.900000000000006</v>
      </c>
      <c r="BR268">
        <v>70.33</v>
      </c>
      <c r="BS268">
        <v>71.680000000000007</v>
      </c>
      <c r="BT268">
        <v>71.63</v>
      </c>
    </row>
    <row r="269" spans="1:72"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v>81</v>
      </c>
      <c r="F269">
        <v>82</v>
      </c>
      <c r="G269">
        <v>86.9</v>
      </c>
      <c r="H269">
        <v>90.5</v>
      </c>
      <c r="I269">
        <v>92.4</v>
      </c>
      <c r="J269">
        <v>92.4</v>
      </c>
      <c r="AB269" t="s">
        <v>159</v>
      </c>
      <c r="AC269" t="str">
        <f>IFERROR(VLOOKUP(AB269,'class and classification'!$A$1:$B$338,2,FALSE),VLOOKUP(AB269,'class and classification'!$A$340:$B$378,2,FALSE))</f>
        <v>Predominantly Urban</v>
      </c>
      <c r="AD269" t="str">
        <f>IFERROR(VLOOKUP(AB269,'class and classification'!$A$1:$C$338,3,FALSE),VLOOKUP(AB269,'class and classification'!$A$340:$C$378,3,FALSE))</f>
        <v>SD</v>
      </c>
      <c r="AI269">
        <v>0.6</v>
      </c>
      <c r="AJ269">
        <v>2.9</v>
      </c>
      <c r="BB269" t="s">
        <v>105</v>
      </c>
      <c r="BC269" t="str">
        <f>IFERROR(VLOOKUP(BB269,'class and classification'!$A$1:$B$338,2,FALSE),VLOOKUP(BB269,'class and classification'!$A$340:$B$378,2,FALSE))</f>
        <v>Predominantly Urban</v>
      </c>
      <c r="BD269" t="str">
        <f>IFERROR(VLOOKUP(BB269,'class and classification'!$A$1:$C$338,3,FALSE),VLOOKUP(BB269,'class and classification'!$A$340:$C$378,3,FALSE))</f>
        <v>SD</v>
      </c>
      <c r="BG269">
        <v>11.8</v>
      </c>
      <c r="BH269">
        <v>35</v>
      </c>
      <c r="BI269">
        <v>62.4</v>
      </c>
      <c r="BJ269">
        <v>63.7</v>
      </c>
      <c r="BL269" t="s">
        <v>105</v>
      </c>
      <c r="BM269" t="str">
        <f>IFERROR(VLOOKUP(BL269,'class and classification'!$A$1:$B$338,2,FALSE),VLOOKUP(BL269,'class and classification'!$A$340:$B$378,2,FALSE))</f>
        <v>Predominantly Urban</v>
      </c>
      <c r="BN269" t="str">
        <f>IFERROR(VLOOKUP(BL269,'class and classification'!$A$1:$C$338,3,FALSE),VLOOKUP(BL269,'class and classification'!$A$340:$C$378,3,FALSE))</f>
        <v>SD</v>
      </c>
      <c r="BP269">
        <v>75.77</v>
      </c>
      <c r="BQ269">
        <v>87.62</v>
      </c>
      <c r="BR269">
        <v>94.89</v>
      </c>
      <c r="BS269">
        <v>94.68</v>
      </c>
      <c r="BT269">
        <v>95.44</v>
      </c>
    </row>
    <row r="270" spans="1:72"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v>93</v>
      </c>
      <c r="F270">
        <v>93</v>
      </c>
      <c r="G270">
        <v>96.5</v>
      </c>
      <c r="H270">
        <v>96.5</v>
      </c>
      <c r="I270">
        <v>97.7</v>
      </c>
      <c r="J270">
        <v>97.2</v>
      </c>
      <c r="AB270" t="s">
        <v>186</v>
      </c>
      <c r="AC270" t="str">
        <f>IFERROR(VLOOKUP(AB270,'class and classification'!$A$1:$B$338,2,FALSE),VLOOKUP(AB270,'class and classification'!$A$340:$B$378,2,FALSE))</f>
        <v>Predominantly Rural</v>
      </c>
      <c r="AD270" t="str">
        <f>IFERROR(VLOOKUP(AB270,'class and classification'!$A$1:$C$338,3,FALSE),VLOOKUP(AB270,'class and classification'!$A$340:$C$378,3,FALSE))</f>
        <v>SD</v>
      </c>
      <c r="AI270">
        <v>3.8</v>
      </c>
      <c r="AJ270">
        <v>14.4</v>
      </c>
      <c r="BB270" t="s">
        <v>171</v>
      </c>
      <c r="BC270" t="str">
        <f>IFERROR(VLOOKUP(BB270,'class and classification'!$A$1:$B$338,2,FALSE),VLOOKUP(BB270,'class and classification'!$A$340:$B$378,2,FALSE))</f>
        <v>Predominantly Rural</v>
      </c>
      <c r="BD270" t="str">
        <f>IFERROR(VLOOKUP(BB270,'class and classification'!$A$1:$C$338,3,FALSE),VLOOKUP(BB270,'class and classification'!$A$340:$C$378,3,FALSE))</f>
        <v>SD</v>
      </c>
      <c r="BG270">
        <v>3.2</v>
      </c>
      <c r="BH270">
        <v>3.8</v>
      </c>
      <c r="BI270">
        <v>4.5999999999999996</v>
      </c>
      <c r="BJ270">
        <v>10.9</v>
      </c>
      <c r="BL270" t="s">
        <v>171</v>
      </c>
      <c r="BM270" t="str">
        <f>IFERROR(VLOOKUP(BL270,'class and classification'!$A$1:$B$338,2,FALSE),VLOOKUP(BL270,'class and classification'!$A$340:$B$378,2,FALSE))</f>
        <v>Predominantly Rural</v>
      </c>
      <c r="BN270" t="str">
        <f>IFERROR(VLOOKUP(BL270,'class and classification'!$A$1:$C$338,3,FALSE),VLOOKUP(BL270,'class and classification'!$A$340:$C$378,3,FALSE))</f>
        <v>SD</v>
      </c>
      <c r="BP270">
        <v>14.25</v>
      </c>
      <c r="BQ270">
        <v>56.39</v>
      </c>
      <c r="BR270">
        <v>57.28</v>
      </c>
      <c r="BS270">
        <v>58.81</v>
      </c>
      <c r="BT270">
        <v>59.62</v>
      </c>
    </row>
    <row r="271" spans="1:72"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v>94</v>
      </c>
      <c r="F271">
        <v>94</v>
      </c>
      <c r="G271">
        <v>98.199999999999989</v>
      </c>
      <c r="H271">
        <v>98.300000000000011</v>
      </c>
      <c r="I271">
        <v>98.3</v>
      </c>
      <c r="J271">
        <v>98.1</v>
      </c>
      <c r="AB271" t="s">
        <v>241</v>
      </c>
      <c r="AC271" t="str">
        <f>IFERROR(VLOOKUP(AB271,'class and classification'!$A$1:$B$338,2,FALSE),VLOOKUP(AB271,'class and classification'!$A$340:$B$378,2,FALSE))</f>
        <v>Predominantly Rural</v>
      </c>
      <c r="AD271" t="str">
        <f>IFERROR(VLOOKUP(AB271,'class and classification'!$A$1:$C$338,3,FALSE),VLOOKUP(AB271,'class and classification'!$A$340:$C$378,3,FALSE))</f>
        <v>SD</v>
      </c>
      <c r="AI271">
        <v>6.4</v>
      </c>
      <c r="AJ271">
        <v>8</v>
      </c>
      <c r="BB271" t="s">
        <v>182</v>
      </c>
      <c r="BC271" t="str">
        <f>IFERROR(VLOOKUP(BB271,'class and classification'!$A$1:$B$338,2,FALSE),VLOOKUP(BB271,'class and classification'!$A$340:$B$378,2,FALSE))</f>
        <v>Predominantly Rural</v>
      </c>
      <c r="BD271" t="str">
        <f>IFERROR(VLOOKUP(BB271,'class and classification'!$A$1:$C$338,3,FALSE),VLOOKUP(BB271,'class and classification'!$A$340:$C$378,3,FALSE))</f>
        <v>SD</v>
      </c>
      <c r="BG271">
        <v>1.9</v>
      </c>
      <c r="BH271">
        <v>2.7</v>
      </c>
      <c r="BI271">
        <v>4.7</v>
      </c>
      <c r="BJ271">
        <v>27.3</v>
      </c>
      <c r="BL271" t="s">
        <v>182</v>
      </c>
      <c r="BM271" t="str">
        <f>IFERROR(VLOOKUP(BL271,'class and classification'!$A$1:$B$338,2,FALSE),VLOOKUP(BL271,'class and classification'!$A$340:$B$378,2,FALSE))</f>
        <v>Predominantly Rural</v>
      </c>
      <c r="BN271" t="str">
        <f>IFERROR(VLOOKUP(BL271,'class and classification'!$A$1:$C$338,3,FALSE),VLOOKUP(BL271,'class and classification'!$A$340:$C$378,3,FALSE))</f>
        <v>SD</v>
      </c>
      <c r="BP271">
        <v>19.11</v>
      </c>
      <c r="BQ271">
        <v>59.37</v>
      </c>
      <c r="BR271">
        <v>67.069999999999993</v>
      </c>
      <c r="BS271">
        <v>68.72</v>
      </c>
      <c r="BT271">
        <v>70.569999999999993</v>
      </c>
    </row>
    <row r="272" spans="1:72"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v>97</v>
      </c>
      <c r="F272">
        <v>98</v>
      </c>
      <c r="G272">
        <v>99.800000000000011</v>
      </c>
      <c r="H272">
        <v>99.800000000000011</v>
      </c>
      <c r="I272">
        <v>99.6</v>
      </c>
      <c r="J272">
        <v>99.5</v>
      </c>
      <c r="AB272" t="s">
        <v>242</v>
      </c>
      <c r="AC272" t="str">
        <f>IFERROR(VLOOKUP(AB272,'class and classification'!$A$1:$B$338,2,FALSE),VLOOKUP(AB272,'class and classification'!$A$340:$B$378,2,FALSE))</f>
        <v>Predominantly Rural</v>
      </c>
      <c r="AD272" t="str">
        <f>IFERROR(VLOOKUP(AB272,'class and classification'!$A$1:$C$338,3,FALSE),VLOOKUP(AB272,'class and classification'!$A$340:$C$378,3,FALSE))</f>
        <v>SD</v>
      </c>
      <c r="AI272">
        <v>4.3</v>
      </c>
      <c r="AJ272">
        <v>7</v>
      </c>
      <c r="BB272" t="s">
        <v>240</v>
      </c>
      <c r="BC272" t="str">
        <f>IFERROR(VLOOKUP(BB272,'class and classification'!$A$1:$B$338,2,FALSE),VLOOKUP(BB272,'class and classification'!$A$340:$B$378,2,FALSE))</f>
        <v>Predominantly Rural</v>
      </c>
      <c r="BD272" t="str">
        <f>IFERROR(VLOOKUP(BB272,'class and classification'!$A$1:$C$338,3,FALSE),VLOOKUP(BB272,'class and classification'!$A$340:$C$378,3,FALSE))</f>
        <v>SD</v>
      </c>
      <c r="BG272">
        <v>10.3</v>
      </c>
      <c r="BH272">
        <v>11.6</v>
      </c>
      <c r="BI272">
        <v>17.7</v>
      </c>
      <c r="BJ272">
        <v>23.9</v>
      </c>
      <c r="BL272" t="s">
        <v>240</v>
      </c>
      <c r="BM272" t="str">
        <f>IFERROR(VLOOKUP(BL272,'class and classification'!$A$1:$B$338,2,FALSE),VLOOKUP(BL272,'class and classification'!$A$340:$B$378,2,FALSE))</f>
        <v>Predominantly Rural</v>
      </c>
      <c r="BN272" t="str">
        <f>IFERROR(VLOOKUP(BL272,'class and classification'!$A$1:$C$338,3,FALSE),VLOOKUP(BL272,'class and classification'!$A$340:$C$378,3,FALSE))</f>
        <v>SD</v>
      </c>
      <c r="BP272">
        <v>22.74</v>
      </c>
      <c r="BQ272">
        <v>54.1</v>
      </c>
      <c r="BR272">
        <v>54.42</v>
      </c>
      <c r="BS272">
        <v>57.44</v>
      </c>
      <c r="BT272">
        <v>58.19</v>
      </c>
    </row>
    <row r="273" spans="1:72"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v>86</v>
      </c>
      <c r="F273">
        <v>90</v>
      </c>
      <c r="G273">
        <v>93.8</v>
      </c>
      <c r="H273">
        <v>93.9</v>
      </c>
      <c r="I273">
        <v>94.8</v>
      </c>
      <c r="J273">
        <v>95</v>
      </c>
      <c r="AB273" t="s">
        <v>301</v>
      </c>
      <c r="AC273" t="str">
        <f>IFERROR(VLOOKUP(AB273,'class and classification'!$A$1:$B$338,2,FALSE),VLOOKUP(AB273,'class and classification'!$A$340:$B$378,2,FALSE))</f>
        <v>Predominantly Rural</v>
      </c>
      <c r="AD273" t="str">
        <f>IFERROR(VLOOKUP(AB273,'class and classification'!$A$1:$C$338,3,FALSE),VLOOKUP(AB273,'class and classification'!$A$340:$C$378,3,FALSE))</f>
        <v>SD</v>
      </c>
      <c r="AI273">
        <v>18.7</v>
      </c>
      <c r="AJ273">
        <v>21.7</v>
      </c>
      <c r="BB273" t="s">
        <v>272</v>
      </c>
      <c r="BC273" t="str">
        <f>IFERROR(VLOOKUP(BB273,'class and classification'!$A$1:$B$338,2,FALSE),VLOOKUP(BB273,'class and classification'!$A$340:$B$378,2,FALSE))</f>
        <v>Predominantly Rural</v>
      </c>
      <c r="BD273" t="str">
        <f>IFERROR(VLOOKUP(BB273,'class and classification'!$A$1:$C$338,3,FALSE),VLOOKUP(BB273,'class and classification'!$A$340:$C$378,3,FALSE))</f>
        <v>SD</v>
      </c>
      <c r="BG273">
        <v>1</v>
      </c>
      <c r="BH273">
        <v>1.4</v>
      </c>
      <c r="BI273">
        <v>8.4</v>
      </c>
      <c r="BJ273">
        <v>12.1</v>
      </c>
      <c r="BL273" t="s">
        <v>272</v>
      </c>
      <c r="BM273" t="str">
        <f>IFERROR(VLOOKUP(BL273,'class and classification'!$A$1:$B$338,2,FALSE),VLOOKUP(BL273,'class and classification'!$A$340:$B$378,2,FALSE))</f>
        <v>Predominantly Rural</v>
      </c>
      <c r="BN273" t="str">
        <f>IFERROR(VLOOKUP(BL273,'class and classification'!$A$1:$C$338,3,FALSE),VLOOKUP(BL273,'class and classification'!$A$340:$C$378,3,FALSE))</f>
        <v>SD</v>
      </c>
      <c r="BP273">
        <v>36.119999999999997</v>
      </c>
      <c r="BQ273">
        <v>65.14</v>
      </c>
      <c r="BR273">
        <v>69.91</v>
      </c>
      <c r="BS273">
        <v>73.44</v>
      </c>
      <c r="BT273">
        <v>73.52</v>
      </c>
    </row>
    <row r="274" spans="1:72"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v>98</v>
      </c>
      <c r="F274">
        <v>98</v>
      </c>
      <c r="G274">
        <v>99.3</v>
      </c>
      <c r="H274">
        <v>99.1</v>
      </c>
      <c r="I274">
        <v>98.8</v>
      </c>
      <c r="J274">
        <v>98.8</v>
      </c>
      <c r="AB274" t="s">
        <v>11</v>
      </c>
      <c r="AC274" t="str">
        <f>IFERROR(VLOOKUP(AB274,'class and classification'!$A$1:$B$338,2,FALSE),VLOOKUP(AB274,'class and classification'!$A$340:$B$378,2,FALSE))</f>
        <v>Predominantly Urban</v>
      </c>
      <c r="AD274" t="str">
        <f>IFERROR(VLOOKUP(AB274,'class and classification'!$A$1:$C$338,3,FALSE),VLOOKUP(AB274,'class and classification'!$A$340:$C$378,3,FALSE))</f>
        <v>SD</v>
      </c>
      <c r="AI274">
        <v>3.8</v>
      </c>
      <c r="AJ274">
        <v>8.6</v>
      </c>
      <c r="BB274" t="s">
        <v>282</v>
      </c>
      <c r="BC274" t="str">
        <f>IFERROR(VLOOKUP(BB274,'class and classification'!$A$1:$B$338,2,FALSE),VLOOKUP(BB274,'class and classification'!$A$340:$B$378,2,FALSE))</f>
        <v>Predominantly Rural</v>
      </c>
      <c r="BD274" t="str">
        <f>IFERROR(VLOOKUP(BB274,'class and classification'!$A$1:$C$338,3,FALSE),VLOOKUP(BB274,'class and classification'!$A$340:$C$378,3,FALSE))</f>
        <v>SD</v>
      </c>
      <c r="BG274">
        <v>3.1</v>
      </c>
      <c r="BH274">
        <v>3.4</v>
      </c>
      <c r="BI274">
        <v>3.5</v>
      </c>
      <c r="BJ274">
        <v>6.1</v>
      </c>
      <c r="BL274" t="s">
        <v>282</v>
      </c>
      <c r="BM274" t="str">
        <f>IFERROR(VLOOKUP(BL274,'class and classification'!$A$1:$B$338,2,FALSE),VLOOKUP(BL274,'class and classification'!$A$340:$B$378,2,FALSE))</f>
        <v>Predominantly Rural</v>
      </c>
      <c r="BN274" t="str">
        <f>IFERROR(VLOOKUP(BL274,'class and classification'!$A$1:$C$338,3,FALSE),VLOOKUP(BL274,'class and classification'!$A$340:$C$378,3,FALSE))</f>
        <v>SD</v>
      </c>
      <c r="BP274">
        <v>20.76</v>
      </c>
      <c r="BQ274">
        <v>39.93</v>
      </c>
      <c r="BR274">
        <v>56.18</v>
      </c>
      <c r="BS274">
        <v>56.36</v>
      </c>
      <c r="BT274">
        <v>54.85</v>
      </c>
    </row>
    <row r="275" spans="1:72"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v>84</v>
      </c>
      <c r="F275">
        <v>85</v>
      </c>
      <c r="G275">
        <v>90</v>
      </c>
      <c r="H275">
        <v>92.199999999999989</v>
      </c>
      <c r="I275">
        <v>93</v>
      </c>
      <c r="J275">
        <v>93.1</v>
      </c>
      <c r="AB275" t="s">
        <v>23</v>
      </c>
      <c r="AC275" t="str">
        <f>IFERROR(VLOOKUP(AB275,'class and classification'!$A$1:$B$338,2,FALSE),VLOOKUP(AB275,'class and classification'!$A$340:$B$378,2,FALSE))</f>
        <v>Predominantly Rural</v>
      </c>
      <c r="AD275" t="str">
        <f>IFERROR(VLOOKUP(AB275,'class and classification'!$A$1:$C$338,3,FALSE),VLOOKUP(AB275,'class and classification'!$A$340:$C$378,3,FALSE))</f>
        <v>SD</v>
      </c>
      <c r="AI275">
        <v>6.3</v>
      </c>
      <c r="AJ275">
        <v>10.199999999999999</v>
      </c>
      <c r="BB275" t="s">
        <v>299</v>
      </c>
      <c r="BC275" t="str">
        <f>IFERROR(VLOOKUP(BB275,'class and classification'!$A$1:$B$338,2,FALSE),VLOOKUP(BB275,'class and classification'!$A$340:$B$378,2,FALSE))</f>
        <v>Predominantly Rural</v>
      </c>
      <c r="BD275" t="str">
        <f>IFERROR(VLOOKUP(BB275,'class and classification'!$A$1:$C$338,3,FALSE),VLOOKUP(BB275,'class and classification'!$A$340:$C$378,3,FALSE))</f>
        <v>SD</v>
      </c>
      <c r="BG275">
        <v>1</v>
      </c>
      <c r="BH275">
        <v>1.2</v>
      </c>
      <c r="BI275">
        <v>22.6</v>
      </c>
      <c r="BJ275">
        <v>34.5</v>
      </c>
      <c r="BL275" t="s">
        <v>299</v>
      </c>
      <c r="BM275" t="str">
        <f>IFERROR(VLOOKUP(BL275,'class and classification'!$A$1:$B$338,2,FALSE),VLOOKUP(BL275,'class and classification'!$A$340:$B$378,2,FALSE))</f>
        <v>Predominantly Rural</v>
      </c>
      <c r="BN275" t="str">
        <f>IFERROR(VLOOKUP(BL275,'class and classification'!$A$1:$C$338,3,FALSE),VLOOKUP(BL275,'class and classification'!$A$340:$C$378,3,FALSE))</f>
        <v>SD</v>
      </c>
      <c r="BP275">
        <v>25.83</v>
      </c>
      <c r="BQ275">
        <v>52.27</v>
      </c>
      <c r="BR275">
        <v>54.17</v>
      </c>
      <c r="BS275">
        <v>56.71</v>
      </c>
      <c r="BT275">
        <v>56.77</v>
      </c>
    </row>
    <row r="276" spans="1:72"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v>95</v>
      </c>
      <c r="F276">
        <v>96</v>
      </c>
      <c r="G276">
        <v>97.8</v>
      </c>
      <c r="H276">
        <v>97.5</v>
      </c>
      <c r="I276">
        <v>97.4</v>
      </c>
      <c r="J276">
        <v>97</v>
      </c>
      <c r="AB276" t="s">
        <v>48</v>
      </c>
      <c r="AC276" t="str">
        <f>IFERROR(VLOOKUP(AB276,'class and classification'!$A$1:$B$338,2,FALSE),VLOOKUP(AB276,'class and classification'!$A$340:$B$378,2,FALSE))</f>
        <v>Predominantly Urban</v>
      </c>
      <c r="AD276" t="str">
        <f>IFERROR(VLOOKUP(AB276,'class and classification'!$A$1:$C$338,3,FALSE),VLOOKUP(AB276,'class and classification'!$A$340:$C$378,3,FALSE))</f>
        <v>SD</v>
      </c>
      <c r="AI276">
        <v>1.3</v>
      </c>
      <c r="AJ276">
        <v>11.6</v>
      </c>
      <c r="BB276" t="s">
        <v>62</v>
      </c>
      <c r="BC276" t="str">
        <f>IFERROR(VLOOKUP(BB276,'class and classification'!$A$1:$B$338,2,FALSE),VLOOKUP(BB276,'class and classification'!$A$340:$B$378,2,FALSE))</f>
        <v>Predominantly Urban</v>
      </c>
      <c r="BD276" t="str">
        <f>IFERROR(VLOOKUP(BB276,'class and classification'!$A$1:$C$338,3,FALSE),VLOOKUP(BB276,'class and classification'!$A$340:$C$378,3,FALSE))</f>
        <v>SD</v>
      </c>
      <c r="BG276">
        <v>3.2</v>
      </c>
      <c r="BH276">
        <v>4.8</v>
      </c>
      <c r="BI276">
        <v>5.5</v>
      </c>
      <c r="BJ276">
        <v>4.5</v>
      </c>
      <c r="BL276" t="s">
        <v>62</v>
      </c>
      <c r="BM276" t="str">
        <f>IFERROR(VLOOKUP(BL276,'class and classification'!$A$1:$B$338,2,FALSE),VLOOKUP(BL276,'class and classification'!$A$340:$B$378,2,FALSE))</f>
        <v>Predominantly Urban</v>
      </c>
      <c r="BN276" t="str">
        <f>IFERROR(VLOOKUP(BL276,'class and classification'!$A$1:$C$338,3,FALSE),VLOOKUP(BL276,'class and classification'!$A$340:$C$378,3,FALSE))</f>
        <v>SD</v>
      </c>
      <c r="BP276">
        <v>65.59</v>
      </c>
      <c r="BQ276">
        <v>81.72</v>
      </c>
      <c r="BR276">
        <v>83.93</v>
      </c>
      <c r="BS276">
        <v>82.91</v>
      </c>
      <c r="BT276">
        <v>89.72</v>
      </c>
    </row>
    <row r="277" spans="1:72"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v>76</v>
      </c>
      <c r="F277">
        <v>82</v>
      </c>
      <c r="G277">
        <v>89.8</v>
      </c>
      <c r="H277">
        <v>92.1</v>
      </c>
      <c r="I277">
        <v>93.5</v>
      </c>
      <c r="J277">
        <v>93.4</v>
      </c>
      <c r="AB277" t="s">
        <v>112</v>
      </c>
      <c r="AC277" t="str">
        <f>IFERROR(VLOOKUP(AB277,'class and classification'!$A$1:$B$338,2,FALSE),VLOOKUP(AB277,'class and classification'!$A$340:$B$378,2,FALSE))</f>
        <v>Predominantly Urban</v>
      </c>
      <c r="AD277" t="str">
        <f>IFERROR(VLOOKUP(AB277,'class and classification'!$A$1:$C$338,3,FALSE),VLOOKUP(AB277,'class and classification'!$A$340:$C$378,3,FALSE))</f>
        <v>SD</v>
      </c>
      <c r="AI277">
        <v>36.4</v>
      </c>
      <c r="AJ277">
        <v>44.2</v>
      </c>
      <c r="BB277" t="s">
        <v>73</v>
      </c>
      <c r="BC277" t="str">
        <f>IFERROR(VLOOKUP(BB277,'class and classification'!$A$1:$B$338,2,FALSE),VLOOKUP(BB277,'class and classification'!$A$340:$B$378,2,FALSE))</f>
        <v>Predominantly Rural</v>
      </c>
      <c r="BD277" t="str">
        <f>IFERROR(VLOOKUP(BB277,'class and classification'!$A$1:$C$338,3,FALSE),VLOOKUP(BB277,'class and classification'!$A$340:$C$378,3,FALSE))</f>
        <v>SD</v>
      </c>
      <c r="BG277">
        <v>22.3</v>
      </c>
      <c r="BH277">
        <v>29.5</v>
      </c>
      <c r="BI277">
        <v>36.5</v>
      </c>
      <c r="BJ277">
        <v>39.200000000000003</v>
      </c>
      <c r="BL277" t="s">
        <v>73</v>
      </c>
      <c r="BM277" t="str">
        <f>IFERROR(VLOOKUP(BL277,'class and classification'!$A$1:$B$338,2,FALSE),VLOOKUP(BL277,'class and classification'!$A$340:$B$378,2,FALSE))</f>
        <v>Predominantly Rural</v>
      </c>
      <c r="BN277" t="str">
        <f>IFERROR(VLOOKUP(BL277,'class and classification'!$A$1:$C$338,3,FALSE),VLOOKUP(BL277,'class and classification'!$A$340:$C$378,3,FALSE))</f>
        <v>SD</v>
      </c>
      <c r="BP277">
        <v>22.16</v>
      </c>
      <c r="BQ277">
        <v>52.1</v>
      </c>
      <c r="BR277">
        <v>58.04</v>
      </c>
      <c r="BS277">
        <v>61.5</v>
      </c>
      <c r="BT277">
        <v>61.55</v>
      </c>
    </row>
    <row r="278" spans="1:72"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v>74</v>
      </c>
      <c r="F278">
        <v>79</v>
      </c>
      <c r="G278">
        <v>86.699999999999989</v>
      </c>
      <c r="H278">
        <v>90.2</v>
      </c>
      <c r="I278">
        <v>91.8</v>
      </c>
      <c r="J278">
        <v>90.7</v>
      </c>
      <c r="AB278" t="s">
        <v>166</v>
      </c>
      <c r="AC278" t="str">
        <f>IFERROR(VLOOKUP(AB278,'class and classification'!$A$1:$B$338,2,FALSE),VLOOKUP(AB278,'class and classification'!$A$340:$B$378,2,FALSE))</f>
        <v>Predominantly Urban</v>
      </c>
      <c r="AD278" t="str">
        <f>IFERROR(VLOOKUP(AB278,'class and classification'!$A$1:$C$338,3,FALSE),VLOOKUP(AB278,'class and classification'!$A$340:$C$378,3,FALSE))</f>
        <v>SD</v>
      </c>
      <c r="AI278">
        <v>9</v>
      </c>
      <c r="AJ278">
        <v>9.6999999999999993</v>
      </c>
      <c r="BB278" t="s">
        <v>109</v>
      </c>
      <c r="BC278" t="str">
        <f>IFERROR(VLOOKUP(BB278,'class and classification'!$A$1:$B$338,2,FALSE),VLOOKUP(BB278,'class and classification'!$A$340:$B$378,2,FALSE))</f>
        <v>Predominantly Rural</v>
      </c>
      <c r="BD278" t="str">
        <f>IFERROR(VLOOKUP(BB278,'class and classification'!$A$1:$C$338,3,FALSE),VLOOKUP(BB278,'class and classification'!$A$340:$C$378,3,FALSE))</f>
        <v>SD</v>
      </c>
      <c r="BG278">
        <v>8.3000000000000007</v>
      </c>
      <c r="BH278">
        <v>10.3</v>
      </c>
      <c r="BI278">
        <v>17.5</v>
      </c>
      <c r="BJ278">
        <v>29.8</v>
      </c>
      <c r="BL278" t="s">
        <v>109</v>
      </c>
      <c r="BM278" t="str">
        <f>IFERROR(VLOOKUP(BL278,'class and classification'!$A$1:$B$338,2,FALSE),VLOOKUP(BL278,'class and classification'!$A$340:$B$378,2,FALSE))</f>
        <v>Predominantly Rural</v>
      </c>
      <c r="BN278" t="str">
        <f>IFERROR(VLOOKUP(BL278,'class and classification'!$A$1:$C$338,3,FALSE),VLOOKUP(BL278,'class and classification'!$A$340:$C$378,3,FALSE))</f>
        <v>SD</v>
      </c>
      <c r="BP278">
        <v>23.32</v>
      </c>
      <c r="BQ278">
        <v>48.16</v>
      </c>
      <c r="BR278">
        <v>50.35</v>
      </c>
      <c r="BS278">
        <v>50.07</v>
      </c>
      <c r="BT278">
        <v>52.37</v>
      </c>
    </row>
    <row r="279" spans="1:72" x14ac:dyDescent="0.3">
      <c r="AB279" t="s">
        <v>178</v>
      </c>
      <c r="AC279" t="str">
        <f>IFERROR(VLOOKUP(AB279,'class and classification'!$A$1:$B$338,2,FALSE),VLOOKUP(AB279,'class and classification'!$A$340:$B$378,2,FALSE))</f>
        <v>Predominantly Rural</v>
      </c>
      <c r="AD279" t="str">
        <f>IFERROR(VLOOKUP(AB279,'class and classification'!$A$1:$C$338,3,FALSE),VLOOKUP(AB279,'class and classification'!$A$340:$C$378,3,FALSE))</f>
        <v>SD</v>
      </c>
      <c r="AI279">
        <v>14.1</v>
      </c>
      <c r="AJ279">
        <v>16.5</v>
      </c>
      <c r="BB279" t="s">
        <v>113</v>
      </c>
      <c r="BC279" t="str">
        <f>IFERROR(VLOOKUP(BB279,'class and classification'!$A$1:$B$338,2,FALSE),VLOOKUP(BB279,'class and classification'!$A$340:$B$378,2,FALSE))</f>
        <v>Predominantly Urban</v>
      </c>
      <c r="BD279" t="str">
        <f>IFERROR(VLOOKUP(BB279,'class and classification'!$A$1:$C$338,3,FALSE),VLOOKUP(BB279,'class and classification'!$A$340:$C$378,3,FALSE))</f>
        <v>SD</v>
      </c>
      <c r="BG279">
        <v>2.8</v>
      </c>
      <c r="BH279">
        <v>4.7</v>
      </c>
      <c r="BI279">
        <v>7.9</v>
      </c>
      <c r="BJ279">
        <v>19.2</v>
      </c>
      <c r="BL279" t="s">
        <v>113</v>
      </c>
      <c r="BM279" t="str">
        <f>IFERROR(VLOOKUP(BL279,'class and classification'!$A$1:$B$338,2,FALSE),VLOOKUP(BL279,'class and classification'!$A$340:$B$378,2,FALSE))</f>
        <v>Predominantly Urban</v>
      </c>
      <c r="BN279" t="str">
        <f>IFERROR(VLOOKUP(BL279,'class and classification'!$A$1:$C$338,3,FALSE),VLOOKUP(BL279,'class and classification'!$A$340:$C$378,3,FALSE))</f>
        <v>SD</v>
      </c>
      <c r="BP279">
        <v>48.62</v>
      </c>
      <c r="BQ279">
        <v>71.73</v>
      </c>
      <c r="BR279">
        <v>87.33</v>
      </c>
      <c r="BS279">
        <v>83.92</v>
      </c>
      <c r="BT279">
        <v>85.16</v>
      </c>
    </row>
    <row r="280" spans="1:72"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AB280" t="s">
        <v>221</v>
      </c>
      <c r="AC280" t="str">
        <f>IFERROR(VLOOKUP(AB280,'class and classification'!$A$1:$B$338,2,FALSE),VLOOKUP(AB280,'class and classification'!$A$340:$B$378,2,FALSE))</f>
        <v>Predominantly Rural</v>
      </c>
      <c r="AD280" t="str">
        <f>IFERROR(VLOOKUP(AB280,'class and classification'!$A$1:$C$338,3,FALSE),VLOOKUP(AB280,'class and classification'!$A$340:$C$378,3,FALSE))</f>
        <v>SD</v>
      </c>
      <c r="AI280">
        <v>20.100000000000001</v>
      </c>
      <c r="AJ280">
        <v>37.6</v>
      </c>
      <c r="BB280" t="s">
        <v>263</v>
      </c>
      <c r="BC280" t="str">
        <f>IFERROR(VLOOKUP(BB280,'class and classification'!$A$1:$B$338,2,FALSE),VLOOKUP(BB280,'class and classification'!$A$340:$B$378,2,FALSE))</f>
        <v>Urban with Significant Rural</v>
      </c>
      <c r="BD280" t="str">
        <f>IFERROR(VLOOKUP(BB280,'class and classification'!$A$1:$C$338,3,FALSE),VLOOKUP(BB280,'class and classification'!$A$340:$C$378,3,FALSE))</f>
        <v>SD</v>
      </c>
      <c r="BG280">
        <v>6.3</v>
      </c>
      <c r="BH280">
        <v>8.6999999999999993</v>
      </c>
      <c r="BI280">
        <v>13.7</v>
      </c>
      <c r="BJ280">
        <v>20.5</v>
      </c>
      <c r="BL280" t="s">
        <v>263</v>
      </c>
      <c r="BM280" t="str">
        <f>IFERROR(VLOOKUP(BL280,'class and classification'!$A$1:$B$338,2,FALSE),VLOOKUP(BL280,'class and classification'!$A$340:$B$378,2,FALSE))</f>
        <v>Urban with Significant Rural</v>
      </c>
      <c r="BN280" t="str">
        <f>IFERROR(VLOOKUP(BL280,'class and classification'!$A$1:$C$338,3,FALSE),VLOOKUP(BL280,'class and classification'!$A$340:$C$378,3,FALSE))</f>
        <v>SD</v>
      </c>
      <c r="BP280">
        <v>24.24</v>
      </c>
      <c r="BQ280">
        <v>58.99</v>
      </c>
      <c r="BR280">
        <v>59.49</v>
      </c>
      <c r="BS280">
        <v>60.33</v>
      </c>
      <c r="BT280">
        <v>62.8</v>
      </c>
    </row>
    <row r="281" spans="1:72"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v>97</v>
      </c>
      <c r="F281">
        <v>98</v>
      </c>
      <c r="G281">
        <v>98.399999999999991</v>
      </c>
      <c r="H281">
        <v>98.5</v>
      </c>
      <c r="I281">
        <v>98.7</v>
      </c>
      <c r="J281">
        <v>98.6</v>
      </c>
      <c r="AB281" t="s">
        <v>55</v>
      </c>
      <c r="AC281" t="str">
        <f>IFERROR(VLOOKUP(AB281,'class and classification'!$A$1:$B$338,2,FALSE),VLOOKUP(AB281,'class and classification'!$A$340:$B$378,2,FALSE))</f>
        <v>Urban with Significant Rural</v>
      </c>
      <c r="AD281" t="str">
        <f>IFERROR(VLOOKUP(AB281,'class and classification'!$A$1:$C$338,3,FALSE),VLOOKUP(AB281,'class and classification'!$A$340:$C$378,3,FALSE))</f>
        <v>SD</v>
      </c>
      <c r="AI281">
        <v>24.5</v>
      </c>
      <c r="AJ281">
        <v>36.5</v>
      </c>
      <c r="BB281" t="s">
        <v>276</v>
      </c>
      <c r="BC281" t="str">
        <f>IFERROR(VLOOKUP(BB281,'class and classification'!$A$1:$B$338,2,FALSE),VLOOKUP(BB281,'class and classification'!$A$340:$B$378,2,FALSE))</f>
        <v>Predominantly Rural</v>
      </c>
      <c r="BD281" t="str">
        <f>IFERROR(VLOOKUP(BB281,'class and classification'!$A$1:$C$338,3,FALSE),VLOOKUP(BB281,'class and classification'!$A$340:$C$378,3,FALSE))</f>
        <v>SD</v>
      </c>
      <c r="BG281">
        <v>11</v>
      </c>
      <c r="BH281">
        <v>19.100000000000001</v>
      </c>
      <c r="BI281">
        <v>25.5</v>
      </c>
      <c r="BJ281">
        <v>27.6</v>
      </c>
      <c r="BL281" t="s">
        <v>276</v>
      </c>
      <c r="BM281" t="str">
        <f>IFERROR(VLOOKUP(BL281,'class and classification'!$A$1:$B$338,2,FALSE),VLOOKUP(BL281,'class and classification'!$A$340:$B$378,2,FALSE))</f>
        <v>Predominantly Rural</v>
      </c>
      <c r="BN281" t="str">
        <f>IFERROR(VLOOKUP(BL281,'class and classification'!$A$1:$C$338,3,FALSE),VLOOKUP(BL281,'class and classification'!$A$340:$C$378,3,FALSE))</f>
        <v>SD</v>
      </c>
      <c r="BP281">
        <v>33.880000000000003</v>
      </c>
      <c r="BQ281">
        <v>64.14</v>
      </c>
      <c r="BR281">
        <v>62.11</v>
      </c>
      <c r="BS281">
        <v>59.43</v>
      </c>
      <c r="BT281">
        <v>65.47</v>
      </c>
    </row>
    <row r="282" spans="1:72"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v>89</v>
      </c>
      <c r="F282">
        <v>90</v>
      </c>
      <c r="G282">
        <v>94.5</v>
      </c>
      <c r="H282">
        <v>95.1</v>
      </c>
      <c r="I282">
        <v>96.6</v>
      </c>
      <c r="J282">
        <v>96.5</v>
      </c>
      <c r="AB282" t="s">
        <v>95</v>
      </c>
      <c r="AC282" t="str">
        <f>IFERROR(VLOOKUP(AB282,'class and classification'!$A$1:$B$338,2,FALSE),VLOOKUP(AB282,'class and classification'!$A$340:$B$378,2,FALSE))</f>
        <v>Urban with Significant Rural</v>
      </c>
      <c r="AD282" t="str">
        <f>IFERROR(VLOOKUP(AB282,'class and classification'!$A$1:$C$338,3,FALSE),VLOOKUP(AB282,'class and classification'!$A$340:$C$378,3,FALSE))</f>
        <v>SD</v>
      </c>
      <c r="AI282">
        <v>24.3</v>
      </c>
      <c r="AJ282">
        <v>32.299999999999997</v>
      </c>
      <c r="BB282" t="s">
        <v>169</v>
      </c>
      <c r="BC282" t="str">
        <f>IFERROR(VLOOKUP(BB282,'class and classification'!$A$1:$B$338,2,FALSE),VLOOKUP(BB282,'class and classification'!$A$340:$B$378,2,FALSE))</f>
        <v>Predominantly Rural</v>
      </c>
      <c r="BD282" t="str">
        <f>IFERROR(VLOOKUP(BB282,'class and classification'!$A$1:$C$338,3,FALSE),VLOOKUP(BB282,'class and classification'!$A$340:$C$378,3,FALSE))</f>
        <v>SD</v>
      </c>
      <c r="BG282">
        <v>2.4</v>
      </c>
      <c r="BH282">
        <v>3.4</v>
      </c>
      <c r="BI282">
        <v>4.8</v>
      </c>
      <c r="BJ282">
        <v>25.1</v>
      </c>
      <c r="BL282" t="s">
        <v>169</v>
      </c>
      <c r="BM282" t="str">
        <f>IFERROR(VLOOKUP(BL282,'class and classification'!$A$1:$B$338,2,FALSE),VLOOKUP(BL282,'class and classification'!$A$340:$B$378,2,FALSE))</f>
        <v>Predominantly Rural</v>
      </c>
      <c r="BN282" t="str">
        <f>IFERROR(VLOOKUP(BL282,'class and classification'!$A$1:$C$338,3,FALSE),VLOOKUP(BL282,'class and classification'!$A$340:$C$378,3,FALSE))</f>
        <v>SD</v>
      </c>
      <c r="BP282">
        <v>20.52</v>
      </c>
      <c r="BQ282">
        <v>46.27</v>
      </c>
      <c r="BR282">
        <v>53.14</v>
      </c>
      <c r="BS282">
        <v>55.57</v>
      </c>
      <c r="BT282">
        <v>56.07</v>
      </c>
    </row>
    <row r="283" spans="1:72"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v>74</v>
      </c>
      <c r="F283">
        <v>81</v>
      </c>
      <c r="G283">
        <v>92</v>
      </c>
      <c r="H283">
        <v>93.3</v>
      </c>
      <c r="I283">
        <v>95.6</v>
      </c>
      <c r="J283">
        <v>95.5</v>
      </c>
      <c r="AB283" t="s">
        <v>158</v>
      </c>
      <c r="AC283" t="str">
        <f>IFERROR(VLOOKUP(AB283,'class and classification'!$A$1:$B$338,2,FALSE),VLOOKUP(AB283,'class and classification'!$A$340:$B$378,2,FALSE))</f>
        <v>Urban with Significant Rural</v>
      </c>
      <c r="AD283" t="str">
        <f>IFERROR(VLOOKUP(AB283,'class and classification'!$A$1:$C$338,3,FALSE),VLOOKUP(AB283,'class and classification'!$A$340:$C$378,3,FALSE))</f>
        <v>SD</v>
      </c>
      <c r="AI283">
        <v>60.5</v>
      </c>
      <c r="AJ283">
        <v>65.3</v>
      </c>
      <c r="BB283" t="s">
        <v>228</v>
      </c>
      <c r="BC283" t="str">
        <f>IFERROR(VLOOKUP(BB283,'class and classification'!$A$1:$B$338,2,FALSE),VLOOKUP(BB283,'class and classification'!$A$340:$B$378,2,FALSE))</f>
        <v>Predominantly Rural</v>
      </c>
      <c r="BD283" t="str">
        <f>IFERROR(VLOOKUP(BB283,'class and classification'!$A$1:$C$338,3,FALSE),VLOOKUP(BB283,'class and classification'!$A$340:$C$378,3,FALSE))</f>
        <v>SD</v>
      </c>
      <c r="BG283">
        <v>2.5</v>
      </c>
      <c r="BH283">
        <v>4.2</v>
      </c>
      <c r="BI283">
        <v>6.2</v>
      </c>
      <c r="BJ283">
        <v>29.3</v>
      </c>
      <c r="BL283" t="s">
        <v>228</v>
      </c>
      <c r="BM283" t="str">
        <f>IFERROR(VLOOKUP(BL283,'class and classification'!$A$1:$B$338,2,FALSE),VLOOKUP(BL283,'class and classification'!$A$340:$B$378,2,FALSE))</f>
        <v>Predominantly Rural</v>
      </c>
      <c r="BN283" t="str">
        <f>IFERROR(VLOOKUP(BL283,'class and classification'!$A$1:$C$338,3,FALSE),VLOOKUP(BL283,'class and classification'!$A$340:$C$378,3,FALSE))</f>
        <v>SD</v>
      </c>
      <c r="BP283">
        <v>37.340000000000003</v>
      </c>
      <c r="BQ283">
        <v>52.82</v>
      </c>
      <c r="BR283">
        <v>61.33</v>
      </c>
      <c r="BS283">
        <v>63.27</v>
      </c>
      <c r="BT283">
        <v>63.17</v>
      </c>
    </row>
    <row r="284" spans="1:72"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v>96</v>
      </c>
      <c r="F284">
        <v>96</v>
      </c>
      <c r="G284">
        <v>97.300000000000011</v>
      </c>
      <c r="H284">
        <v>97.600000000000009</v>
      </c>
      <c r="I284">
        <v>98.1</v>
      </c>
      <c r="J284">
        <v>97.5</v>
      </c>
      <c r="AB284" t="s">
        <v>180</v>
      </c>
      <c r="AC284" t="str">
        <f>IFERROR(VLOOKUP(AB284,'class and classification'!$A$1:$B$338,2,FALSE),VLOOKUP(AB284,'class and classification'!$A$340:$B$378,2,FALSE))</f>
        <v>Predominantly Urban</v>
      </c>
      <c r="AD284" t="str">
        <f>IFERROR(VLOOKUP(AB284,'class and classification'!$A$1:$C$338,3,FALSE),VLOOKUP(AB284,'class and classification'!$A$340:$C$378,3,FALSE))</f>
        <v>SD</v>
      </c>
      <c r="AI284">
        <v>11.6</v>
      </c>
      <c r="AJ284">
        <v>12.5</v>
      </c>
      <c r="BB284" t="s">
        <v>247</v>
      </c>
      <c r="BC284" t="str">
        <f>IFERROR(VLOOKUP(BB284,'class and classification'!$A$1:$B$338,2,FALSE),VLOOKUP(BB284,'class and classification'!$A$340:$B$378,2,FALSE))</f>
        <v>Predominantly Rural</v>
      </c>
      <c r="BD284" t="str">
        <f>IFERROR(VLOOKUP(BB284,'class and classification'!$A$1:$C$338,3,FALSE),VLOOKUP(BB284,'class and classification'!$A$340:$C$378,3,FALSE))</f>
        <v>SD</v>
      </c>
      <c r="BG284">
        <v>0.7</v>
      </c>
      <c r="BH284">
        <v>1.3</v>
      </c>
      <c r="BI284">
        <v>3</v>
      </c>
      <c r="BJ284">
        <v>12.8</v>
      </c>
      <c r="BL284" t="s">
        <v>247</v>
      </c>
      <c r="BM284" t="str">
        <f>IFERROR(VLOOKUP(BL284,'class and classification'!$A$1:$B$338,2,FALSE),VLOOKUP(BL284,'class and classification'!$A$340:$B$378,2,FALSE))</f>
        <v>Predominantly Rural</v>
      </c>
      <c r="BN284" t="str">
        <f>IFERROR(VLOOKUP(BL284,'class and classification'!$A$1:$C$338,3,FALSE),VLOOKUP(BL284,'class and classification'!$A$340:$C$378,3,FALSE))</f>
        <v>SD</v>
      </c>
      <c r="BP284">
        <v>22.64</v>
      </c>
      <c r="BQ284">
        <v>56.57</v>
      </c>
      <c r="BR284">
        <v>56.36</v>
      </c>
      <c r="BS284">
        <v>58.79</v>
      </c>
      <c r="BT284">
        <v>57.72</v>
      </c>
    </row>
    <row r="285" spans="1:72"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v>84</v>
      </c>
      <c r="F285">
        <v>88</v>
      </c>
      <c r="G285">
        <v>94.7</v>
      </c>
      <c r="H285">
        <v>95.2</v>
      </c>
      <c r="I285">
        <v>95.9</v>
      </c>
      <c r="J285">
        <v>96.3</v>
      </c>
      <c r="AB285" t="s">
        <v>248</v>
      </c>
      <c r="AC285" t="str">
        <f>IFERROR(VLOOKUP(AB285,'class and classification'!$A$1:$B$338,2,FALSE),VLOOKUP(AB285,'class and classification'!$A$340:$B$378,2,FALSE))</f>
        <v>Urban with Significant Rural</v>
      </c>
      <c r="AD285" t="str">
        <f>IFERROR(VLOOKUP(AB285,'class and classification'!$A$1:$C$338,3,FALSE),VLOOKUP(AB285,'class and classification'!$A$340:$C$378,3,FALSE))</f>
        <v>SD</v>
      </c>
      <c r="AI285">
        <v>28.3</v>
      </c>
      <c r="AJ285">
        <v>30</v>
      </c>
      <c r="BB285" t="s">
        <v>236</v>
      </c>
      <c r="BC285" t="str">
        <f>IFERROR(VLOOKUP(BB285,'class and classification'!$A$1:$B$338,2,FALSE),VLOOKUP(BB285,'class and classification'!$A$340:$B$378,2,FALSE))</f>
        <v>Predominantly Rural</v>
      </c>
      <c r="BD285" t="str">
        <f>IFERROR(VLOOKUP(BB285,'class and classification'!$A$1:$C$338,3,FALSE),VLOOKUP(BB285,'class and classification'!$A$340:$C$378,3,FALSE))</f>
        <v>SD</v>
      </c>
      <c r="BH285">
        <v>3.7</v>
      </c>
      <c r="BI285">
        <v>5.4</v>
      </c>
      <c r="BJ285">
        <v>20.2</v>
      </c>
      <c r="BL285" t="s">
        <v>236</v>
      </c>
      <c r="BM285" t="str">
        <f>IFERROR(VLOOKUP(BL285,'class and classification'!$A$1:$B$338,2,FALSE),VLOOKUP(BL285,'class and classification'!$A$340:$B$378,2,FALSE))</f>
        <v>Predominantly Rural</v>
      </c>
      <c r="BN285" t="str">
        <f>IFERROR(VLOOKUP(BL285,'class and classification'!$A$1:$C$338,3,FALSE),VLOOKUP(BL285,'class and classification'!$A$340:$C$378,3,FALSE))</f>
        <v>SD</v>
      </c>
      <c r="BR285">
        <v>71.27</v>
      </c>
      <c r="BS285">
        <v>72.97</v>
      </c>
      <c r="BT285">
        <v>74.05</v>
      </c>
    </row>
    <row r="286" spans="1:72"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v>92</v>
      </c>
      <c r="F286">
        <v>94</v>
      </c>
      <c r="G286">
        <v>96.7</v>
      </c>
      <c r="H286">
        <v>96.3</v>
      </c>
      <c r="I286">
        <v>97.3</v>
      </c>
      <c r="J286">
        <v>97.2</v>
      </c>
      <c r="AB286" t="s">
        <v>256</v>
      </c>
      <c r="AC286" t="str">
        <f>IFERROR(VLOOKUP(AB286,'class and classification'!$A$1:$B$338,2,FALSE),VLOOKUP(AB286,'class and classification'!$A$340:$B$378,2,FALSE))</f>
        <v>Urban with Significant Rural</v>
      </c>
      <c r="AD286" t="str">
        <f>IFERROR(VLOOKUP(AB286,'class and classification'!$A$1:$C$338,3,FALSE),VLOOKUP(AB286,'class and classification'!$A$340:$C$378,3,FALSE))</f>
        <v>SD</v>
      </c>
      <c r="AI286">
        <v>9.6</v>
      </c>
      <c r="AJ286">
        <v>22.7</v>
      </c>
      <c r="BB286" t="s">
        <v>350</v>
      </c>
      <c r="BC286" t="str">
        <f>IFERROR(VLOOKUP(BB286,'class and classification'!$A$1:$B$338,2,FALSE),VLOOKUP(BB286,'class and classification'!$A$340:$B$378,2,FALSE))</f>
        <v>Predominantly Urban</v>
      </c>
      <c r="BD286" t="str">
        <f>IFERROR(VLOOKUP(BB286,'class and classification'!$A$1:$C$338,3,FALSE),VLOOKUP(BB286,'class and classification'!$A$340:$C$378,3,FALSE))</f>
        <v>SD</v>
      </c>
      <c r="BG286">
        <v>10.4</v>
      </c>
      <c r="BH286">
        <v>14.3</v>
      </c>
      <c r="BI286">
        <v>23.6</v>
      </c>
      <c r="BL286" t="s">
        <v>350</v>
      </c>
      <c r="BM286" t="str">
        <f>IFERROR(VLOOKUP(BL286,'class and classification'!$A$1:$B$338,2,FALSE),VLOOKUP(BL286,'class and classification'!$A$340:$B$378,2,FALSE))</f>
        <v>Predominantly Urban</v>
      </c>
      <c r="BN286" t="str">
        <f>IFERROR(VLOOKUP(BL286,'class and classification'!$A$1:$C$338,3,FALSE),VLOOKUP(BL286,'class and classification'!$A$340:$C$378,3,FALSE))</f>
        <v>SD</v>
      </c>
      <c r="BP286">
        <v>30.61</v>
      </c>
      <c r="BQ286">
        <v>71.8</v>
      </c>
      <c r="BR286">
        <v>78.83</v>
      </c>
      <c r="BS286">
        <v>77.010000000000005</v>
      </c>
    </row>
    <row r="287" spans="1:72"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v>99</v>
      </c>
      <c r="F287">
        <v>97</v>
      </c>
      <c r="G287">
        <v>99</v>
      </c>
      <c r="H287">
        <v>99.2</v>
      </c>
      <c r="I287">
        <v>99.2</v>
      </c>
      <c r="J287">
        <v>98.8</v>
      </c>
      <c r="AB287" t="s">
        <v>257</v>
      </c>
      <c r="AC287" t="str">
        <f>IFERROR(VLOOKUP(AB287,'class and classification'!$A$1:$B$338,2,FALSE),VLOOKUP(AB287,'class and classification'!$A$340:$B$378,2,FALSE))</f>
        <v>Predominantly Rural</v>
      </c>
      <c r="AD287" t="str">
        <f>IFERROR(VLOOKUP(AB287,'class and classification'!$A$1:$C$338,3,FALSE),VLOOKUP(AB287,'class and classification'!$A$340:$C$378,3,FALSE))</f>
        <v>SD</v>
      </c>
      <c r="AI287">
        <v>2.9</v>
      </c>
      <c r="AJ287">
        <v>3.4</v>
      </c>
      <c r="BB287" t="s">
        <v>351</v>
      </c>
      <c r="BC287" t="str">
        <f>IFERROR(VLOOKUP(BB287,'class and classification'!$A$1:$B$338,2,FALSE),VLOOKUP(BB287,'class and classification'!$A$340:$B$378,2,FALSE))</f>
        <v>Predominantly Rural</v>
      </c>
      <c r="BD287" t="str">
        <f>IFERROR(VLOOKUP(BB287,'class and classification'!$A$1:$C$338,3,FALSE),VLOOKUP(BB287,'class and classification'!$A$340:$C$378,3,FALSE))</f>
        <v>SD</v>
      </c>
      <c r="BG287">
        <v>14.5</v>
      </c>
      <c r="BH287">
        <v>20.5</v>
      </c>
      <c r="BI287">
        <v>25.6</v>
      </c>
      <c r="BL287" t="s">
        <v>351</v>
      </c>
      <c r="BM287" t="str">
        <f>IFERROR(VLOOKUP(BL287,'class and classification'!$A$1:$B$338,2,FALSE),VLOOKUP(BL287,'class and classification'!$A$340:$B$378,2,FALSE))</f>
        <v>Predominantly Rural</v>
      </c>
      <c r="BN287" t="str">
        <f>IFERROR(VLOOKUP(BL287,'class and classification'!$A$1:$C$338,3,FALSE),VLOOKUP(BL287,'class and classification'!$A$340:$C$378,3,FALSE))</f>
        <v>SD</v>
      </c>
      <c r="BP287">
        <v>43.84</v>
      </c>
      <c r="BQ287">
        <v>63</v>
      </c>
      <c r="BR287">
        <v>65.209999999999994</v>
      </c>
      <c r="BS287">
        <v>69.77</v>
      </c>
    </row>
    <row r="288" spans="1:72"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v>93</v>
      </c>
      <c r="F288">
        <v>94</v>
      </c>
      <c r="G288">
        <v>95.9</v>
      </c>
      <c r="H288">
        <v>96.2</v>
      </c>
      <c r="I288">
        <v>96.9</v>
      </c>
      <c r="J288">
        <v>96.8</v>
      </c>
      <c r="AB288" t="s">
        <v>270</v>
      </c>
      <c r="AC288" t="str">
        <f>IFERROR(VLOOKUP(AB288,'class and classification'!$A$1:$B$338,2,FALSE),VLOOKUP(AB288,'class and classification'!$A$340:$B$378,2,FALSE))</f>
        <v>Predominantly Urban</v>
      </c>
      <c r="AD288" t="str">
        <f>IFERROR(VLOOKUP(AB288,'class and classification'!$A$1:$C$338,3,FALSE),VLOOKUP(AB288,'class and classification'!$A$340:$C$378,3,FALSE))</f>
        <v>SD</v>
      </c>
      <c r="AI288">
        <v>79.599999999999994</v>
      </c>
      <c r="AJ288">
        <v>79.8</v>
      </c>
      <c r="BB288" t="s">
        <v>353</v>
      </c>
      <c r="BC288" t="str">
        <f>IFERROR(VLOOKUP(BB288,'class and classification'!$A$1:$B$338,2,FALSE),VLOOKUP(BB288,'class and classification'!$A$340:$B$378,2,FALSE))</f>
        <v>Predominantly Rural</v>
      </c>
      <c r="BD288" t="str">
        <f>IFERROR(VLOOKUP(BB288,'class and classification'!$A$1:$C$338,3,FALSE),VLOOKUP(BB288,'class and classification'!$A$340:$C$378,3,FALSE))</f>
        <v>SD</v>
      </c>
      <c r="BG288">
        <v>5.7</v>
      </c>
      <c r="BH288">
        <v>10.3</v>
      </c>
      <c r="BI288">
        <v>13.1</v>
      </c>
      <c r="BL288" t="s">
        <v>353</v>
      </c>
      <c r="BM288" t="str">
        <f>IFERROR(VLOOKUP(BL288,'class and classification'!$A$1:$B$338,2,FALSE),VLOOKUP(BL288,'class and classification'!$A$340:$B$378,2,FALSE))</f>
        <v>Predominantly Rural</v>
      </c>
      <c r="BN288" t="str">
        <f>IFERROR(VLOOKUP(BL288,'class and classification'!$A$1:$C$338,3,FALSE),VLOOKUP(BL288,'class and classification'!$A$340:$C$378,3,FALSE))</f>
        <v>SD</v>
      </c>
      <c r="BP288">
        <v>33.340000000000003</v>
      </c>
      <c r="BQ288">
        <v>75.42</v>
      </c>
      <c r="BR288">
        <v>75.56</v>
      </c>
      <c r="BS288">
        <v>75.27</v>
      </c>
    </row>
    <row r="289" spans="1:71"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v>95</v>
      </c>
      <c r="F289">
        <v>98</v>
      </c>
      <c r="G289">
        <v>98.6</v>
      </c>
      <c r="H289">
        <v>99.300000000000011</v>
      </c>
      <c r="I289">
        <v>98.8</v>
      </c>
      <c r="J289">
        <v>98.9</v>
      </c>
      <c r="AB289" t="s">
        <v>192</v>
      </c>
      <c r="AC289" t="str">
        <f>IFERROR(VLOOKUP(AB289,'class and classification'!$A$1:$B$338,2,FALSE),VLOOKUP(AB289,'class and classification'!$A$340:$B$378,2,FALSE))</f>
        <v>Predominantly Rural</v>
      </c>
      <c r="AD289" t="str">
        <f>IFERROR(VLOOKUP(AB289,'class and classification'!$A$1:$C$338,3,FALSE),VLOOKUP(AB289,'class and classification'!$A$340:$C$378,3,FALSE))</f>
        <v>SD</v>
      </c>
      <c r="AI289">
        <v>23.6</v>
      </c>
      <c r="AJ289">
        <v>40.1</v>
      </c>
      <c r="BB289" t="s">
        <v>355</v>
      </c>
      <c r="BC289" t="str">
        <f>IFERROR(VLOOKUP(BB289,'class and classification'!$A$1:$B$338,2,FALSE),VLOOKUP(BB289,'class and classification'!$A$340:$B$378,2,FALSE))</f>
        <v>Predominantly Urban</v>
      </c>
      <c r="BD289" t="str">
        <f>IFERROR(VLOOKUP(BB289,'class and classification'!$A$1:$C$338,3,FALSE),VLOOKUP(BB289,'class and classification'!$A$340:$C$378,3,FALSE))</f>
        <v>SD</v>
      </c>
      <c r="BG289">
        <v>5.5</v>
      </c>
      <c r="BH289">
        <v>6.8</v>
      </c>
      <c r="BI289">
        <v>12</v>
      </c>
      <c r="BL289" t="s">
        <v>355</v>
      </c>
      <c r="BM289" t="str">
        <f>IFERROR(VLOOKUP(BL289,'class and classification'!$A$1:$B$338,2,FALSE),VLOOKUP(BL289,'class and classification'!$A$340:$B$378,2,FALSE))</f>
        <v>Predominantly Urban</v>
      </c>
      <c r="BN289" t="str">
        <f>IFERROR(VLOOKUP(BL289,'class and classification'!$A$1:$C$338,3,FALSE),VLOOKUP(BL289,'class and classification'!$A$340:$C$378,3,FALSE))</f>
        <v>SD</v>
      </c>
      <c r="BP289">
        <v>35.229999999999997</v>
      </c>
      <c r="BQ289">
        <v>81.209999999999994</v>
      </c>
      <c r="BR289">
        <v>88.27</v>
      </c>
      <c r="BS289">
        <v>86.28</v>
      </c>
    </row>
    <row r="290" spans="1:71"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v>91</v>
      </c>
      <c r="F290">
        <v>93</v>
      </c>
      <c r="G290">
        <v>95.2</v>
      </c>
      <c r="H290">
        <v>96.699999999999989</v>
      </c>
      <c r="I290">
        <v>97.4</v>
      </c>
      <c r="J290">
        <v>97.1</v>
      </c>
      <c r="AB290" t="s">
        <v>197</v>
      </c>
      <c r="AC290" t="str">
        <f>IFERROR(VLOOKUP(AB290,'class and classification'!$A$1:$B$338,2,FALSE),VLOOKUP(AB290,'class and classification'!$A$340:$B$378,2,FALSE))</f>
        <v>Predominantly Urban</v>
      </c>
      <c r="AD290" t="str">
        <f>IFERROR(VLOOKUP(AB290,'class and classification'!$A$1:$C$338,3,FALSE),VLOOKUP(AB290,'class and classification'!$A$340:$C$378,3,FALSE))</f>
        <v>SD</v>
      </c>
      <c r="AI290">
        <v>78.400000000000006</v>
      </c>
      <c r="AJ290">
        <v>83.8</v>
      </c>
      <c r="BB290" t="s">
        <v>357</v>
      </c>
      <c r="BC290" t="str">
        <f>IFERROR(VLOOKUP(BB290,'class and classification'!$A$1:$B$338,2,FALSE),VLOOKUP(BB290,'class and classification'!$A$340:$B$378,2,FALSE))</f>
        <v>Predominantly Urban</v>
      </c>
      <c r="BD290" t="str">
        <f>IFERROR(VLOOKUP(BB290,'class and classification'!$A$1:$C$338,3,FALSE),VLOOKUP(BB290,'class and classification'!$A$340:$C$378,3,FALSE))</f>
        <v>SD</v>
      </c>
      <c r="BG290">
        <v>2.7</v>
      </c>
      <c r="BH290">
        <v>3.9</v>
      </c>
      <c r="BI290">
        <v>13.9</v>
      </c>
      <c r="BL290" t="s">
        <v>357</v>
      </c>
      <c r="BM290" t="str">
        <f>IFERROR(VLOOKUP(BL290,'class and classification'!$A$1:$B$338,2,FALSE),VLOOKUP(BL290,'class and classification'!$A$340:$B$378,2,FALSE))</f>
        <v>Predominantly Urban</v>
      </c>
      <c r="BN290" t="str">
        <f>IFERROR(VLOOKUP(BL290,'class and classification'!$A$1:$C$338,3,FALSE),VLOOKUP(BL290,'class and classification'!$A$340:$C$378,3,FALSE))</f>
        <v>SD</v>
      </c>
      <c r="BP290">
        <v>76.459999999999994</v>
      </c>
      <c r="BQ290">
        <v>81.03</v>
      </c>
      <c r="BR290">
        <v>83.47</v>
      </c>
      <c r="BS290">
        <v>86.46</v>
      </c>
    </row>
    <row r="291" spans="1:71" x14ac:dyDescent="0.3">
      <c r="AB291" t="s">
        <v>219</v>
      </c>
      <c r="AC291" t="str">
        <f>IFERROR(VLOOKUP(AB291,'class and classification'!$A$1:$B$338,2,FALSE),VLOOKUP(AB291,'class and classification'!$A$340:$B$378,2,FALSE))</f>
        <v>Predominantly Urban</v>
      </c>
      <c r="AD291" t="str">
        <f>IFERROR(VLOOKUP(AB291,'class and classification'!$A$1:$C$338,3,FALSE),VLOOKUP(AB291,'class and classification'!$A$340:$C$378,3,FALSE))</f>
        <v>SD</v>
      </c>
      <c r="AI291">
        <v>60</v>
      </c>
      <c r="AJ291">
        <v>63.2</v>
      </c>
      <c r="BB291" t="s">
        <v>361</v>
      </c>
      <c r="BC291" t="str">
        <f>IFERROR(VLOOKUP(BB291,'class and classification'!$A$1:$B$338,2,FALSE),VLOOKUP(BB291,'class and classification'!$A$340:$B$378,2,FALSE))</f>
        <v>Predominantly Rural</v>
      </c>
      <c r="BD291" t="str">
        <f>IFERROR(VLOOKUP(BB291,'class and classification'!$A$1:$C$338,3,FALSE),VLOOKUP(BB291,'class and classification'!$A$340:$C$378,3,FALSE))</f>
        <v>SD</v>
      </c>
      <c r="BG291">
        <v>8.9</v>
      </c>
      <c r="BH291">
        <v>13.3</v>
      </c>
      <c r="BI291">
        <v>20.3</v>
      </c>
      <c r="BL291" t="s">
        <v>361</v>
      </c>
      <c r="BM291" t="str">
        <f>IFERROR(VLOOKUP(BL291,'class and classification'!$A$1:$B$338,2,FALSE),VLOOKUP(BL291,'class and classification'!$A$340:$B$378,2,FALSE))</f>
        <v>Predominantly Rural</v>
      </c>
      <c r="BN291" t="str">
        <f>IFERROR(VLOOKUP(BL291,'class and classification'!$A$1:$C$338,3,FALSE),VLOOKUP(BL291,'class and classification'!$A$340:$C$378,3,FALSE))</f>
        <v>SD</v>
      </c>
      <c r="BP291">
        <v>28.27</v>
      </c>
      <c r="BQ291">
        <v>61.43</v>
      </c>
      <c r="BR291">
        <v>64.28</v>
      </c>
      <c r="BS291">
        <v>67.19</v>
      </c>
    </row>
    <row r="292" spans="1:71"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AB292" t="s">
        <v>262</v>
      </c>
      <c r="AC292" t="str">
        <f>IFERROR(VLOOKUP(AB292,'class and classification'!$A$1:$B$338,2,FALSE),VLOOKUP(AB292,'class and classification'!$A$340:$B$378,2,FALSE))</f>
        <v>Predominantly Rural</v>
      </c>
      <c r="AD292" t="str">
        <f>IFERROR(VLOOKUP(AB292,'class and classification'!$A$1:$C$338,3,FALSE),VLOOKUP(AB292,'class and classification'!$A$340:$C$378,3,FALSE))</f>
        <v>SD</v>
      </c>
      <c r="AI292">
        <v>30.3</v>
      </c>
      <c r="AJ292">
        <v>38.200000000000003</v>
      </c>
      <c r="BB292" t="s">
        <v>366</v>
      </c>
      <c r="BC292" t="str">
        <f>IFERROR(VLOOKUP(BB292,'class and classification'!$A$1:$B$338,2,FALSE),VLOOKUP(BB292,'class and classification'!$A$340:$B$378,2,FALSE))</f>
        <v>Urban with Significant Rural</v>
      </c>
      <c r="BD292" t="str">
        <f>IFERROR(VLOOKUP(BB292,'class and classification'!$A$1:$C$338,3,FALSE),VLOOKUP(BB292,'class and classification'!$A$340:$C$378,3,FALSE))</f>
        <v>SD</v>
      </c>
      <c r="BG292">
        <v>1.6</v>
      </c>
      <c r="BH292">
        <v>3.5</v>
      </c>
      <c r="BI292">
        <v>4.0999999999999996</v>
      </c>
      <c r="BL292" t="s">
        <v>366</v>
      </c>
      <c r="BM292" t="str">
        <f>IFERROR(VLOOKUP(BL292,'class and classification'!$A$1:$B$338,2,FALSE),VLOOKUP(BL292,'class and classification'!$A$340:$B$378,2,FALSE))</f>
        <v>Urban with Significant Rural</v>
      </c>
      <c r="BN292" t="str">
        <f>IFERROR(VLOOKUP(BL292,'class and classification'!$A$1:$C$338,3,FALSE),VLOOKUP(BL292,'class and classification'!$A$340:$C$378,3,FALSE))</f>
        <v>SD</v>
      </c>
      <c r="BP292">
        <v>56.9</v>
      </c>
      <c r="BQ292">
        <v>76.81</v>
      </c>
      <c r="BR292">
        <v>78.489999999999995</v>
      </c>
      <c r="BS292">
        <v>80.11</v>
      </c>
    </row>
    <row r="293" spans="1:71"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v>83</v>
      </c>
      <c r="F293">
        <v>85</v>
      </c>
      <c r="G293">
        <v>88.6</v>
      </c>
      <c r="H293">
        <v>89.5</v>
      </c>
      <c r="I293">
        <v>90</v>
      </c>
      <c r="J293">
        <v>90.8</v>
      </c>
      <c r="AB293" t="s">
        <v>293</v>
      </c>
      <c r="AC293" t="str">
        <f>IFERROR(VLOOKUP(AB293,'class and classification'!$A$1:$B$338,2,FALSE),VLOOKUP(AB293,'class and classification'!$A$340:$B$378,2,FALSE))</f>
        <v>Predominantly Urban</v>
      </c>
      <c r="AD293" t="str">
        <f>IFERROR(VLOOKUP(AB293,'class and classification'!$A$1:$C$338,3,FALSE),VLOOKUP(AB293,'class and classification'!$A$340:$C$378,3,FALSE))</f>
        <v>SD</v>
      </c>
      <c r="AI293">
        <v>68.900000000000006</v>
      </c>
      <c r="AJ293">
        <v>70.8</v>
      </c>
      <c r="BB293" t="s">
        <v>354</v>
      </c>
      <c r="BC293" t="str">
        <f>IFERROR(VLOOKUP(BB293,'class and classification'!$A$1:$B$338,2,FALSE),VLOOKUP(BB293,'class and classification'!$A$340:$B$378,2,FALSE))</f>
        <v>Predominantly Rural</v>
      </c>
      <c r="BD293" t="str">
        <f>IFERROR(VLOOKUP(BB293,'class and classification'!$A$1:$C$338,3,FALSE),VLOOKUP(BB293,'class and classification'!$A$340:$C$378,3,FALSE))</f>
        <v>SD</v>
      </c>
      <c r="BG293">
        <v>0.6</v>
      </c>
      <c r="BL293" t="s">
        <v>354</v>
      </c>
      <c r="BM293" t="str">
        <f>IFERROR(VLOOKUP(BL293,'class and classification'!$A$1:$B$338,2,FALSE),VLOOKUP(BL293,'class and classification'!$A$340:$B$378,2,FALSE))</f>
        <v>Predominantly Rural</v>
      </c>
      <c r="BN293" t="str">
        <f>IFERROR(VLOOKUP(BL293,'class and classification'!$A$1:$C$338,3,FALSE),VLOOKUP(BL293,'class and classification'!$A$340:$C$378,3,FALSE))</f>
        <v>SD</v>
      </c>
      <c r="BP293">
        <v>32.22</v>
      </c>
      <c r="BQ293">
        <v>76.459999999999994</v>
      </c>
    </row>
    <row r="294" spans="1:71"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v>91</v>
      </c>
      <c r="F294">
        <v>92</v>
      </c>
      <c r="G294">
        <v>92.2</v>
      </c>
      <c r="H294">
        <v>92.699999999999989</v>
      </c>
      <c r="I294">
        <v>93.6</v>
      </c>
      <c r="J294">
        <v>93.6</v>
      </c>
      <c r="AB294" t="s">
        <v>46</v>
      </c>
      <c r="AC294" t="str">
        <f>IFERROR(VLOOKUP(AB294,'class and classification'!$A$1:$B$338,2,FALSE),VLOOKUP(AB294,'class and classification'!$A$340:$B$378,2,FALSE))</f>
        <v>Predominantly Urban</v>
      </c>
      <c r="AD294" t="str">
        <f>IFERROR(VLOOKUP(AB294,'class and classification'!$A$1:$C$338,3,FALSE),VLOOKUP(AB294,'class and classification'!$A$340:$C$378,3,FALSE))</f>
        <v>SD</v>
      </c>
      <c r="AI294">
        <v>51.3</v>
      </c>
      <c r="AJ294">
        <v>73.599999999999994</v>
      </c>
      <c r="BB294" t="s">
        <v>362</v>
      </c>
      <c r="BC294" t="str">
        <f>IFERROR(VLOOKUP(BB294,'class and classification'!$A$1:$B$338,2,FALSE),VLOOKUP(BB294,'class and classification'!$A$340:$B$378,2,FALSE))</f>
        <v>Predominantly Rural</v>
      </c>
      <c r="BD294" t="str">
        <f>IFERROR(VLOOKUP(BB294,'class and classification'!$A$1:$C$338,3,FALSE),VLOOKUP(BB294,'class and classification'!$A$340:$C$378,3,FALSE))</f>
        <v>SD</v>
      </c>
      <c r="BG294">
        <v>1.3</v>
      </c>
      <c r="BL294" t="s">
        <v>362</v>
      </c>
      <c r="BM294" t="str">
        <f>IFERROR(VLOOKUP(BL294,'class and classification'!$A$1:$B$338,2,FALSE),VLOOKUP(BL294,'class and classification'!$A$340:$B$378,2,FALSE))</f>
        <v>Predominantly Rural</v>
      </c>
      <c r="BN294" t="str">
        <f>IFERROR(VLOOKUP(BL294,'class and classification'!$A$1:$C$338,3,FALSE),VLOOKUP(BL294,'class and classification'!$A$340:$C$378,3,FALSE))</f>
        <v>SD</v>
      </c>
      <c r="BP294">
        <v>30.53</v>
      </c>
      <c r="BQ294">
        <v>69.45</v>
      </c>
    </row>
    <row r="295" spans="1:71"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v>91</v>
      </c>
      <c r="F295">
        <v>94</v>
      </c>
      <c r="G295">
        <v>94.6</v>
      </c>
      <c r="H295">
        <v>95.3</v>
      </c>
      <c r="I295">
        <v>95.9</v>
      </c>
      <c r="J295">
        <v>96.8</v>
      </c>
      <c r="AB295" t="s">
        <v>164</v>
      </c>
      <c r="AC295" t="str">
        <f>IFERROR(VLOOKUP(AB295,'class and classification'!$A$1:$B$338,2,FALSE),VLOOKUP(AB295,'class and classification'!$A$340:$B$378,2,FALSE))</f>
        <v>Predominantly Rural</v>
      </c>
      <c r="AD295" t="str">
        <f>IFERROR(VLOOKUP(AB295,'class and classification'!$A$1:$C$338,3,FALSE),VLOOKUP(AB295,'class and classification'!$A$340:$C$378,3,FALSE))</f>
        <v>SD</v>
      </c>
      <c r="AI295">
        <v>11.5</v>
      </c>
      <c r="AJ295">
        <v>15.1</v>
      </c>
      <c r="BB295" t="s">
        <v>363</v>
      </c>
      <c r="BC295" t="str">
        <f>IFERROR(VLOOKUP(BB295,'class and classification'!$A$1:$B$338,2,FALSE),VLOOKUP(BB295,'class and classification'!$A$340:$B$378,2,FALSE))</f>
        <v>Predominantly Rural</v>
      </c>
      <c r="BD295" t="str">
        <f>IFERROR(VLOOKUP(BB295,'class and classification'!$A$1:$C$338,3,FALSE),VLOOKUP(BB295,'class and classification'!$A$340:$C$378,3,FALSE))</f>
        <v>SD</v>
      </c>
      <c r="BG295">
        <v>3.1</v>
      </c>
      <c r="BL295" t="s">
        <v>363</v>
      </c>
      <c r="BM295" t="str">
        <f>IFERROR(VLOOKUP(BL295,'class and classification'!$A$1:$B$338,2,FALSE),VLOOKUP(BL295,'class and classification'!$A$340:$B$378,2,FALSE))</f>
        <v>Predominantly Rural</v>
      </c>
      <c r="BN295" t="str">
        <f>IFERROR(VLOOKUP(BL295,'class and classification'!$A$1:$C$338,3,FALSE),VLOOKUP(BL295,'class and classification'!$A$340:$C$378,3,FALSE))</f>
        <v>SD</v>
      </c>
      <c r="BP295">
        <v>23.22</v>
      </c>
      <c r="BQ295">
        <v>51.83</v>
      </c>
    </row>
    <row r="296" spans="1:71"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v>89</v>
      </c>
      <c r="F296">
        <v>89</v>
      </c>
      <c r="G296">
        <v>91.2</v>
      </c>
      <c r="H296">
        <v>92.3</v>
      </c>
      <c r="I296">
        <v>92.8</v>
      </c>
      <c r="J296">
        <v>93.2</v>
      </c>
      <c r="AB296" t="s">
        <v>209</v>
      </c>
      <c r="AC296" t="str">
        <f>IFERROR(VLOOKUP(AB296,'class and classification'!$A$1:$B$338,2,FALSE),VLOOKUP(AB296,'class and classification'!$A$340:$B$378,2,FALSE))</f>
        <v>Predominantly Urban</v>
      </c>
      <c r="AD296" t="str">
        <f>IFERROR(VLOOKUP(AB296,'class and classification'!$A$1:$C$338,3,FALSE),VLOOKUP(AB296,'class and classification'!$A$340:$C$378,3,FALSE))</f>
        <v>SD</v>
      </c>
      <c r="AI296">
        <v>78.2</v>
      </c>
      <c r="AJ296">
        <v>80.7</v>
      </c>
      <c r="BB296" t="s">
        <v>365</v>
      </c>
      <c r="BC296" t="str">
        <f>IFERROR(VLOOKUP(BB296,'class and classification'!$A$1:$B$338,2,FALSE),VLOOKUP(BB296,'class and classification'!$A$340:$B$378,2,FALSE))</f>
        <v>Urban with Significant Rural</v>
      </c>
      <c r="BD296" t="str">
        <f>IFERROR(VLOOKUP(BB296,'class and classification'!$A$1:$C$338,3,FALSE),VLOOKUP(BB296,'class and classification'!$A$340:$C$378,3,FALSE))</f>
        <v>SD</v>
      </c>
      <c r="BG296">
        <v>2.2000000000000002</v>
      </c>
      <c r="BL296" t="s">
        <v>365</v>
      </c>
      <c r="BM296" t="str">
        <f>IFERROR(VLOOKUP(BL296,'class and classification'!$A$1:$B$338,2,FALSE),VLOOKUP(BL296,'class and classification'!$A$340:$B$378,2,FALSE))</f>
        <v>Urban with Significant Rural</v>
      </c>
      <c r="BN296" t="str">
        <f>IFERROR(VLOOKUP(BL296,'class and classification'!$A$1:$C$338,3,FALSE),VLOOKUP(BL296,'class and classification'!$A$340:$C$378,3,FALSE))</f>
        <v>SD</v>
      </c>
      <c r="BP296">
        <v>43.59</v>
      </c>
      <c r="BQ296">
        <v>67.05</v>
      </c>
    </row>
    <row r="297" spans="1:71"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v>94</v>
      </c>
      <c r="F297">
        <v>94</v>
      </c>
      <c r="G297">
        <v>95.4</v>
      </c>
      <c r="H297">
        <v>95.6</v>
      </c>
      <c r="I297">
        <v>96</v>
      </c>
      <c r="J297">
        <v>96.5</v>
      </c>
      <c r="AB297" t="s">
        <v>314</v>
      </c>
      <c r="AC297" t="str">
        <f>IFERROR(VLOOKUP(AB297,'class and classification'!$A$1:$B$338,2,FALSE),VLOOKUP(AB297,'class and classification'!$A$340:$B$378,2,FALSE))</f>
        <v>Predominantly Urban</v>
      </c>
      <c r="AD297" t="str">
        <f>IFERROR(VLOOKUP(AB297,'class and classification'!$A$1:$C$338,3,FALSE),VLOOKUP(AB297,'class and classification'!$A$340:$C$378,3,FALSE))</f>
        <v>SD</v>
      </c>
      <c r="AI297">
        <v>2.4</v>
      </c>
      <c r="AJ297">
        <v>3.7</v>
      </c>
      <c r="BB297" t="s">
        <v>346</v>
      </c>
      <c r="BC297" t="str">
        <f>IFERROR(VLOOKUP(BB297,'class and classification'!$A$1:$B$338,2,FALSE),VLOOKUP(BB297,'class and classification'!$A$340:$B$378,2,FALSE))</f>
        <v>Predominantly Rural</v>
      </c>
      <c r="BD297" t="str">
        <f>IFERROR(VLOOKUP(BB297,'class and classification'!$A$1:$C$338,3,FALSE),VLOOKUP(BB297,'class and classification'!$A$340:$C$378,3,FALSE))</f>
        <v>SD</v>
      </c>
      <c r="BG297">
        <v>8.9</v>
      </c>
      <c r="BH297">
        <v>11.4</v>
      </c>
      <c r="BL297" t="s">
        <v>346</v>
      </c>
      <c r="BM297" t="str">
        <f>IFERROR(VLOOKUP(BL297,'class and classification'!$A$1:$B$338,2,FALSE),VLOOKUP(BL297,'class and classification'!$A$340:$B$378,2,FALSE))</f>
        <v>Predominantly Rural</v>
      </c>
      <c r="BN297" t="str">
        <f>IFERROR(VLOOKUP(BL297,'class and classification'!$A$1:$C$338,3,FALSE),VLOOKUP(BL297,'class and classification'!$A$340:$C$378,3,FALSE))</f>
        <v>SD</v>
      </c>
      <c r="BP297">
        <v>46.85</v>
      </c>
      <c r="BQ297">
        <v>61.49</v>
      </c>
      <c r="BR297">
        <v>59.36</v>
      </c>
    </row>
    <row r="298" spans="1:71"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v>87</v>
      </c>
      <c r="F298">
        <v>89</v>
      </c>
      <c r="G298">
        <v>91.2</v>
      </c>
      <c r="H298">
        <v>91.699999999999989</v>
      </c>
      <c r="I298">
        <v>92.2</v>
      </c>
      <c r="J298">
        <v>92.1</v>
      </c>
      <c r="AB298" t="s">
        <v>316</v>
      </c>
      <c r="AC298" t="str">
        <f>IFERROR(VLOOKUP(AB298,'class and classification'!$A$1:$B$338,2,FALSE),VLOOKUP(AB298,'class and classification'!$A$340:$B$378,2,FALSE))</f>
        <v>Predominantly Rural</v>
      </c>
      <c r="AD298" t="str">
        <f>IFERROR(VLOOKUP(AB298,'class and classification'!$A$1:$C$338,3,FALSE),VLOOKUP(AB298,'class and classification'!$A$340:$C$378,3,FALSE))</f>
        <v>SD</v>
      </c>
      <c r="AI298">
        <v>8.1</v>
      </c>
      <c r="AJ298">
        <v>17.5</v>
      </c>
      <c r="BB298" t="s">
        <v>348</v>
      </c>
      <c r="BC298" t="str">
        <f>IFERROR(VLOOKUP(BB298,'class and classification'!$A$1:$B$338,2,FALSE),VLOOKUP(BB298,'class and classification'!$A$340:$B$378,2,FALSE))</f>
        <v>Urban with Significant Rural</v>
      </c>
      <c r="BD298" t="str">
        <f>IFERROR(VLOOKUP(BB298,'class and classification'!$A$1:$C$338,3,FALSE),VLOOKUP(BB298,'class and classification'!$A$340:$C$378,3,FALSE))</f>
        <v>SD</v>
      </c>
      <c r="BG298">
        <v>0.3</v>
      </c>
      <c r="BH298">
        <v>0.7</v>
      </c>
      <c r="BL298" t="s">
        <v>348</v>
      </c>
      <c r="BM298" t="str">
        <f>IFERROR(VLOOKUP(BL298,'class and classification'!$A$1:$B$338,2,FALSE),VLOOKUP(BL298,'class and classification'!$A$340:$B$378,2,FALSE))</f>
        <v>Urban with Significant Rural</v>
      </c>
      <c r="BN298" t="str">
        <f>IFERROR(VLOOKUP(BL298,'class and classification'!$A$1:$C$338,3,FALSE),VLOOKUP(BL298,'class and classification'!$A$340:$C$378,3,FALSE))</f>
        <v>SD</v>
      </c>
      <c r="BP298">
        <v>47.98</v>
      </c>
      <c r="BQ298">
        <v>62.75</v>
      </c>
      <c r="BR298">
        <v>64.040000000000006</v>
      </c>
    </row>
    <row r="299" spans="1:71"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v>84</v>
      </c>
      <c r="F299">
        <v>87</v>
      </c>
      <c r="G299">
        <v>89.9</v>
      </c>
      <c r="H299">
        <v>91</v>
      </c>
      <c r="I299">
        <v>92.3</v>
      </c>
      <c r="J299">
        <v>93.7</v>
      </c>
      <c r="AB299" t="s">
        <v>318</v>
      </c>
      <c r="AC299" t="str">
        <f>IFERROR(VLOOKUP(AB299,'class and classification'!$A$1:$B$338,2,FALSE),VLOOKUP(AB299,'class and classification'!$A$340:$B$378,2,FALSE))</f>
        <v>Urban with Significant Rural</v>
      </c>
      <c r="AD299" t="str">
        <f>IFERROR(VLOOKUP(AB299,'class and classification'!$A$1:$C$338,3,FALSE),VLOOKUP(AB299,'class and classification'!$A$340:$C$378,3,FALSE))</f>
        <v>SD</v>
      </c>
      <c r="AI299">
        <v>47.8</v>
      </c>
      <c r="AJ299">
        <v>48.1</v>
      </c>
      <c r="BB299" t="s">
        <v>360</v>
      </c>
      <c r="BC299" t="str">
        <f>IFERROR(VLOOKUP(BB299,'class and classification'!$A$1:$B$338,2,FALSE),VLOOKUP(BB299,'class and classification'!$A$340:$B$378,2,FALSE))</f>
        <v>Urban with Significant Rural</v>
      </c>
      <c r="BD299" t="str">
        <f>IFERROR(VLOOKUP(BB299,'class and classification'!$A$1:$C$338,3,FALSE),VLOOKUP(BB299,'class and classification'!$A$340:$C$378,3,FALSE))</f>
        <v>SD</v>
      </c>
      <c r="BG299">
        <v>11.2</v>
      </c>
      <c r="BH299">
        <v>12.9</v>
      </c>
      <c r="BL299" t="s">
        <v>360</v>
      </c>
      <c r="BM299" t="str">
        <f>IFERROR(VLOOKUP(BL299,'class and classification'!$A$1:$B$338,2,FALSE),VLOOKUP(BL299,'class and classification'!$A$340:$B$378,2,FALSE))</f>
        <v>Urban with Significant Rural</v>
      </c>
      <c r="BN299" t="str">
        <f>IFERROR(VLOOKUP(BL299,'class and classification'!$A$1:$C$338,3,FALSE),VLOOKUP(BL299,'class and classification'!$A$340:$C$378,3,FALSE))</f>
        <v>SD</v>
      </c>
      <c r="BP299">
        <v>63.94</v>
      </c>
      <c r="BQ299">
        <v>77.77</v>
      </c>
      <c r="BR299">
        <v>71.22</v>
      </c>
    </row>
    <row r="300" spans="1:71"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v>86</v>
      </c>
      <c r="F300">
        <v>87</v>
      </c>
      <c r="G300">
        <v>89.1</v>
      </c>
      <c r="H300">
        <v>93.1</v>
      </c>
      <c r="I300">
        <v>93.2</v>
      </c>
      <c r="J300">
        <v>93.8</v>
      </c>
      <c r="AB300" t="s">
        <v>53</v>
      </c>
      <c r="AC300" t="str">
        <f>IFERROR(VLOOKUP(AB300,'class and classification'!$A$1:$B$338,2,FALSE),VLOOKUP(AB300,'class and classification'!$A$340:$B$378,2,FALSE))</f>
        <v>Predominantly Urban</v>
      </c>
      <c r="AD300" t="str">
        <f>IFERROR(VLOOKUP(AB300,'class and classification'!$A$1:$C$338,3,FALSE),VLOOKUP(AB300,'class and classification'!$A$340:$C$378,3,FALSE))</f>
        <v>SD</v>
      </c>
      <c r="AI300">
        <v>20.3</v>
      </c>
      <c r="AJ300">
        <v>40.9</v>
      </c>
      <c r="BB300" t="s">
        <v>370</v>
      </c>
      <c r="BC300" t="str">
        <f>IFERROR(VLOOKUP(BB300,'class and classification'!$A$1:$B$338,2,FALSE),VLOOKUP(BB300,'class and classification'!$A$340:$B$378,2,FALSE))</f>
        <v>Urban with Significant Rural</v>
      </c>
      <c r="BD300" t="str">
        <f>IFERROR(VLOOKUP(BB300,'class and classification'!$A$1:$C$338,3,FALSE),VLOOKUP(BB300,'class and classification'!$A$340:$C$378,3,FALSE))</f>
        <v>SD</v>
      </c>
      <c r="BG300">
        <v>0.8</v>
      </c>
      <c r="BH300">
        <v>2.2000000000000002</v>
      </c>
      <c r="BL300" t="s">
        <v>370</v>
      </c>
      <c r="BM300" t="str">
        <f>IFERROR(VLOOKUP(BL300,'class and classification'!$A$1:$B$338,2,FALSE),VLOOKUP(BL300,'class and classification'!$A$340:$B$378,2,FALSE))</f>
        <v>Urban with Significant Rural</v>
      </c>
      <c r="BN300" t="str">
        <f>IFERROR(VLOOKUP(BL300,'class and classification'!$A$1:$C$338,3,FALSE),VLOOKUP(BL300,'class and classification'!$A$340:$C$378,3,FALSE))</f>
        <v>SD</v>
      </c>
      <c r="BP300">
        <v>67.88</v>
      </c>
      <c r="BQ300">
        <v>83.57</v>
      </c>
      <c r="BR300">
        <v>76.94</v>
      </c>
    </row>
    <row r="301" spans="1:71"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v>89</v>
      </c>
      <c r="F301">
        <v>92</v>
      </c>
      <c r="G301">
        <v>93.7</v>
      </c>
      <c r="H301">
        <v>92.8</v>
      </c>
      <c r="I301">
        <v>93</v>
      </c>
      <c r="J301">
        <v>93.2</v>
      </c>
      <c r="AB301" t="s">
        <v>89</v>
      </c>
      <c r="AC301" t="str">
        <f>IFERROR(VLOOKUP(AB301,'class and classification'!$A$1:$B$338,2,FALSE),VLOOKUP(AB301,'class and classification'!$A$340:$B$378,2,FALSE))</f>
        <v>Predominantly Rural</v>
      </c>
      <c r="AD301" t="str">
        <f>IFERROR(VLOOKUP(AB301,'class and classification'!$A$1:$C$338,3,FALSE),VLOOKUP(AB301,'class and classification'!$A$340:$C$378,3,FALSE))</f>
        <v>SD</v>
      </c>
      <c r="AI301">
        <v>13.6</v>
      </c>
      <c r="AJ301">
        <v>27.9</v>
      </c>
      <c r="BB301" t="s">
        <v>349</v>
      </c>
      <c r="BC301" t="str">
        <f>IFERROR(VLOOKUP(BB301,'class and classification'!$A$1:$B$338,2,FALSE),VLOOKUP(BB301,'class and classification'!$A$340:$B$378,2,FALSE))</f>
        <v>Predominantly Urban</v>
      </c>
      <c r="BD301" t="str">
        <f>IFERROR(VLOOKUP(BB301,'class and classification'!$A$1:$C$338,3,FALSE),VLOOKUP(BB301,'class and classification'!$A$340:$C$378,3,FALSE))</f>
        <v>SD</v>
      </c>
      <c r="BG301">
        <v>21</v>
      </c>
      <c r="BL301" t="s">
        <v>349</v>
      </c>
      <c r="BM301" t="str">
        <f>IFERROR(VLOOKUP(BL301,'class and classification'!$A$1:$B$338,2,FALSE),VLOOKUP(BL301,'class and classification'!$A$340:$B$378,2,FALSE))</f>
        <v>Predominantly Urban</v>
      </c>
      <c r="BN301" t="str">
        <f>IFERROR(VLOOKUP(BL301,'class and classification'!$A$1:$C$338,3,FALSE),VLOOKUP(BL301,'class and classification'!$A$340:$C$378,3,FALSE))</f>
        <v>SD</v>
      </c>
      <c r="BP301">
        <v>43.29</v>
      </c>
      <c r="BQ301">
        <v>66.39</v>
      </c>
    </row>
    <row r="302" spans="1:71"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v>96</v>
      </c>
      <c r="F302">
        <v>96</v>
      </c>
      <c r="G302">
        <v>96.899999999999991</v>
      </c>
      <c r="H302">
        <v>97.1</v>
      </c>
      <c r="I302">
        <v>96.6</v>
      </c>
      <c r="J302">
        <v>96.9</v>
      </c>
      <c r="AB302" t="s">
        <v>107</v>
      </c>
      <c r="AC302" t="str">
        <f>IFERROR(VLOOKUP(AB302,'class and classification'!$A$1:$B$338,2,FALSE),VLOOKUP(AB302,'class and classification'!$A$340:$B$378,2,FALSE))</f>
        <v>Predominantly Rural</v>
      </c>
      <c r="AD302" t="str">
        <f>IFERROR(VLOOKUP(AB302,'class and classification'!$A$1:$C$338,3,FALSE),VLOOKUP(AB302,'class and classification'!$A$340:$C$378,3,FALSE))</f>
        <v>SD</v>
      </c>
      <c r="AI302">
        <v>29.1</v>
      </c>
      <c r="AJ302">
        <v>31.3</v>
      </c>
      <c r="BB302" t="s">
        <v>352</v>
      </c>
      <c r="BC302" t="str">
        <f>IFERROR(VLOOKUP(BB302,'class and classification'!$A$1:$B$338,2,FALSE),VLOOKUP(BB302,'class and classification'!$A$340:$B$378,2,FALSE))</f>
        <v>Urban with Significant Rural</v>
      </c>
      <c r="BD302" t="str">
        <f>IFERROR(VLOOKUP(BB302,'class and classification'!$A$1:$C$338,3,FALSE),VLOOKUP(BB302,'class and classification'!$A$340:$C$378,3,FALSE))</f>
        <v>SD</v>
      </c>
      <c r="BG302">
        <v>0.6</v>
      </c>
      <c r="BL302" t="s">
        <v>352</v>
      </c>
      <c r="BM302" t="str">
        <f>IFERROR(VLOOKUP(BL302,'class and classification'!$A$1:$B$338,2,FALSE),VLOOKUP(BL302,'class and classification'!$A$340:$B$378,2,FALSE))</f>
        <v>Urban with Significant Rural</v>
      </c>
      <c r="BN302" t="str">
        <f>IFERROR(VLOOKUP(BL302,'class and classification'!$A$1:$C$338,3,FALSE),VLOOKUP(BL302,'class and classification'!$A$340:$C$378,3,FALSE))</f>
        <v>SD</v>
      </c>
      <c r="BP302">
        <v>49.14</v>
      </c>
      <c r="BQ302">
        <v>64.959999999999994</v>
      </c>
    </row>
    <row r="303" spans="1:71"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v>88</v>
      </c>
      <c r="F303">
        <v>90</v>
      </c>
      <c r="G303">
        <v>93.5</v>
      </c>
      <c r="H303">
        <v>94.3</v>
      </c>
      <c r="I303">
        <v>94.4</v>
      </c>
      <c r="J303">
        <v>94.6</v>
      </c>
      <c r="AB303" t="s">
        <v>140</v>
      </c>
      <c r="AC303" t="str">
        <f>IFERROR(VLOOKUP(AB303,'class and classification'!$A$1:$B$338,2,FALSE),VLOOKUP(AB303,'class and classification'!$A$340:$B$378,2,FALSE))</f>
        <v>Predominantly Rural</v>
      </c>
      <c r="AD303" t="str">
        <f>IFERROR(VLOOKUP(AB303,'class and classification'!$A$1:$C$338,3,FALSE),VLOOKUP(AB303,'class and classification'!$A$340:$C$378,3,FALSE))</f>
        <v>SD</v>
      </c>
      <c r="AI303">
        <v>5.7</v>
      </c>
      <c r="AJ303">
        <v>10.7</v>
      </c>
      <c r="BB303" t="s">
        <v>356</v>
      </c>
      <c r="BC303" t="str">
        <f>IFERROR(VLOOKUP(BB303,'class and classification'!$A$1:$B$338,2,FALSE),VLOOKUP(BB303,'class and classification'!$A$340:$B$378,2,FALSE))</f>
        <v>Predominantly Rural</v>
      </c>
      <c r="BD303" t="str">
        <f>IFERROR(VLOOKUP(BB303,'class and classification'!$A$1:$C$338,3,FALSE),VLOOKUP(BB303,'class and classification'!$A$340:$C$378,3,FALSE))</f>
        <v>SD</v>
      </c>
      <c r="BG303">
        <v>1.8</v>
      </c>
      <c r="BL303" t="s">
        <v>356</v>
      </c>
      <c r="BM303" t="str">
        <f>IFERROR(VLOOKUP(BL303,'class and classification'!$A$1:$B$338,2,FALSE),VLOOKUP(BL303,'class and classification'!$A$340:$B$378,2,FALSE))</f>
        <v>Predominantly Rural</v>
      </c>
      <c r="BN303" t="str">
        <f>IFERROR(VLOOKUP(BL303,'class and classification'!$A$1:$C$338,3,FALSE),VLOOKUP(BL303,'class and classification'!$A$340:$C$378,3,FALSE))</f>
        <v>SD</v>
      </c>
      <c r="BP303">
        <v>14.24</v>
      </c>
      <c r="BQ303">
        <v>40.68</v>
      </c>
    </row>
    <row r="304" spans="1:71"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v>86</v>
      </c>
      <c r="F304">
        <v>87</v>
      </c>
      <c r="G304">
        <v>89.199999999999989</v>
      </c>
      <c r="H304">
        <v>90.9</v>
      </c>
      <c r="I304">
        <v>91.7</v>
      </c>
      <c r="J304">
        <v>92.7</v>
      </c>
      <c r="AB304" t="s">
        <v>237</v>
      </c>
      <c r="AC304" t="str">
        <f>IFERROR(VLOOKUP(AB304,'class and classification'!$A$1:$B$338,2,FALSE),VLOOKUP(AB304,'class and classification'!$A$340:$B$378,2,FALSE))</f>
        <v>Predominantly Rural</v>
      </c>
      <c r="AD304" t="str">
        <f>IFERROR(VLOOKUP(AB304,'class and classification'!$A$1:$C$338,3,FALSE),VLOOKUP(AB304,'class and classification'!$A$340:$C$378,3,FALSE))</f>
        <v>SD</v>
      </c>
      <c r="AI304">
        <v>15.4</v>
      </c>
      <c r="AJ304">
        <v>20.100000000000001</v>
      </c>
      <c r="BB304" t="s">
        <v>359</v>
      </c>
      <c r="BC304" t="str">
        <f>IFERROR(VLOOKUP(BB304,'class and classification'!$A$1:$B$338,2,FALSE),VLOOKUP(BB304,'class and classification'!$A$340:$B$378,2,FALSE))</f>
        <v>Predominantly Rural</v>
      </c>
      <c r="BD304" t="str">
        <f>IFERROR(VLOOKUP(BB304,'class and classification'!$A$1:$C$338,3,FALSE),VLOOKUP(BB304,'class and classification'!$A$340:$C$378,3,FALSE))</f>
        <v>SD</v>
      </c>
      <c r="BG304">
        <v>1.1000000000000001</v>
      </c>
      <c r="BL304" t="s">
        <v>359</v>
      </c>
      <c r="BM304" t="str">
        <f>IFERROR(VLOOKUP(BL304,'class and classification'!$A$1:$B$338,2,FALSE),VLOOKUP(BL304,'class and classification'!$A$340:$B$378,2,FALSE))</f>
        <v>Predominantly Rural</v>
      </c>
      <c r="BN304" t="str">
        <f>IFERROR(VLOOKUP(BL304,'class and classification'!$A$1:$C$338,3,FALSE),VLOOKUP(BL304,'class and classification'!$A$340:$C$378,3,FALSE))</f>
        <v>SD</v>
      </c>
      <c r="BP304">
        <v>40.270000000000003</v>
      </c>
      <c r="BQ304">
        <v>66.150000000000006</v>
      </c>
    </row>
    <row r="305" spans="1:72" x14ac:dyDescent="0.3">
      <c r="AB305" t="s">
        <v>21</v>
      </c>
      <c r="AC305" t="str">
        <f>IFERROR(VLOOKUP(AB305,'class and classification'!$A$1:$B$338,2,FALSE),VLOOKUP(AB305,'class and classification'!$A$340:$B$378,2,FALSE))</f>
        <v>Predominantly Urban</v>
      </c>
      <c r="AD305" t="str">
        <f>IFERROR(VLOOKUP(AB305,'class and classification'!$A$1:$C$338,3,FALSE),VLOOKUP(AB305,'class and classification'!$A$340:$C$378,3,FALSE))</f>
        <v>SD</v>
      </c>
      <c r="AI305">
        <v>16.600000000000001</v>
      </c>
      <c r="AJ305">
        <v>29.4</v>
      </c>
      <c r="BB305" t="s">
        <v>367</v>
      </c>
      <c r="BC305" t="str">
        <f>IFERROR(VLOOKUP(BB305,'class and classification'!$A$1:$B$338,2,FALSE),VLOOKUP(BB305,'class and classification'!$A$340:$B$378,2,FALSE))</f>
        <v>Predominantly Rural</v>
      </c>
      <c r="BD305" t="str">
        <f>IFERROR(VLOOKUP(BB305,'class and classification'!$A$1:$C$338,3,FALSE),VLOOKUP(BB305,'class and classification'!$A$340:$C$378,3,FALSE))</f>
        <v>SD</v>
      </c>
      <c r="BG305">
        <v>3.7</v>
      </c>
      <c r="BL305" t="s">
        <v>367</v>
      </c>
      <c r="BM305" t="str">
        <f>IFERROR(VLOOKUP(BL305,'class and classification'!$A$1:$B$338,2,FALSE),VLOOKUP(BL305,'class and classification'!$A$340:$B$378,2,FALSE))</f>
        <v>Predominantly Rural</v>
      </c>
      <c r="BN305" t="str">
        <f>IFERROR(VLOOKUP(BL305,'class and classification'!$A$1:$C$338,3,FALSE),VLOOKUP(BL305,'class and classification'!$A$340:$C$378,3,FALSE))</f>
        <v>SD</v>
      </c>
      <c r="BP305">
        <v>25.37</v>
      </c>
      <c r="BQ305">
        <v>58.42</v>
      </c>
    </row>
    <row r="306" spans="1:72"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AB306" t="s">
        <v>38</v>
      </c>
      <c r="AC306" t="str">
        <f>IFERROR(VLOOKUP(AB306,'class and classification'!$A$1:$B$338,2,FALSE),VLOOKUP(AB306,'class and classification'!$A$340:$B$378,2,FALSE))</f>
        <v>Predominantly Rural</v>
      </c>
      <c r="AD306" t="str">
        <f>IFERROR(VLOOKUP(AB306,'class and classification'!$A$1:$C$338,3,FALSE),VLOOKUP(AB306,'class and classification'!$A$340:$C$378,3,FALSE))</f>
        <v>SD</v>
      </c>
      <c r="AI306">
        <v>11.7</v>
      </c>
      <c r="AJ306">
        <v>24.5</v>
      </c>
      <c r="BB306" t="s">
        <v>369</v>
      </c>
      <c r="BC306" t="str">
        <f>IFERROR(VLOOKUP(BB306,'class and classification'!$A$1:$B$338,2,FALSE),VLOOKUP(BB306,'class and classification'!$A$340:$B$378,2,FALSE))</f>
        <v>Predominantly Urban</v>
      </c>
      <c r="BD306" t="str">
        <f>IFERROR(VLOOKUP(BB306,'class and classification'!$A$1:$C$338,3,FALSE),VLOOKUP(BB306,'class and classification'!$A$340:$C$378,3,FALSE))</f>
        <v>SD</v>
      </c>
      <c r="BG306">
        <v>0.1</v>
      </c>
      <c r="BL306" t="s">
        <v>369</v>
      </c>
      <c r="BM306" t="str">
        <f>IFERROR(VLOOKUP(BL306,'class and classification'!$A$1:$B$338,2,FALSE),VLOOKUP(BL306,'class and classification'!$A$340:$B$378,2,FALSE))</f>
        <v>Predominantly Urban</v>
      </c>
      <c r="BN306" t="str">
        <f>IFERROR(VLOOKUP(BL306,'class and classification'!$A$1:$C$338,3,FALSE),VLOOKUP(BL306,'class and classification'!$A$340:$C$378,3,FALSE))</f>
        <v>SD</v>
      </c>
      <c r="BP306">
        <v>50.43</v>
      </c>
      <c r="BQ306">
        <v>76.64</v>
      </c>
    </row>
    <row r="307" spans="1:72"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v>97</v>
      </c>
      <c r="F307">
        <v>98</v>
      </c>
      <c r="G307">
        <v>98.800000000000011</v>
      </c>
      <c r="H307">
        <v>98</v>
      </c>
      <c r="I307">
        <v>98.1</v>
      </c>
      <c r="J307">
        <v>97.8</v>
      </c>
      <c r="AB307" t="s">
        <v>41</v>
      </c>
      <c r="AC307" t="str">
        <f>IFERROR(VLOOKUP(AB307,'class and classification'!$A$1:$B$338,2,FALSE),VLOOKUP(AB307,'class and classification'!$A$340:$B$378,2,FALSE))</f>
        <v>Urban with Significant Rural</v>
      </c>
      <c r="AD307" t="str">
        <f>IFERROR(VLOOKUP(AB307,'class and classification'!$A$1:$C$338,3,FALSE),VLOOKUP(AB307,'class and classification'!$A$340:$C$378,3,FALSE))</f>
        <v>SD</v>
      </c>
      <c r="AI307">
        <v>4.2</v>
      </c>
      <c r="AJ307">
        <v>42.2</v>
      </c>
      <c r="BB307" t="s">
        <v>364</v>
      </c>
      <c r="BC307" t="str">
        <f>IFERROR(VLOOKUP(BB307,'class and classification'!$A$1:$B$338,2,FALSE),VLOOKUP(BB307,'class and classification'!$A$340:$B$378,2,FALSE))</f>
        <v>Urban with Significant Rural</v>
      </c>
      <c r="BD307" t="str">
        <f>IFERROR(VLOOKUP(BB307,'class and classification'!$A$1:$C$338,3,FALSE),VLOOKUP(BB307,'class and classification'!$A$340:$C$378,3,FALSE))</f>
        <v>SD</v>
      </c>
      <c r="BG307">
        <v>3.5</v>
      </c>
      <c r="BL307" t="s">
        <v>364</v>
      </c>
      <c r="BM307" t="str">
        <f>IFERROR(VLOOKUP(BL307,'class and classification'!$A$1:$B$338,2,FALSE),VLOOKUP(BL307,'class and classification'!$A$340:$B$378,2,FALSE))</f>
        <v>Urban with Significant Rural</v>
      </c>
      <c r="BN307" t="str">
        <f>IFERROR(VLOOKUP(BL307,'class and classification'!$A$1:$C$338,3,FALSE),VLOOKUP(BL307,'class and classification'!$A$340:$C$378,3,FALSE))</f>
        <v>SD</v>
      </c>
      <c r="BP307">
        <v>52.65</v>
      </c>
      <c r="BQ307">
        <v>70.16</v>
      </c>
    </row>
    <row r="308" spans="1:72"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v>92</v>
      </c>
      <c r="F308">
        <v>94</v>
      </c>
      <c r="G308">
        <v>94.8</v>
      </c>
      <c r="H308">
        <v>94.6</v>
      </c>
      <c r="I308">
        <v>95.6</v>
      </c>
      <c r="J308">
        <v>95.8</v>
      </c>
      <c r="AB308" t="s">
        <v>58</v>
      </c>
      <c r="AC308" t="str">
        <f>IFERROR(VLOOKUP(AB308,'class and classification'!$A$1:$B$338,2,FALSE),VLOOKUP(AB308,'class and classification'!$A$340:$B$378,2,FALSE))</f>
        <v>Predominantly Urban</v>
      </c>
      <c r="AD308" t="str">
        <f>IFERROR(VLOOKUP(AB308,'class and classification'!$A$1:$C$338,3,FALSE),VLOOKUP(AB308,'class and classification'!$A$340:$C$378,3,FALSE))</f>
        <v>SD</v>
      </c>
      <c r="AI308">
        <v>2.2000000000000002</v>
      </c>
      <c r="AJ308">
        <v>2.8</v>
      </c>
      <c r="BB308" t="s">
        <v>368</v>
      </c>
      <c r="BC308" t="str">
        <f>IFERROR(VLOOKUP(BB308,'class and classification'!$A$1:$B$338,2,FALSE),VLOOKUP(BB308,'class and classification'!$A$340:$B$378,2,FALSE))</f>
        <v>Predominantly Rural</v>
      </c>
      <c r="BD308" t="str">
        <f>IFERROR(VLOOKUP(BB308,'class and classification'!$A$1:$C$338,3,FALSE),VLOOKUP(BB308,'class and classification'!$A$340:$C$378,3,FALSE))</f>
        <v>SD</v>
      </c>
      <c r="BG308">
        <v>2.2999999999999998</v>
      </c>
      <c r="BL308" t="s">
        <v>368</v>
      </c>
      <c r="BM308" t="str">
        <f>IFERROR(VLOOKUP(BL308,'class and classification'!$A$1:$B$338,2,FALSE),VLOOKUP(BL308,'class and classification'!$A$340:$B$378,2,FALSE))</f>
        <v>Predominantly Rural</v>
      </c>
      <c r="BN308" t="str">
        <f>IFERROR(VLOOKUP(BL308,'class and classification'!$A$1:$C$338,3,FALSE),VLOOKUP(BL308,'class and classification'!$A$340:$C$378,3,FALSE))</f>
        <v>SD</v>
      </c>
      <c r="BP308">
        <v>34.799999999999997</v>
      </c>
      <c r="BQ308">
        <v>48.56</v>
      </c>
    </row>
    <row r="309" spans="1:72"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v>88</v>
      </c>
      <c r="F309">
        <v>90</v>
      </c>
      <c r="G309">
        <v>92.3</v>
      </c>
      <c r="H309">
        <v>91.6</v>
      </c>
      <c r="I309">
        <v>93.3</v>
      </c>
      <c r="J309">
        <v>93.8</v>
      </c>
      <c r="AB309" t="s">
        <v>61</v>
      </c>
      <c r="AC309" t="str">
        <f>IFERROR(VLOOKUP(AB309,'class and classification'!$A$1:$B$338,2,FALSE),VLOOKUP(AB309,'class and classification'!$A$340:$B$378,2,FALSE))</f>
        <v>Predominantly Urban</v>
      </c>
      <c r="AD309" t="str">
        <f>IFERROR(VLOOKUP(AB309,'class and classification'!$A$1:$C$338,3,FALSE),VLOOKUP(AB309,'class and classification'!$A$340:$C$378,3,FALSE))</f>
        <v>SD</v>
      </c>
      <c r="AI309">
        <v>32.1</v>
      </c>
      <c r="AJ309">
        <v>41.8</v>
      </c>
      <c r="BB309" t="s">
        <v>80</v>
      </c>
      <c r="BC309" t="str">
        <f>IFERROR(VLOOKUP(BB309,'class and classification'!$A$1:$B$338,2,FALSE),VLOOKUP(BB309,'class and classification'!$A$340:$B$378,2,FALSE))</f>
        <v>Predominantly Urban</v>
      </c>
      <c r="BD309" t="str">
        <f>IFERROR(VLOOKUP(BB309,'class and classification'!$A$1:$C$338,3,FALSE),VLOOKUP(BB309,'class and classification'!$A$340:$C$378,3,FALSE))</f>
        <v>UA</v>
      </c>
      <c r="BG309">
        <v>0.8</v>
      </c>
      <c r="BH309">
        <v>1.4</v>
      </c>
      <c r="BI309">
        <v>2.2000000000000002</v>
      </c>
      <c r="BJ309">
        <v>3.7</v>
      </c>
      <c r="BL309" t="s">
        <v>80</v>
      </c>
      <c r="BM309" t="str">
        <f>IFERROR(VLOOKUP(BL309,'class and classification'!$A$1:$B$338,2,FALSE),VLOOKUP(BL309,'class and classification'!$A$340:$B$378,2,FALSE))</f>
        <v>Predominantly Urban</v>
      </c>
      <c r="BN309" t="str">
        <f>IFERROR(VLOOKUP(BL309,'class and classification'!$A$1:$C$338,3,FALSE),VLOOKUP(BL309,'class and classification'!$A$340:$C$378,3,FALSE))</f>
        <v>UA</v>
      </c>
      <c r="BO309">
        <v>81.22</v>
      </c>
      <c r="BP309">
        <v>75.37</v>
      </c>
      <c r="BQ309">
        <v>80.77</v>
      </c>
      <c r="BR309">
        <v>86.91</v>
      </c>
      <c r="BS309">
        <v>86.81</v>
      </c>
      <c r="BT309">
        <v>88.35</v>
      </c>
    </row>
    <row r="310" spans="1:72"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v>96</v>
      </c>
      <c r="F310">
        <v>96</v>
      </c>
      <c r="G310">
        <v>97.4</v>
      </c>
      <c r="H310">
        <v>97.5</v>
      </c>
      <c r="I310">
        <v>97.9</v>
      </c>
      <c r="J310">
        <v>96.9</v>
      </c>
      <c r="AB310" t="s">
        <v>70</v>
      </c>
      <c r="AC310" t="str">
        <f>IFERROR(VLOOKUP(AB310,'class and classification'!$A$1:$B$338,2,FALSE),VLOOKUP(AB310,'class and classification'!$A$340:$B$378,2,FALSE))</f>
        <v>Urban with Significant Rural</v>
      </c>
      <c r="AD310" t="str">
        <f>IFERROR(VLOOKUP(AB310,'class and classification'!$A$1:$C$338,3,FALSE),VLOOKUP(AB310,'class and classification'!$A$340:$C$378,3,FALSE))</f>
        <v>SD</v>
      </c>
      <c r="AI310">
        <v>9.1</v>
      </c>
      <c r="AJ310">
        <v>15.9</v>
      </c>
      <c r="BB310" t="s">
        <v>74</v>
      </c>
      <c r="BC310" t="str">
        <f>IFERROR(VLOOKUP(BB310,'class and classification'!$A$1:$B$338,2,FALSE),VLOOKUP(BB310,'class and classification'!$A$340:$B$378,2,FALSE))</f>
        <v>Predominantly Rural</v>
      </c>
      <c r="BD310" t="str">
        <f>IFERROR(VLOOKUP(BB310,'class and classification'!$A$1:$C$338,3,FALSE),VLOOKUP(BB310,'class and classification'!$A$340:$C$378,3,FALSE))</f>
        <v>UA</v>
      </c>
      <c r="BG310">
        <v>1.1000000000000001</v>
      </c>
      <c r="BH310">
        <v>4.4000000000000004</v>
      </c>
      <c r="BI310">
        <v>15.3</v>
      </c>
      <c r="BJ310">
        <v>37.6</v>
      </c>
      <c r="BL310" t="s">
        <v>74</v>
      </c>
      <c r="BM310" t="str">
        <f>IFERROR(VLOOKUP(BL310,'class and classification'!$A$1:$B$338,2,FALSE),VLOOKUP(BL310,'class and classification'!$A$340:$B$378,2,FALSE))</f>
        <v>Predominantly Rural</v>
      </c>
      <c r="BN310" t="str">
        <f>IFERROR(VLOOKUP(BL310,'class and classification'!$A$1:$C$338,3,FALSE),VLOOKUP(BL310,'class and classification'!$A$340:$C$378,3,FALSE))</f>
        <v>UA</v>
      </c>
      <c r="BO310">
        <v>29.759999999999998</v>
      </c>
      <c r="BP310">
        <v>50.14</v>
      </c>
      <c r="BQ310">
        <v>70.849999999999994</v>
      </c>
      <c r="BR310">
        <v>76.180000000000007</v>
      </c>
      <c r="BS310">
        <v>76.3</v>
      </c>
      <c r="BT310">
        <v>79.47</v>
      </c>
    </row>
    <row r="311" spans="1:72"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v>88</v>
      </c>
      <c r="F311">
        <v>95</v>
      </c>
      <c r="G311">
        <v>97.2</v>
      </c>
      <c r="H311">
        <v>97.800000000000011</v>
      </c>
      <c r="I311">
        <v>98.2</v>
      </c>
      <c r="J311">
        <v>97.6</v>
      </c>
      <c r="AB311" t="s">
        <v>102</v>
      </c>
      <c r="AC311" t="str">
        <f>IFERROR(VLOOKUP(AB311,'class and classification'!$A$1:$B$338,2,FALSE),VLOOKUP(AB311,'class and classification'!$A$340:$B$378,2,FALSE))</f>
        <v>Urban with Significant Rural</v>
      </c>
      <c r="AD311" t="str">
        <f>IFERROR(VLOOKUP(AB311,'class and classification'!$A$1:$C$338,3,FALSE),VLOOKUP(AB311,'class and classification'!$A$340:$C$378,3,FALSE))</f>
        <v>SD</v>
      </c>
      <c r="AI311">
        <v>12.3</v>
      </c>
      <c r="AJ311">
        <v>75.7</v>
      </c>
      <c r="BB311" t="s">
        <v>129</v>
      </c>
      <c r="BC311" t="str">
        <f>IFERROR(VLOOKUP(BB311,'class and classification'!$A$1:$B$338,2,FALSE),VLOOKUP(BB311,'class and classification'!$A$340:$B$378,2,FALSE))</f>
        <v>Predominantly Urban</v>
      </c>
      <c r="BD311" t="str">
        <f>IFERROR(VLOOKUP(BB311,'class and classification'!$A$1:$C$338,3,FALSE),VLOOKUP(BB311,'class and classification'!$A$340:$C$378,3,FALSE))</f>
        <v>UA</v>
      </c>
      <c r="BG311">
        <v>0.6</v>
      </c>
      <c r="BH311">
        <v>0.3</v>
      </c>
      <c r="BI311">
        <v>3.1</v>
      </c>
      <c r="BJ311">
        <v>6</v>
      </c>
      <c r="BL311" t="s">
        <v>129</v>
      </c>
      <c r="BM311" t="str">
        <f>IFERROR(VLOOKUP(BL311,'class and classification'!$A$1:$B$338,2,FALSE),VLOOKUP(BL311,'class and classification'!$A$340:$B$378,2,FALSE))</f>
        <v>Predominantly Urban</v>
      </c>
      <c r="BN311" t="str">
        <f>IFERROR(VLOOKUP(BL311,'class and classification'!$A$1:$C$338,3,FALSE),VLOOKUP(BL311,'class and classification'!$A$340:$C$378,3,FALSE))</f>
        <v>UA</v>
      </c>
      <c r="BO311">
        <v>84.26</v>
      </c>
      <c r="BP311">
        <v>47.33</v>
      </c>
      <c r="BQ311">
        <v>63.6</v>
      </c>
      <c r="BR311">
        <v>58.84</v>
      </c>
      <c r="BS311">
        <v>55.17</v>
      </c>
      <c r="BT311">
        <v>62.46</v>
      </c>
    </row>
    <row r="312" spans="1:72"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v>94</v>
      </c>
      <c r="F312">
        <v>94</v>
      </c>
      <c r="G312">
        <v>96</v>
      </c>
      <c r="H312">
        <v>96.4</v>
      </c>
      <c r="I312">
        <v>96.1</v>
      </c>
      <c r="J312">
        <v>95.5</v>
      </c>
      <c r="AB312" t="s">
        <v>125</v>
      </c>
      <c r="AC312" t="str">
        <f>IFERROR(VLOOKUP(AB312,'class and classification'!$A$1:$B$338,2,FALSE),VLOOKUP(AB312,'class and classification'!$A$340:$B$378,2,FALSE))</f>
        <v>Predominantly Urban</v>
      </c>
      <c r="AD312" t="str">
        <f>IFERROR(VLOOKUP(AB312,'class and classification'!$A$1:$C$338,3,FALSE),VLOOKUP(AB312,'class and classification'!$A$340:$C$378,3,FALSE))</f>
        <v>SD</v>
      </c>
      <c r="AI312">
        <v>5.3</v>
      </c>
      <c r="AJ312">
        <v>8.5</v>
      </c>
      <c r="BB312" t="s">
        <v>174</v>
      </c>
      <c r="BC312" t="str">
        <f>IFERROR(VLOOKUP(BB312,'class and classification'!$A$1:$B$338,2,FALSE),VLOOKUP(BB312,'class and classification'!$A$340:$B$378,2,FALSE))</f>
        <v>Predominantly Urban</v>
      </c>
      <c r="BD312" t="str">
        <f>IFERROR(VLOOKUP(BB312,'class and classification'!$A$1:$C$338,3,FALSE),VLOOKUP(BB312,'class and classification'!$A$340:$C$378,3,FALSE))</f>
        <v>UA</v>
      </c>
      <c r="BG312">
        <v>0.4</v>
      </c>
      <c r="BH312">
        <v>0.9</v>
      </c>
      <c r="BI312">
        <v>2.2000000000000002</v>
      </c>
      <c r="BJ312">
        <v>6.5</v>
      </c>
      <c r="BL312" t="s">
        <v>174</v>
      </c>
      <c r="BM312" t="str">
        <f>IFERROR(VLOOKUP(BL312,'class and classification'!$A$1:$B$338,2,FALSE),VLOOKUP(BL312,'class and classification'!$A$340:$B$378,2,FALSE))</f>
        <v>Predominantly Urban</v>
      </c>
      <c r="BN312" t="str">
        <f>IFERROR(VLOOKUP(BL312,'class and classification'!$A$1:$C$338,3,FALSE),VLOOKUP(BL312,'class and classification'!$A$340:$C$378,3,FALSE))</f>
        <v>UA</v>
      </c>
      <c r="BO312">
        <v>96.93</v>
      </c>
      <c r="BP312">
        <v>72.489999999999995</v>
      </c>
      <c r="BQ312">
        <v>75.69</v>
      </c>
      <c r="BR312">
        <v>82</v>
      </c>
      <c r="BS312">
        <v>77.83</v>
      </c>
      <c r="BT312">
        <v>75.2</v>
      </c>
    </row>
    <row r="313" spans="1:72"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v>93</v>
      </c>
      <c r="F313">
        <v>96</v>
      </c>
      <c r="G313">
        <v>97.5</v>
      </c>
      <c r="H313">
        <v>97.3</v>
      </c>
      <c r="I313">
        <v>97.4</v>
      </c>
      <c r="J313">
        <v>97.4</v>
      </c>
      <c r="AB313" t="s">
        <v>163</v>
      </c>
      <c r="AC313" t="str">
        <f>IFERROR(VLOOKUP(AB313,'class and classification'!$A$1:$B$338,2,FALSE),VLOOKUP(AB313,'class and classification'!$A$340:$B$378,2,FALSE))</f>
        <v>Predominantly Rural</v>
      </c>
      <c r="AD313" t="str">
        <f>IFERROR(VLOOKUP(AB313,'class and classification'!$A$1:$C$338,3,FALSE),VLOOKUP(AB313,'class and classification'!$A$340:$C$378,3,FALSE))</f>
        <v>SD</v>
      </c>
      <c r="AI313">
        <v>18.100000000000001</v>
      </c>
      <c r="AJ313">
        <v>37.799999999999997</v>
      </c>
      <c r="BB313" t="s">
        <v>194</v>
      </c>
      <c r="BC313" t="str">
        <f>IFERROR(VLOOKUP(BB313,'class and classification'!$A$1:$B$338,2,FALSE),VLOOKUP(BB313,'class and classification'!$A$340:$B$378,2,FALSE))</f>
        <v>Predominantly Rural</v>
      </c>
      <c r="BD313" t="str">
        <f>IFERROR(VLOOKUP(BB313,'class and classification'!$A$1:$C$338,3,FALSE),VLOOKUP(BB313,'class and classification'!$A$340:$C$378,3,FALSE))</f>
        <v>UA</v>
      </c>
      <c r="BG313">
        <v>1.9</v>
      </c>
      <c r="BH313">
        <v>3.3</v>
      </c>
      <c r="BI313">
        <v>5.7</v>
      </c>
      <c r="BJ313">
        <v>10.199999999999999</v>
      </c>
      <c r="BL313" t="s">
        <v>194</v>
      </c>
      <c r="BM313" t="str">
        <f>IFERROR(VLOOKUP(BL313,'class and classification'!$A$1:$B$338,2,FALSE),VLOOKUP(BL313,'class and classification'!$A$340:$B$378,2,FALSE))</f>
        <v>Predominantly Rural</v>
      </c>
      <c r="BN313" t="str">
        <f>IFERROR(VLOOKUP(BL313,'class and classification'!$A$1:$C$338,3,FALSE),VLOOKUP(BL313,'class and classification'!$A$340:$C$378,3,FALSE))</f>
        <v>UA</v>
      </c>
      <c r="BO313">
        <v>9.2200000000000006</v>
      </c>
      <c r="BP313">
        <v>40.49</v>
      </c>
      <c r="BQ313">
        <v>73.84</v>
      </c>
      <c r="BR313">
        <v>76.790000000000006</v>
      </c>
      <c r="BS313">
        <v>76.099999999999994</v>
      </c>
      <c r="BT313">
        <v>76.010000000000005</v>
      </c>
    </row>
    <row r="314" spans="1:72"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v>83</v>
      </c>
      <c r="F314">
        <v>86</v>
      </c>
      <c r="G314">
        <v>88</v>
      </c>
      <c r="H314">
        <v>89</v>
      </c>
      <c r="I314">
        <v>90.7</v>
      </c>
      <c r="J314">
        <v>90.5</v>
      </c>
      <c r="AB314" t="s">
        <v>215</v>
      </c>
      <c r="AC314" t="str">
        <f>IFERROR(VLOOKUP(AB314,'class and classification'!$A$1:$B$338,2,FALSE),VLOOKUP(AB314,'class and classification'!$A$340:$B$378,2,FALSE))</f>
        <v>Predominantly Urban</v>
      </c>
      <c r="AD314" t="str">
        <f>IFERROR(VLOOKUP(AB314,'class and classification'!$A$1:$C$338,3,FALSE),VLOOKUP(AB314,'class and classification'!$A$340:$C$378,3,FALSE))</f>
        <v>SD</v>
      </c>
      <c r="AI314">
        <v>7.6</v>
      </c>
      <c r="AJ314">
        <v>13.3</v>
      </c>
      <c r="BB314" t="s">
        <v>208</v>
      </c>
      <c r="BC314" t="str">
        <f>IFERROR(VLOOKUP(BB314,'class and classification'!$A$1:$B$338,2,FALSE),VLOOKUP(BB314,'class and classification'!$A$340:$B$378,2,FALSE))</f>
        <v>Urban with Significant Rural</v>
      </c>
      <c r="BD314" t="str">
        <f>IFERROR(VLOOKUP(BB314,'class and classification'!$A$1:$C$338,3,FALSE),VLOOKUP(BB314,'class and classification'!$A$340:$C$378,3,FALSE))</f>
        <v>UA</v>
      </c>
      <c r="BG314">
        <v>0.3</v>
      </c>
      <c r="BH314">
        <v>0.6</v>
      </c>
      <c r="BI314">
        <v>1.1000000000000001</v>
      </c>
      <c r="BJ314">
        <v>2.8</v>
      </c>
      <c r="BL314" t="s">
        <v>208</v>
      </c>
      <c r="BM314" t="str">
        <f>IFERROR(VLOOKUP(BL314,'class and classification'!$A$1:$B$338,2,FALSE),VLOOKUP(BL314,'class and classification'!$A$340:$B$378,2,FALSE))</f>
        <v>Urban with Significant Rural</v>
      </c>
      <c r="BN314" t="str">
        <f>IFERROR(VLOOKUP(BL314,'class and classification'!$A$1:$C$338,3,FALSE),VLOOKUP(BL314,'class and classification'!$A$340:$C$378,3,FALSE))</f>
        <v>UA</v>
      </c>
      <c r="BO314">
        <v>59.63</v>
      </c>
      <c r="BP314">
        <v>72.45</v>
      </c>
      <c r="BQ314">
        <v>88.37</v>
      </c>
      <c r="BR314">
        <v>88.69</v>
      </c>
      <c r="BS314">
        <v>88.74</v>
      </c>
      <c r="BT314">
        <v>88.32</v>
      </c>
    </row>
    <row r="315" spans="1:72"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v>92</v>
      </c>
      <c r="F315">
        <v>93</v>
      </c>
      <c r="G315">
        <v>94.6</v>
      </c>
      <c r="H315">
        <v>95</v>
      </c>
      <c r="I315">
        <v>94.2</v>
      </c>
      <c r="J315">
        <v>93.5</v>
      </c>
      <c r="AB315" t="s">
        <v>274</v>
      </c>
      <c r="AC315" t="str">
        <f>IFERROR(VLOOKUP(AB315,'class and classification'!$A$1:$B$338,2,FALSE),VLOOKUP(AB315,'class and classification'!$A$340:$B$378,2,FALSE))</f>
        <v>Predominantly Rural</v>
      </c>
      <c r="AD315" t="str">
        <f>IFERROR(VLOOKUP(AB315,'class and classification'!$A$1:$C$338,3,FALSE),VLOOKUP(AB315,'class and classification'!$A$340:$C$378,3,FALSE))</f>
        <v>SD</v>
      </c>
      <c r="AI315">
        <v>7.6</v>
      </c>
      <c r="AJ315">
        <v>12.1</v>
      </c>
      <c r="BB315" t="s">
        <v>260</v>
      </c>
      <c r="BC315" t="str">
        <f>IFERROR(VLOOKUP(BB315,'class and classification'!$A$1:$B$338,2,FALSE),VLOOKUP(BB315,'class and classification'!$A$340:$B$378,2,FALSE))</f>
        <v>Predominantly Urban</v>
      </c>
      <c r="BD315" t="str">
        <f>IFERROR(VLOOKUP(BB315,'class and classification'!$A$1:$C$338,3,FALSE),VLOOKUP(BB315,'class and classification'!$A$340:$C$378,3,FALSE))</f>
        <v>UA</v>
      </c>
      <c r="BG315">
        <v>2.5</v>
      </c>
      <c r="BH315">
        <v>2.7</v>
      </c>
      <c r="BI315">
        <v>4.5999999999999996</v>
      </c>
      <c r="BJ315">
        <v>7.5</v>
      </c>
      <c r="BL315" t="s">
        <v>260</v>
      </c>
      <c r="BM315" t="str">
        <f>IFERROR(VLOOKUP(BL315,'class and classification'!$A$1:$B$338,2,FALSE),VLOOKUP(BL315,'class and classification'!$A$340:$B$378,2,FALSE))</f>
        <v>Predominantly Urban</v>
      </c>
      <c r="BN315" t="str">
        <f>IFERROR(VLOOKUP(BL315,'class and classification'!$A$1:$C$338,3,FALSE),VLOOKUP(BL315,'class and classification'!$A$340:$C$378,3,FALSE))</f>
        <v>UA</v>
      </c>
      <c r="BO315">
        <v>82.92</v>
      </c>
      <c r="BP315">
        <v>75.510000000000005</v>
      </c>
      <c r="BQ315">
        <v>80.930000000000007</v>
      </c>
      <c r="BR315">
        <v>80.52</v>
      </c>
      <c r="BS315">
        <v>81.44</v>
      </c>
      <c r="BT315">
        <v>81.86</v>
      </c>
    </row>
    <row r="316" spans="1:72"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v>95</v>
      </c>
      <c r="F316">
        <v>95</v>
      </c>
      <c r="G316">
        <v>96.699999999999989</v>
      </c>
      <c r="H316">
        <v>96.1</v>
      </c>
      <c r="I316">
        <v>96.5</v>
      </c>
      <c r="J316">
        <v>96.7</v>
      </c>
      <c r="AB316" t="s">
        <v>286</v>
      </c>
      <c r="AC316" t="str">
        <f>IFERROR(VLOOKUP(AB316,'class and classification'!$A$1:$B$338,2,FALSE),VLOOKUP(AB316,'class and classification'!$A$340:$B$378,2,FALSE))</f>
        <v>Predominantly Rural</v>
      </c>
      <c r="AD316" t="str">
        <f>IFERROR(VLOOKUP(AB316,'class and classification'!$A$1:$C$338,3,FALSE),VLOOKUP(AB316,'class and classification'!$A$340:$C$378,3,FALSE))</f>
        <v>SD</v>
      </c>
      <c r="AI316">
        <v>19.100000000000001</v>
      </c>
      <c r="AJ316">
        <v>37.1</v>
      </c>
      <c r="BB316" t="s">
        <v>30</v>
      </c>
      <c r="BC316" t="str">
        <f>IFERROR(VLOOKUP(BB316,'class and classification'!$A$1:$B$338,2,FALSE),VLOOKUP(BB316,'class and classification'!$A$340:$B$378,2,FALSE))</f>
        <v>Predominantly Urban</v>
      </c>
      <c r="BD316" t="str">
        <f>IFERROR(VLOOKUP(BB316,'class and classification'!$A$1:$C$338,3,FALSE),VLOOKUP(BB316,'class and classification'!$A$340:$C$378,3,FALSE))</f>
        <v>UA</v>
      </c>
      <c r="BG316">
        <v>0.6</v>
      </c>
      <c r="BH316">
        <v>3.8</v>
      </c>
      <c r="BI316">
        <v>9.6</v>
      </c>
      <c r="BJ316">
        <v>11.7</v>
      </c>
      <c r="BL316" t="s">
        <v>30</v>
      </c>
      <c r="BM316" t="str">
        <f>IFERROR(VLOOKUP(BL316,'class and classification'!$A$1:$B$338,2,FALSE),VLOOKUP(BL316,'class and classification'!$A$340:$B$378,2,FALSE))</f>
        <v>Predominantly Urban</v>
      </c>
      <c r="BN316" t="str">
        <f>IFERROR(VLOOKUP(BL316,'class and classification'!$A$1:$C$338,3,FALSE),VLOOKUP(BL316,'class and classification'!$A$340:$C$378,3,FALSE))</f>
        <v>UA</v>
      </c>
      <c r="BO316">
        <v>57.19</v>
      </c>
      <c r="BP316">
        <v>85.49</v>
      </c>
      <c r="BQ316">
        <v>93.27</v>
      </c>
      <c r="BR316">
        <v>95.03</v>
      </c>
      <c r="BS316">
        <v>95.11</v>
      </c>
      <c r="BT316">
        <v>95.35</v>
      </c>
    </row>
    <row r="317" spans="1:72"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v>83</v>
      </c>
      <c r="F317">
        <v>88</v>
      </c>
      <c r="G317">
        <v>91.399999999999991</v>
      </c>
      <c r="H317">
        <v>93.6</v>
      </c>
      <c r="I317">
        <v>94.5</v>
      </c>
      <c r="J317">
        <v>95.1</v>
      </c>
      <c r="AB317" t="s">
        <v>47</v>
      </c>
      <c r="AC317" t="str">
        <f>IFERROR(VLOOKUP(AB317,'class and classification'!$A$1:$B$338,2,FALSE),VLOOKUP(AB317,'class and classification'!$A$340:$B$378,2,FALSE))</f>
        <v>Predominantly Urban</v>
      </c>
      <c r="AD317" t="str">
        <f>IFERROR(VLOOKUP(AB317,'class and classification'!$A$1:$C$338,3,FALSE),VLOOKUP(AB317,'class and classification'!$A$340:$C$378,3,FALSE))</f>
        <v>SD</v>
      </c>
      <c r="AI317">
        <v>3.7</v>
      </c>
      <c r="AJ317">
        <v>5.3</v>
      </c>
      <c r="BB317" t="s">
        <v>31</v>
      </c>
      <c r="BC317" t="str">
        <f>IFERROR(VLOOKUP(BB317,'class and classification'!$A$1:$B$338,2,FALSE),VLOOKUP(BB317,'class and classification'!$A$340:$B$378,2,FALSE))</f>
        <v>Predominantly Urban</v>
      </c>
      <c r="BD317" t="str">
        <f>IFERROR(VLOOKUP(BB317,'class and classification'!$A$1:$C$338,3,FALSE),VLOOKUP(BB317,'class and classification'!$A$340:$C$378,3,FALSE))</f>
        <v>UA</v>
      </c>
      <c r="BG317">
        <v>0.3</v>
      </c>
      <c r="BH317">
        <v>0.4</v>
      </c>
      <c r="BI317">
        <v>0.5</v>
      </c>
      <c r="BJ317">
        <v>0.9</v>
      </c>
      <c r="BL317" t="s">
        <v>31</v>
      </c>
      <c r="BM317" t="str">
        <f>IFERROR(VLOOKUP(BL317,'class and classification'!$A$1:$B$338,2,FALSE),VLOOKUP(BL317,'class and classification'!$A$340:$B$378,2,FALSE))</f>
        <v>Predominantly Urban</v>
      </c>
      <c r="BN317" t="str">
        <f>IFERROR(VLOOKUP(BL317,'class and classification'!$A$1:$C$338,3,FALSE),VLOOKUP(BL317,'class and classification'!$A$340:$C$378,3,FALSE))</f>
        <v>UA</v>
      </c>
      <c r="BO317">
        <v>88.35</v>
      </c>
      <c r="BP317">
        <v>80.959999999999994</v>
      </c>
      <c r="BQ317">
        <v>90</v>
      </c>
      <c r="BR317">
        <v>88.4</v>
      </c>
      <c r="BS317">
        <v>86.09</v>
      </c>
      <c r="BT317">
        <v>85.28</v>
      </c>
    </row>
    <row r="318" spans="1:72"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v>88</v>
      </c>
      <c r="F318">
        <v>92</v>
      </c>
      <c r="G318">
        <v>94.3</v>
      </c>
      <c r="H318">
        <v>94.300000000000011</v>
      </c>
      <c r="I318">
        <v>95.1</v>
      </c>
      <c r="J318">
        <v>95.4</v>
      </c>
      <c r="AB318" t="s">
        <v>79</v>
      </c>
      <c r="AC318" t="str">
        <f>IFERROR(VLOOKUP(AB318,'class and classification'!$A$1:$B$338,2,FALSE),VLOOKUP(AB318,'class and classification'!$A$340:$B$378,2,FALSE))</f>
        <v>Urban with Significant Rural</v>
      </c>
      <c r="AD318" t="str">
        <f>IFERROR(VLOOKUP(AB318,'class and classification'!$A$1:$C$338,3,FALSE),VLOOKUP(AB318,'class and classification'!$A$340:$C$378,3,FALSE))</f>
        <v>SD</v>
      </c>
      <c r="AI318">
        <v>4.5999999999999996</v>
      </c>
      <c r="AJ318">
        <v>19.100000000000001</v>
      </c>
      <c r="BB318" t="s">
        <v>64</v>
      </c>
      <c r="BC318" t="str">
        <f>IFERROR(VLOOKUP(BB318,'class and classification'!$A$1:$B$338,2,FALSE),VLOOKUP(BB318,'class and classification'!$A$340:$B$378,2,FALSE))</f>
        <v>Urban with Significant Rural</v>
      </c>
      <c r="BD318" t="str">
        <f>IFERROR(VLOOKUP(BB318,'class and classification'!$A$1:$C$338,3,FALSE),VLOOKUP(BB318,'class and classification'!$A$340:$C$378,3,FALSE))</f>
        <v>UA</v>
      </c>
      <c r="BG318">
        <v>2.7</v>
      </c>
      <c r="BH318">
        <v>4.0999999999999996</v>
      </c>
      <c r="BI318">
        <v>9.1999999999999993</v>
      </c>
      <c r="BJ318">
        <v>18.100000000000001</v>
      </c>
      <c r="BL318" t="s">
        <v>64</v>
      </c>
      <c r="BM318" t="str">
        <f>IFERROR(VLOOKUP(BL318,'class and classification'!$A$1:$B$338,2,FALSE),VLOOKUP(BL318,'class and classification'!$A$340:$B$378,2,FALSE))</f>
        <v>Urban with Significant Rural</v>
      </c>
      <c r="BN318" t="str">
        <f>IFERROR(VLOOKUP(BL318,'class and classification'!$A$1:$C$338,3,FALSE),VLOOKUP(BL318,'class and classification'!$A$340:$C$378,3,FALSE))</f>
        <v>UA</v>
      </c>
      <c r="BO318">
        <v>37.39</v>
      </c>
      <c r="BP318">
        <v>52.4</v>
      </c>
      <c r="BQ318">
        <v>77.930000000000007</v>
      </c>
      <c r="BR318">
        <v>83.09</v>
      </c>
      <c r="BS318">
        <v>82.69</v>
      </c>
      <c r="BT318">
        <v>83.42</v>
      </c>
    </row>
    <row r="319" spans="1:72" x14ac:dyDescent="0.3">
      <c r="AB319" t="s">
        <v>92</v>
      </c>
      <c r="AC319" t="str">
        <f>IFERROR(VLOOKUP(AB319,'class and classification'!$A$1:$B$338,2,FALSE),VLOOKUP(AB319,'class and classification'!$A$340:$B$378,2,FALSE))</f>
        <v>Urban with Significant Rural</v>
      </c>
      <c r="AD319" t="str">
        <f>IFERROR(VLOOKUP(AB319,'class and classification'!$A$1:$C$338,3,FALSE),VLOOKUP(AB319,'class and classification'!$A$340:$C$378,3,FALSE))</f>
        <v>SD</v>
      </c>
      <c r="AI319">
        <v>9.1999999999999993</v>
      </c>
      <c r="AJ319">
        <v>12.6</v>
      </c>
      <c r="BB319" t="s">
        <v>65</v>
      </c>
      <c r="BC319" t="str">
        <f>IFERROR(VLOOKUP(BB319,'class and classification'!$A$1:$B$338,2,FALSE),VLOOKUP(BB319,'class and classification'!$A$340:$B$378,2,FALSE))</f>
        <v>Urban with Significant Rural</v>
      </c>
      <c r="BD319" t="str">
        <f>IFERROR(VLOOKUP(BB319,'class and classification'!$A$1:$C$338,3,FALSE),VLOOKUP(BB319,'class and classification'!$A$340:$C$378,3,FALSE))</f>
        <v>UA</v>
      </c>
      <c r="BG319">
        <v>4.4000000000000004</v>
      </c>
      <c r="BH319">
        <v>5.8</v>
      </c>
      <c r="BI319">
        <v>19.8</v>
      </c>
      <c r="BJ319">
        <v>31.8</v>
      </c>
      <c r="BL319" t="s">
        <v>65</v>
      </c>
      <c r="BM319" t="str">
        <f>IFERROR(VLOOKUP(BL319,'class and classification'!$A$1:$B$338,2,FALSE),VLOOKUP(BL319,'class and classification'!$A$340:$B$378,2,FALSE))</f>
        <v>Urban with Significant Rural</v>
      </c>
      <c r="BN319" t="str">
        <f>IFERROR(VLOOKUP(BL319,'class and classification'!$A$1:$C$338,3,FALSE),VLOOKUP(BL319,'class and classification'!$A$340:$C$378,3,FALSE))</f>
        <v>UA</v>
      </c>
      <c r="BO319">
        <v>38.53</v>
      </c>
      <c r="BP319">
        <v>45.93</v>
      </c>
      <c r="BQ319">
        <v>66.67</v>
      </c>
      <c r="BR319">
        <v>66.34</v>
      </c>
      <c r="BS319">
        <v>66</v>
      </c>
      <c r="BT319">
        <v>69.36</v>
      </c>
    </row>
    <row r="320" spans="1:72"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AB320" t="s">
        <v>134</v>
      </c>
      <c r="AC320" t="str">
        <f>IFERROR(VLOOKUP(AB320,'class and classification'!$A$1:$B$338,2,FALSE),VLOOKUP(AB320,'class and classification'!$A$340:$B$378,2,FALSE))</f>
        <v>Predominantly Urban</v>
      </c>
      <c r="AD320" t="str">
        <f>IFERROR(VLOOKUP(AB320,'class and classification'!$A$1:$C$338,3,FALSE),VLOOKUP(AB320,'class and classification'!$A$340:$C$378,3,FALSE))</f>
        <v>SD</v>
      </c>
      <c r="AI320">
        <v>6.5</v>
      </c>
      <c r="AJ320">
        <v>9.3000000000000007</v>
      </c>
      <c r="BB320" t="s">
        <v>120</v>
      </c>
      <c r="BC320" t="str">
        <f>IFERROR(VLOOKUP(BB320,'class and classification'!$A$1:$B$338,2,FALSE),VLOOKUP(BB320,'class and classification'!$A$340:$B$378,2,FALSE))</f>
        <v>Predominantly Urban</v>
      </c>
      <c r="BD320" t="str">
        <f>IFERROR(VLOOKUP(BB320,'class and classification'!$A$1:$C$338,3,FALSE),VLOOKUP(BB320,'class and classification'!$A$340:$C$378,3,FALSE))</f>
        <v>UA</v>
      </c>
      <c r="BG320">
        <v>1.3</v>
      </c>
      <c r="BH320">
        <v>1.4</v>
      </c>
      <c r="BI320">
        <v>2.2000000000000002</v>
      </c>
      <c r="BJ320">
        <v>4.8</v>
      </c>
      <c r="BL320" t="s">
        <v>120</v>
      </c>
      <c r="BM320" t="str">
        <f>IFERROR(VLOOKUP(BL320,'class and classification'!$A$1:$B$338,2,FALSE),VLOOKUP(BL320,'class and classification'!$A$340:$B$378,2,FALSE))</f>
        <v>Predominantly Urban</v>
      </c>
      <c r="BN320" t="str">
        <f>IFERROR(VLOOKUP(BL320,'class and classification'!$A$1:$C$338,3,FALSE),VLOOKUP(BL320,'class and classification'!$A$340:$C$378,3,FALSE))</f>
        <v>UA</v>
      </c>
      <c r="BO320">
        <v>78.08</v>
      </c>
      <c r="BP320">
        <v>43.6</v>
      </c>
      <c r="BQ320">
        <v>72.459999999999994</v>
      </c>
      <c r="BR320">
        <v>77.95</v>
      </c>
      <c r="BS320">
        <v>79.150000000000006</v>
      </c>
      <c r="BT320">
        <v>88.76</v>
      </c>
    </row>
    <row r="321" spans="1:72"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v>96</v>
      </c>
      <c r="F321">
        <v>96</v>
      </c>
      <c r="G321">
        <v>96.9</v>
      </c>
      <c r="H321">
        <v>97.7</v>
      </c>
      <c r="I321">
        <v>97.7</v>
      </c>
      <c r="J321">
        <v>97.7</v>
      </c>
      <c r="AB321" t="s">
        <v>185</v>
      </c>
      <c r="AC321" t="str">
        <f>IFERROR(VLOOKUP(AB321,'class and classification'!$A$1:$B$338,2,FALSE),VLOOKUP(AB321,'class and classification'!$A$340:$B$378,2,FALSE))</f>
        <v>Urban with Significant Rural</v>
      </c>
      <c r="AD321" t="str">
        <f>IFERROR(VLOOKUP(AB321,'class and classification'!$A$1:$C$338,3,FALSE),VLOOKUP(AB321,'class and classification'!$A$340:$C$378,3,FALSE))</f>
        <v>SD</v>
      </c>
      <c r="AI321">
        <v>2.5</v>
      </c>
      <c r="AJ321">
        <v>5.9</v>
      </c>
      <c r="BB321" t="s">
        <v>292</v>
      </c>
      <c r="BC321" t="str">
        <f>IFERROR(VLOOKUP(BB321,'class and classification'!$A$1:$B$338,2,FALSE),VLOOKUP(BB321,'class and classification'!$A$340:$B$378,2,FALSE))</f>
        <v>Predominantly Urban</v>
      </c>
      <c r="BD321" t="str">
        <f>IFERROR(VLOOKUP(BB321,'class and classification'!$A$1:$C$338,3,FALSE),VLOOKUP(BB321,'class and classification'!$A$340:$C$378,3,FALSE))</f>
        <v>UA</v>
      </c>
      <c r="BG321">
        <v>0.7</v>
      </c>
      <c r="BH321">
        <v>1.1000000000000001</v>
      </c>
      <c r="BI321">
        <v>1.9</v>
      </c>
      <c r="BJ321">
        <v>14.3</v>
      </c>
      <c r="BL321" t="s">
        <v>292</v>
      </c>
      <c r="BM321" t="str">
        <f>IFERROR(VLOOKUP(BL321,'class and classification'!$A$1:$B$338,2,FALSE),VLOOKUP(BL321,'class and classification'!$A$340:$B$378,2,FALSE))</f>
        <v>Predominantly Urban</v>
      </c>
      <c r="BN321" t="str">
        <f>IFERROR(VLOOKUP(BL321,'class and classification'!$A$1:$C$338,3,FALSE),VLOOKUP(BL321,'class and classification'!$A$340:$C$378,3,FALSE))</f>
        <v>UA</v>
      </c>
      <c r="BO321">
        <v>82.289999999999992</v>
      </c>
      <c r="BP321">
        <v>54.95</v>
      </c>
      <c r="BQ321">
        <v>72.58</v>
      </c>
      <c r="BR321">
        <v>69.05</v>
      </c>
      <c r="BS321">
        <v>73.73</v>
      </c>
      <c r="BT321">
        <v>74.790000000000006</v>
      </c>
    </row>
    <row r="322" spans="1:72"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v>96</v>
      </c>
      <c r="F322">
        <v>96</v>
      </c>
      <c r="G322">
        <v>97.6</v>
      </c>
      <c r="H322">
        <v>98</v>
      </c>
      <c r="I322">
        <v>98</v>
      </c>
      <c r="J322">
        <v>98.4</v>
      </c>
      <c r="AB322" t="s">
        <v>254</v>
      </c>
      <c r="AC322" t="str">
        <f>IFERROR(VLOOKUP(AB322,'class and classification'!$A$1:$B$338,2,FALSE),VLOOKUP(AB322,'class and classification'!$A$340:$B$378,2,FALSE))</f>
        <v>Predominantly Urban</v>
      </c>
      <c r="AD322" t="str">
        <f>IFERROR(VLOOKUP(AB322,'class and classification'!$A$1:$C$338,3,FALSE),VLOOKUP(AB322,'class and classification'!$A$340:$C$378,3,FALSE))</f>
        <v>SD</v>
      </c>
      <c r="AI322">
        <v>23.4</v>
      </c>
      <c r="AJ322">
        <v>41.9</v>
      </c>
      <c r="BB322" t="s">
        <v>94</v>
      </c>
      <c r="BC322" t="str">
        <f>IFERROR(VLOOKUP(BB322,'class and classification'!$A$1:$B$338,2,FALSE),VLOOKUP(BB322,'class and classification'!$A$340:$B$378,2,FALSE))</f>
        <v>Predominantly Rural</v>
      </c>
      <c r="BD322" t="str">
        <f>IFERROR(VLOOKUP(BB322,'class and classification'!$A$1:$C$338,3,FALSE),VLOOKUP(BB322,'class and classification'!$A$340:$C$378,3,FALSE))</f>
        <v>UA</v>
      </c>
      <c r="BG322">
        <v>37.1</v>
      </c>
      <c r="BH322">
        <v>40.200000000000003</v>
      </c>
      <c r="BI322">
        <v>48.4</v>
      </c>
      <c r="BJ322">
        <v>68.400000000000006</v>
      </c>
      <c r="BL322" t="s">
        <v>94</v>
      </c>
      <c r="BM322" t="str">
        <f>IFERROR(VLOOKUP(BL322,'class and classification'!$A$1:$B$338,2,FALSE),VLOOKUP(BL322,'class and classification'!$A$340:$B$378,2,FALSE))</f>
        <v>Predominantly Rural</v>
      </c>
      <c r="BN322" t="str">
        <f>IFERROR(VLOOKUP(BL322,'class and classification'!$A$1:$C$338,3,FALSE),VLOOKUP(BL322,'class and classification'!$A$340:$C$378,3,FALSE))</f>
        <v>UA</v>
      </c>
      <c r="BO322">
        <v>27.93</v>
      </c>
      <c r="BP322">
        <v>32.43</v>
      </c>
      <c r="BQ322">
        <v>65.47</v>
      </c>
      <c r="BR322">
        <v>70.040000000000006</v>
      </c>
      <c r="BS322">
        <v>70.260000000000005</v>
      </c>
      <c r="BT322">
        <v>70.849999999999994</v>
      </c>
    </row>
    <row r="323" spans="1:72"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v>87</v>
      </c>
      <c r="F323">
        <v>91</v>
      </c>
      <c r="G323">
        <v>93.8</v>
      </c>
      <c r="H323">
        <v>94.6</v>
      </c>
      <c r="I323">
        <v>95</v>
      </c>
      <c r="J323">
        <v>95</v>
      </c>
      <c r="AB323" t="s">
        <v>258</v>
      </c>
      <c r="AC323" t="str">
        <f>IFERROR(VLOOKUP(AB323,'class and classification'!$A$1:$B$338,2,FALSE),VLOOKUP(AB323,'class and classification'!$A$340:$B$378,2,FALSE))</f>
        <v>Predominantly Urban</v>
      </c>
      <c r="AD323" t="str">
        <f>IFERROR(VLOOKUP(AB323,'class and classification'!$A$1:$C$338,3,FALSE),VLOOKUP(AB323,'class and classification'!$A$340:$C$378,3,FALSE))</f>
        <v>SD</v>
      </c>
      <c r="AI323">
        <v>1.3</v>
      </c>
      <c r="AJ323">
        <v>3.6</v>
      </c>
      <c r="BB323" t="s">
        <v>148</v>
      </c>
      <c r="BC323" t="str">
        <f>IFERROR(VLOOKUP(BB323,'class and classification'!$A$1:$B$338,2,FALSE),VLOOKUP(BB323,'class and classification'!$A$340:$B$378,2,FALSE))</f>
        <v>Predominantly Urban</v>
      </c>
      <c r="BD323" t="str">
        <f>IFERROR(VLOOKUP(BB323,'class and classification'!$A$1:$C$338,3,FALSE),VLOOKUP(BB323,'class and classification'!$A$340:$C$378,3,FALSE))</f>
        <v>UA</v>
      </c>
      <c r="BG323">
        <v>78.900000000000006</v>
      </c>
      <c r="BH323">
        <v>97</v>
      </c>
      <c r="BI323">
        <v>97.5</v>
      </c>
      <c r="BJ323">
        <v>97.6</v>
      </c>
      <c r="BL323" t="s">
        <v>148</v>
      </c>
      <c r="BM323" t="str">
        <f>IFERROR(VLOOKUP(BL323,'class and classification'!$A$1:$B$338,2,FALSE),VLOOKUP(BL323,'class and classification'!$A$340:$B$378,2,FALSE))</f>
        <v>Predominantly Urban</v>
      </c>
      <c r="BN323" t="str">
        <f>IFERROR(VLOOKUP(BL323,'class and classification'!$A$1:$C$338,3,FALSE),VLOOKUP(BL323,'class and classification'!$A$340:$C$378,3,FALSE))</f>
        <v>UA</v>
      </c>
      <c r="BO323">
        <v>98.429999999999993</v>
      </c>
      <c r="BP323">
        <v>92.44</v>
      </c>
      <c r="BQ323">
        <v>93.6</v>
      </c>
      <c r="BR323">
        <v>98.38</v>
      </c>
      <c r="BS323">
        <v>98.57</v>
      </c>
      <c r="BT323">
        <v>98.49</v>
      </c>
    </row>
    <row r="324" spans="1:72"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v>92</v>
      </c>
      <c r="F324">
        <v>93</v>
      </c>
      <c r="G324">
        <v>95.300000000000011</v>
      </c>
      <c r="H324">
        <v>95.1</v>
      </c>
      <c r="I324">
        <v>95.5</v>
      </c>
      <c r="J324">
        <v>96.6</v>
      </c>
      <c r="AB324" t="s">
        <v>278</v>
      </c>
      <c r="AC324" t="str">
        <f>IFERROR(VLOOKUP(AB324,'class and classification'!$A$1:$B$338,2,FALSE),VLOOKUP(AB324,'class and classification'!$A$340:$B$378,2,FALSE))</f>
        <v>Predominantly Urban</v>
      </c>
      <c r="AD324" t="str">
        <f>IFERROR(VLOOKUP(AB324,'class and classification'!$A$1:$C$338,3,FALSE),VLOOKUP(AB324,'class and classification'!$A$340:$C$378,3,FALSE))</f>
        <v>SD</v>
      </c>
      <c r="AI324">
        <v>5.4</v>
      </c>
      <c r="AJ324">
        <v>39</v>
      </c>
      <c r="BB324" t="s">
        <v>184</v>
      </c>
      <c r="BC324" t="str">
        <f>IFERROR(VLOOKUP(BB324,'class and classification'!$A$1:$B$338,2,FALSE),VLOOKUP(BB324,'class and classification'!$A$340:$B$378,2,FALSE))</f>
        <v>Predominantly Urban</v>
      </c>
      <c r="BD324" t="str">
        <f>IFERROR(VLOOKUP(BB324,'class and classification'!$A$1:$C$338,3,FALSE),VLOOKUP(BB324,'class and classification'!$A$340:$C$378,3,FALSE))</f>
        <v>UA</v>
      </c>
      <c r="BG324">
        <v>0.3</v>
      </c>
      <c r="BH324">
        <v>0.5</v>
      </c>
      <c r="BI324">
        <v>0.7</v>
      </c>
      <c r="BJ324">
        <v>1.6</v>
      </c>
      <c r="BL324" t="s">
        <v>184</v>
      </c>
      <c r="BM324" t="str">
        <f>IFERROR(VLOOKUP(BL324,'class and classification'!$A$1:$B$338,2,FALSE),VLOOKUP(BL324,'class and classification'!$A$340:$B$378,2,FALSE))</f>
        <v>Predominantly Urban</v>
      </c>
      <c r="BN324" t="str">
        <f>IFERROR(VLOOKUP(BL324,'class and classification'!$A$1:$C$338,3,FALSE),VLOOKUP(BL324,'class and classification'!$A$340:$C$378,3,FALSE))</f>
        <v>UA</v>
      </c>
      <c r="BO324">
        <v>57.410000000000004</v>
      </c>
      <c r="BP324">
        <v>50.86</v>
      </c>
      <c r="BQ324">
        <v>59.93</v>
      </c>
      <c r="BR324">
        <v>58.86</v>
      </c>
      <c r="BS324">
        <v>60.02</v>
      </c>
      <c r="BT324">
        <v>68.599999999999994</v>
      </c>
    </row>
    <row r="325" spans="1:72"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v>84</v>
      </c>
      <c r="F325">
        <v>89</v>
      </c>
      <c r="G325">
        <v>93.300000000000011</v>
      </c>
      <c r="H325">
        <v>93.5</v>
      </c>
      <c r="I325">
        <v>93.4</v>
      </c>
      <c r="J325">
        <v>93.1</v>
      </c>
      <c r="AB325" t="s">
        <v>294</v>
      </c>
      <c r="AC325" t="str">
        <f>IFERROR(VLOOKUP(AB325,'class and classification'!$A$1:$B$338,2,FALSE),VLOOKUP(AB325,'class and classification'!$A$340:$B$378,2,FALSE))</f>
        <v>Predominantly Urban</v>
      </c>
      <c r="AD325" t="str">
        <f>IFERROR(VLOOKUP(AB325,'class and classification'!$A$1:$C$338,3,FALSE),VLOOKUP(AB325,'class and classification'!$A$340:$C$378,3,FALSE))</f>
        <v>SD</v>
      </c>
      <c r="AI325">
        <v>2.4</v>
      </c>
      <c r="AJ325">
        <v>22.9</v>
      </c>
      <c r="BB325" t="s">
        <v>187</v>
      </c>
      <c r="BC325" t="str">
        <f>IFERROR(VLOOKUP(BB325,'class and classification'!$A$1:$B$338,2,FALSE),VLOOKUP(BB325,'class and classification'!$A$340:$B$378,2,FALSE))</f>
        <v>Urban with Significant Rural</v>
      </c>
      <c r="BD325" t="str">
        <f>IFERROR(VLOOKUP(BB325,'class and classification'!$A$1:$C$338,3,FALSE),VLOOKUP(BB325,'class and classification'!$A$340:$C$378,3,FALSE))</f>
        <v>UA</v>
      </c>
      <c r="BG325">
        <v>1.2</v>
      </c>
      <c r="BH325">
        <v>1.4</v>
      </c>
      <c r="BI325">
        <v>5.8</v>
      </c>
      <c r="BJ325">
        <v>11</v>
      </c>
      <c r="BL325" t="s">
        <v>187</v>
      </c>
      <c r="BM325" t="str">
        <f>IFERROR(VLOOKUP(BL325,'class and classification'!$A$1:$B$338,2,FALSE),VLOOKUP(BL325,'class and classification'!$A$340:$B$378,2,FALSE))</f>
        <v>Urban with Significant Rural</v>
      </c>
      <c r="BN325" t="str">
        <f>IFERROR(VLOOKUP(BL325,'class and classification'!$A$1:$C$338,3,FALSE),VLOOKUP(BL325,'class and classification'!$A$340:$C$378,3,FALSE))</f>
        <v>UA</v>
      </c>
      <c r="BO325">
        <v>58.25</v>
      </c>
      <c r="BP325">
        <v>48.17</v>
      </c>
      <c r="BQ325">
        <v>69.900000000000006</v>
      </c>
      <c r="BR325">
        <v>67.290000000000006</v>
      </c>
      <c r="BS325">
        <v>74.489999999999995</v>
      </c>
      <c r="BT325">
        <v>75.11</v>
      </c>
    </row>
    <row r="326" spans="1:72"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v>92</v>
      </c>
      <c r="F326">
        <v>92</v>
      </c>
      <c r="G326">
        <v>95.5</v>
      </c>
      <c r="H326">
        <v>95.199999999999989</v>
      </c>
      <c r="I326">
        <v>95.7</v>
      </c>
      <c r="J326">
        <v>96.9</v>
      </c>
      <c r="AB326" t="s">
        <v>297</v>
      </c>
      <c r="AC326" t="str">
        <f>IFERROR(VLOOKUP(AB326,'class and classification'!$A$1:$B$338,2,FALSE),VLOOKUP(AB326,'class and classification'!$A$340:$B$378,2,FALSE))</f>
        <v>Predominantly Urban</v>
      </c>
      <c r="AD326" t="str">
        <f>IFERROR(VLOOKUP(AB326,'class and classification'!$A$1:$C$338,3,FALSE),VLOOKUP(AB326,'class and classification'!$A$340:$C$378,3,FALSE))</f>
        <v>SD</v>
      </c>
      <c r="AI326">
        <v>9.6999999999999993</v>
      </c>
      <c r="AJ326">
        <v>70.400000000000006</v>
      </c>
      <c r="BB326" t="s">
        <v>319</v>
      </c>
      <c r="BC326" t="str">
        <f>IFERROR(VLOOKUP(BB326,'class and classification'!$A$1:$B$338,2,FALSE),VLOOKUP(BB326,'class and classification'!$A$340:$B$378,2,FALSE))</f>
        <v>Predominantly Urban</v>
      </c>
      <c r="BD326" t="str">
        <f>IFERROR(VLOOKUP(BB326,'class and classification'!$A$1:$C$338,3,FALSE),VLOOKUP(BB326,'class and classification'!$A$340:$C$378,3,FALSE))</f>
        <v>UA</v>
      </c>
      <c r="BG326">
        <v>28.4</v>
      </c>
      <c r="BH326">
        <v>43.6</v>
      </c>
      <c r="BI326">
        <v>54.8</v>
      </c>
      <c r="BJ326">
        <v>60.4</v>
      </c>
      <c r="BL326" t="s">
        <v>319</v>
      </c>
      <c r="BM326" t="str">
        <f>IFERROR(VLOOKUP(BL326,'class and classification'!$A$1:$B$338,2,FALSE),VLOOKUP(BL326,'class and classification'!$A$340:$B$378,2,FALSE))</f>
        <v>Predominantly Urban</v>
      </c>
      <c r="BN326" t="str">
        <f>IFERROR(VLOOKUP(BL326,'class and classification'!$A$1:$C$338,3,FALSE),VLOOKUP(BL326,'class and classification'!$A$340:$C$378,3,FALSE))</f>
        <v>UA</v>
      </c>
      <c r="BO326">
        <v>70.56</v>
      </c>
      <c r="BP326">
        <v>68.78</v>
      </c>
      <c r="BQ326">
        <v>80.88</v>
      </c>
      <c r="BR326">
        <v>82.85</v>
      </c>
      <c r="BS326">
        <v>82.44</v>
      </c>
      <c r="BT326">
        <v>84.96</v>
      </c>
    </row>
    <row r="327" spans="1:72"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v>98</v>
      </c>
      <c r="F327">
        <v>99</v>
      </c>
      <c r="G327">
        <v>99.1</v>
      </c>
      <c r="H327">
        <v>98.7</v>
      </c>
      <c r="I327">
        <v>98.7</v>
      </c>
      <c r="J327">
        <v>96.6</v>
      </c>
      <c r="AB327" t="s">
        <v>39</v>
      </c>
      <c r="AC327" t="str">
        <f>IFERROR(VLOOKUP(AB327,'class and classification'!$A$1:$B$338,2,FALSE),VLOOKUP(AB327,'class and classification'!$A$340:$B$378,2,FALSE))</f>
        <v>Predominantly Rural</v>
      </c>
      <c r="AD327" t="str">
        <f>IFERROR(VLOOKUP(AB327,'class and classification'!$A$1:$C$338,3,FALSE),VLOOKUP(AB327,'class and classification'!$A$340:$C$378,3,FALSE))</f>
        <v>SD</v>
      </c>
      <c r="AI327">
        <v>11.1</v>
      </c>
      <c r="AJ327">
        <v>29.5</v>
      </c>
      <c r="BB327" t="s">
        <v>82</v>
      </c>
      <c r="BC327" t="str">
        <f>IFERROR(VLOOKUP(BB327,'class and classification'!$A$1:$B$338,2,FALSE),VLOOKUP(BB327,'class and classification'!$A$340:$B$378,2,FALSE))</f>
        <v>Predominantly Urban</v>
      </c>
      <c r="BD327" t="str">
        <f>IFERROR(VLOOKUP(BB327,'class and classification'!$A$1:$C$338,3,FALSE),VLOOKUP(BB327,'class and classification'!$A$340:$C$378,3,FALSE))</f>
        <v>UA</v>
      </c>
      <c r="BG327">
        <v>1.9</v>
      </c>
      <c r="BH327">
        <v>4.3</v>
      </c>
      <c r="BI327">
        <v>9.6</v>
      </c>
      <c r="BJ327">
        <v>46.9</v>
      </c>
      <c r="BL327" t="s">
        <v>82</v>
      </c>
      <c r="BM327" t="str">
        <f>IFERROR(VLOOKUP(BL327,'class and classification'!$A$1:$B$338,2,FALSE),VLOOKUP(BL327,'class and classification'!$A$340:$B$378,2,FALSE))</f>
        <v>Predominantly Urban</v>
      </c>
      <c r="BN327" t="str">
        <f>IFERROR(VLOOKUP(BL327,'class and classification'!$A$1:$C$338,3,FALSE),VLOOKUP(BL327,'class and classification'!$A$340:$C$378,3,FALSE))</f>
        <v>UA</v>
      </c>
      <c r="BO327">
        <v>98.88</v>
      </c>
      <c r="BP327">
        <v>83.24</v>
      </c>
      <c r="BQ327">
        <v>87.58</v>
      </c>
      <c r="BR327">
        <v>93.27</v>
      </c>
      <c r="BS327">
        <v>92.19</v>
      </c>
      <c r="BT327">
        <v>94.1</v>
      </c>
    </row>
    <row r="328" spans="1:72" x14ac:dyDescent="0.3">
      <c r="AB328" t="s">
        <v>44</v>
      </c>
      <c r="AC328" t="str">
        <f>IFERROR(VLOOKUP(AB328,'class and classification'!$A$1:$B$338,2,FALSE),VLOOKUP(AB328,'class and classification'!$A$340:$B$378,2,FALSE))</f>
        <v>Urban with Significant Rural</v>
      </c>
      <c r="AD328" t="str">
        <f>IFERROR(VLOOKUP(AB328,'class and classification'!$A$1:$C$338,3,FALSE),VLOOKUP(AB328,'class and classification'!$A$340:$C$378,3,FALSE))</f>
        <v>SD</v>
      </c>
      <c r="AI328">
        <v>7.3</v>
      </c>
      <c r="AJ328">
        <v>8.6999999999999993</v>
      </c>
      <c r="BB328" t="s">
        <v>155</v>
      </c>
      <c r="BC328" t="str">
        <f>IFERROR(VLOOKUP(BB328,'class and classification'!$A$1:$B$338,2,FALSE),VLOOKUP(BB328,'class and classification'!$A$340:$B$378,2,FALSE))</f>
        <v>Predominantly Urban</v>
      </c>
      <c r="BD328" t="str">
        <f>IFERROR(VLOOKUP(BB328,'class and classification'!$A$1:$C$338,3,FALSE),VLOOKUP(BB328,'class and classification'!$A$340:$C$378,3,FALSE))</f>
        <v>UA</v>
      </c>
      <c r="BG328">
        <v>3.2</v>
      </c>
      <c r="BH328">
        <v>6</v>
      </c>
      <c r="BI328">
        <v>7.5</v>
      </c>
      <c r="BJ328">
        <v>24.1</v>
      </c>
      <c r="BL328" t="s">
        <v>155</v>
      </c>
      <c r="BM328" t="str">
        <f>IFERROR(VLOOKUP(BL328,'class and classification'!$A$1:$B$338,2,FALSE),VLOOKUP(BL328,'class and classification'!$A$340:$B$378,2,FALSE))</f>
        <v>Predominantly Urban</v>
      </c>
      <c r="BN328" t="str">
        <f>IFERROR(VLOOKUP(BL328,'class and classification'!$A$1:$C$338,3,FALSE),VLOOKUP(BL328,'class and classification'!$A$340:$C$378,3,FALSE))</f>
        <v>UA</v>
      </c>
      <c r="BO328">
        <v>99.6</v>
      </c>
      <c r="BP328">
        <v>83.42</v>
      </c>
      <c r="BQ328">
        <v>86.87</v>
      </c>
      <c r="BR328">
        <v>96.33</v>
      </c>
      <c r="BS328">
        <v>95.84</v>
      </c>
      <c r="BT328">
        <v>96.2</v>
      </c>
    </row>
    <row r="329" spans="1:72"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AB329" t="s">
        <v>116</v>
      </c>
      <c r="AC329" t="str">
        <f>IFERROR(VLOOKUP(AB329,'class and classification'!$A$1:$B$338,2,FALSE),VLOOKUP(AB329,'class and classification'!$A$340:$B$378,2,FALSE))</f>
        <v>Urban with Significant Rural</v>
      </c>
      <c r="AD329" t="str">
        <f>IFERROR(VLOOKUP(AB329,'class and classification'!$A$1:$C$338,3,FALSE),VLOOKUP(AB329,'class and classification'!$A$340:$C$378,3,FALSE))</f>
        <v>SD</v>
      </c>
      <c r="AI329">
        <v>3.3</v>
      </c>
      <c r="AJ329">
        <v>12.2</v>
      </c>
      <c r="BB329" t="s">
        <v>196</v>
      </c>
      <c r="BC329" t="str">
        <f>IFERROR(VLOOKUP(BB329,'class and classification'!$A$1:$B$338,2,FALSE),VLOOKUP(BB329,'class and classification'!$A$340:$B$378,2,FALSE))</f>
        <v>Predominantly Urban</v>
      </c>
      <c r="BD329" t="str">
        <f>IFERROR(VLOOKUP(BB329,'class and classification'!$A$1:$C$338,3,FALSE),VLOOKUP(BB329,'class and classification'!$A$340:$C$378,3,FALSE))</f>
        <v>UA</v>
      </c>
      <c r="BG329">
        <v>4.8</v>
      </c>
      <c r="BH329">
        <v>6.7</v>
      </c>
      <c r="BI329">
        <v>21</v>
      </c>
      <c r="BJ329">
        <v>32.799999999999997</v>
      </c>
      <c r="BL329" t="s">
        <v>196</v>
      </c>
      <c r="BM329" t="str">
        <f>IFERROR(VLOOKUP(BL329,'class and classification'!$A$1:$B$338,2,FALSE),VLOOKUP(BL329,'class and classification'!$A$340:$B$378,2,FALSE))</f>
        <v>Predominantly Urban</v>
      </c>
      <c r="BN329" t="str">
        <f>IFERROR(VLOOKUP(BL329,'class and classification'!$A$1:$C$338,3,FALSE),VLOOKUP(BL329,'class and classification'!$A$340:$C$378,3,FALSE))</f>
        <v>UA</v>
      </c>
      <c r="BO329">
        <v>98.3</v>
      </c>
      <c r="BP329">
        <v>80.19</v>
      </c>
      <c r="BQ329">
        <v>86.9</v>
      </c>
      <c r="BR329">
        <v>94.21</v>
      </c>
      <c r="BS329">
        <v>93.57</v>
      </c>
      <c r="BT329">
        <v>95.14</v>
      </c>
    </row>
    <row r="330" spans="1:72"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v>83</v>
      </c>
      <c r="F330">
        <v>86</v>
      </c>
      <c r="G330">
        <v>87</v>
      </c>
      <c r="H330">
        <v>89.600000000000009</v>
      </c>
      <c r="I330">
        <v>90.7</v>
      </c>
      <c r="J330">
        <v>91.3</v>
      </c>
      <c r="AB330" t="s">
        <v>147</v>
      </c>
      <c r="AC330" t="str">
        <f>IFERROR(VLOOKUP(AB330,'class and classification'!$A$1:$B$338,2,FALSE),VLOOKUP(AB330,'class and classification'!$A$340:$B$378,2,FALSE))</f>
        <v>Predominantly Rural</v>
      </c>
      <c r="AD330" t="str">
        <f>IFERROR(VLOOKUP(AB330,'class and classification'!$A$1:$C$338,3,FALSE),VLOOKUP(AB330,'class and classification'!$A$340:$C$378,3,FALSE))</f>
        <v>SD</v>
      </c>
      <c r="AI330">
        <v>3.4</v>
      </c>
      <c r="AJ330">
        <v>12.2</v>
      </c>
      <c r="BB330" t="s">
        <v>223</v>
      </c>
      <c r="BC330" t="str">
        <f>IFERROR(VLOOKUP(BB330,'class and classification'!$A$1:$B$338,2,FALSE),VLOOKUP(BB330,'class and classification'!$A$340:$B$378,2,FALSE))</f>
        <v>Predominantly Rural</v>
      </c>
      <c r="BD330" t="str">
        <f>IFERROR(VLOOKUP(BB330,'class and classification'!$A$1:$C$338,3,FALSE),VLOOKUP(BB330,'class and classification'!$A$340:$C$378,3,FALSE))</f>
        <v>UA</v>
      </c>
      <c r="BG330">
        <v>8.3000000000000007</v>
      </c>
      <c r="BH330">
        <v>10</v>
      </c>
      <c r="BI330">
        <v>12.1</v>
      </c>
      <c r="BJ330">
        <v>14.4</v>
      </c>
      <c r="BL330" t="s">
        <v>223</v>
      </c>
      <c r="BM330" t="str">
        <f>IFERROR(VLOOKUP(BL330,'class and classification'!$A$1:$B$338,2,FALSE),VLOOKUP(BL330,'class and classification'!$A$340:$B$378,2,FALSE))</f>
        <v>Predominantly Rural</v>
      </c>
      <c r="BN330" t="str">
        <f>IFERROR(VLOOKUP(BL330,'class and classification'!$A$1:$C$338,3,FALSE),VLOOKUP(BL330,'class and classification'!$A$340:$C$378,3,FALSE))</f>
        <v>UA</v>
      </c>
      <c r="BO330">
        <v>5.56</v>
      </c>
      <c r="BP330">
        <v>3.42</v>
      </c>
      <c r="BQ330">
        <v>37.799999999999997</v>
      </c>
      <c r="BR330">
        <v>43.56</v>
      </c>
      <c r="BS330">
        <v>43.33</v>
      </c>
      <c r="BT330">
        <v>57.94</v>
      </c>
    </row>
    <row r="331" spans="1:72"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v>79</v>
      </c>
      <c r="F331">
        <v>80</v>
      </c>
      <c r="G331">
        <v>84.800000000000011</v>
      </c>
      <c r="H331">
        <v>86.100000000000009</v>
      </c>
      <c r="I331">
        <v>87.6</v>
      </c>
      <c r="J331">
        <v>87.8</v>
      </c>
      <c r="AB331" t="s">
        <v>188</v>
      </c>
      <c r="AC331" t="str">
        <f>IFERROR(VLOOKUP(AB331,'class and classification'!$A$1:$B$338,2,FALSE),VLOOKUP(AB331,'class and classification'!$A$340:$B$378,2,FALSE))</f>
        <v>Predominantly Rural</v>
      </c>
      <c r="AD331" t="str">
        <f>IFERROR(VLOOKUP(AB331,'class and classification'!$A$1:$C$338,3,FALSE),VLOOKUP(AB331,'class and classification'!$A$340:$C$378,3,FALSE))</f>
        <v>SD</v>
      </c>
      <c r="AI331">
        <v>4.2</v>
      </c>
      <c r="AJ331">
        <v>6.3</v>
      </c>
      <c r="BB331" t="s">
        <v>189</v>
      </c>
      <c r="BC331" t="str">
        <f>IFERROR(VLOOKUP(BB331,'class and classification'!$A$1:$B$338,2,FALSE),VLOOKUP(BB331,'class and classification'!$A$340:$B$378,2,FALSE))</f>
        <v>Urban with Significant Rural</v>
      </c>
      <c r="BD331" t="str">
        <f>IFERROR(VLOOKUP(BB331,'class and classification'!$A$1:$C$338,3,FALSE),VLOOKUP(BB331,'class and classification'!$A$340:$C$378,3,FALSE))</f>
        <v>UA</v>
      </c>
      <c r="BJ331">
        <v>21.6</v>
      </c>
      <c r="BL331" t="s">
        <v>189</v>
      </c>
      <c r="BM331" t="str">
        <f>IFERROR(VLOOKUP(BL331,'class and classification'!$A$1:$B$338,2,FALSE),VLOOKUP(BL331,'class and classification'!$A$340:$B$378,2,FALSE))</f>
        <v>Urban with Significant Rural</v>
      </c>
      <c r="BN331" t="str">
        <f>IFERROR(VLOOKUP(BL331,'class and classification'!$A$1:$C$338,3,FALSE),VLOOKUP(BL331,'class and classification'!$A$340:$C$378,3,FALSE))</f>
        <v>UA</v>
      </c>
      <c r="BT331">
        <v>79.849999999999994</v>
      </c>
    </row>
    <row r="332" spans="1:72"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v>98</v>
      </c>
      <c r="F332">
        <v>98</v>
      </c>
      <c r="G332">
        <v>98.8</v>
      </c>
      <c r="H332">
        <v>98.300000000000011</v>
      </c>
      <c r="I332">
        <v>98.2</v>
      </c>
      <c r="J332">
        <v>98</v>
      </c>
      <c r="AB332" t="s">
        <v>195</v>
      </c>
      <c r="AC332" t="str">
        <f>IFERROR(VLOOKUP(AB332,'class and classification'!$A$1:$B$338,2,FALSE),VLOOKUP(AB332,'class and classification'!$A$340:$B$378,2,FALSE))</f>
        <v>Predominantly Urban</v>
      </c>
      <c r="AD332" t="str">
        <f>IFERROR(VLOOKUP(AB332,'class and classification'!$A$1:$C$338,3,FALSE),VLOOKUP(AB332,'class and classification'!$A$340:$C$378,3,FALSE))</f>
        <v>SD</v>
      </c>
      <c r="AI332">
        <v>0.2</v>
      </c>
      <c r="AJ332">
        <v>19.600000000000001</v>
      </c>
      <c r="BB332" t="s">
        <v>302</v>
      </c>
      <c r="BC332" t="str">
        <f>IFERROR(VLOOKUP(BB332,'class and classification'!$A$1:$B$338,2,FALSE),VLOOKUP(BB332,'class and classification'!$A$340:$B$378,2,FALSE))</f>
        <v>Urban with Significant Rural</v>
      </c>
      <c r="BD332" t="str">
        <f>IFERROR(VLOOKUP(BB332,'class and classification'!$A$1:$C$338,3,FALSE),VLOOKUP(BB332,'class and classification'!$A$340:$C$378,3,FALSE))</f>
        <v>UA</v>
      </c>
      <c r="BJ332">
        <v>41.5</v>
      </c>
      <c r="BL332" t="s">
        <v>302</v>
      </c>
      <c r="BM332" t="str">
        <f>IFERROR(VLOOKUP(BL332,'class and classification'!$A$1:$B$338,2,FALSE),VLOOKUP(BL332,'class and classification'!$A$340:$B$378,2,FALSE))</f>
        <v>Urban with Significant Rural</v>
      </c>
      <c r="BN332" t="str">
        <f>IFERROR(VLOOKUP(BL332,'class and classification'!$A$1:$C$338,3,FALSE),VLOOKUP(BL332,'class and classification'!$A$340:$C$378,3,FALSE))</f>
        <v>UA</v>
      </c>
      <c r="BT332">
        <v>80.33</v>
      </c>
    </row>
    <row r="333" spans="1:72"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v>89</v>
      </c>
      <c r="F333">
        <v>90</v>
      </c>
      <c r="G333">
        <v>92.3</v>
      </c>
      <c r="H333">
        <v>93</v>
      </c>
      <c r="I333">
        <v>93.5</v>
      </c>
      <c r="J333">
        <v>94</v>
      </c>
      <c r="AB333" t="s">
        <v>244</v>
      </c>
      <c r="AC333" t="str">
        <f>IFERROR(VLOOKUP(AB333,'class and classification'!$A$1:$B$338,2,FALSE),VLOOKUP(AB333,'class and classification'!$A$340:$B$378,2,FALSE))</f>
        <v>Predominantly Rural</v>
      </c>
      <c r="AD333" t="str">
        <f>IFERROR(VLOOKUP(AB333,'class and classification'!$A$1:$C$338,3,FALSE),VLOOKUP(AB333,'class and classification'!$A$340:$C$378,3,FALSE))</f>
        <v>SD</v>
      </c>
      <c r="AI333">
        <v>8.4</v>
      </c>
      <c r="AJ333">
        <v>13.8</v>
      </c>
      <c r="BB333" t="s">
        <v>133</v>
      </c>
      <c r="BC333" t="str">
        <f>IFERROR(VLOOKUP(BB333,'class and classification'!$A$1:$B$338,2,FALSE),VLOOKUP(BB333,'class and classification'!$A$340:$B$378,2,FALSE))</f>
        <v>Predominantly Rural</v>
      </c>
      <c r="BD333" t="str">
        <f>IFERROR(VLOOKUP(BB333,'class and classification'!$A$1:$C$338,3,FALSE),VLOOKUP(BB333,'class and classification'!$A$340:$C$378,3,FALSE))</f>
        <v>UA</v>
      </c>
      <c r="BG333">
        <v>10.7</v>
      </c>
      <c r="BH333">
        <v>13.2</v>
      </c>
      <c r="BI333">
        <v>17.100000000000001</v>
      </c>
      <c r="BJ333">
        <v>24.5</v>
      </c>
      <c r="BL333" t="s">
        <v>133</v>
      </c>
      <c r="BM333" t="str">
        <f>IFERROR(VLOOKUP(BL333,'class and classification'!$A$1:$B$338,2,FALSE),VLOOKUP(BL333,'class and classification'!$A$340:$B$378,2,FALSE))</f>
        <v>Predominantly Rural</v>
      </c>
      <c r="BN333" t="str">
        <f>IFERROR(VLOOKUP(BL333,'class and classification'!$A$1:$C$338,3,FALSE),VLOOKUP(BL333,'class and classification'!$A$340:$C$378,3,FALSE))</f>
        <v>UA</v>
      </c>
      <c r="BO333">
        <v>4.41</v>
      </c>
      <c r="BP333">
        <v>32.82</v>
      </c>
      <c r="BQ333">
        <v>60.07</v>
      </c>
      <c r="BR333">
        <v>64.41</v>
      </c>
      <c r="BS333">
        <v>65.12</v>
      </c>
      <c r="BT333">
        <v>65.33</v>
      </c>
    </row>
    <row r="334" spans="1:72"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v>78</v>
      </c>
      <c r="F334">
        <v>81</v>
      </c>
      <c r="G334">
        <v>84</v>
      </c>
      <c r="H334">
        <v>86.800000000000011</v>
      </c>
      <c r="I334">
        <v>88.2</v>
      </c>
      <c r="J334">
        <v>88.4</v>
      </c>
      <c r="AB334" t="s">
        <v>14</v>
      </c>
      <c r="AC334" t="str">
        <f>IFERROR(VLOOKUP(AB334,'class and classification'!$A$1:$B$338,2,FALSE),VLOOKUP(AB334,'class and classification'!$A$340:$B$378,2,FALSE))</f>
        <v>Predominantly Rural</v>
      </c>
      <c r="AD334" t="str">
        <f>IFERROR(VLOOKUP(AB334,'class and classification'!$A$1:$C$338,3,FALSE),VLOOKUP(AB334,'class and classification'!$A$340:$C$378,3,FALSE))</f>
        <v>SD</v>
      </c>
      <c r="AI334">
        <v>8.3000000000000007</v>
      </c>
      <c r="AJ334">
        <v>11.7</v>
      </c>
      <c r="BB334" t="s">
        <v>233</v>
      </c>
      <c r="BC334" t="str">
        <f>IFERROR(VLOOKUP(BB334,'class and classification'!$A$1:$B$338,2,FALSE),VLOOKUP(BB334,'class and classification'!$A$340:$B$378,2,FALSE))</f>
        <v>Predominantly Rural</v>
      </c>
      <c r="BD334" t="str">
        <f>IFERROR(VLOOKUP(BB334,'class and classification'!$A$1:$C$338,3,FALSE),VLOOKUP(BB334,'class and classification'!$A$340:$C$378,3,FALSE))</f>
        <v>UA</v>
      </c>
      <c r="BG334">
        <v>5.2</v>
      </c>
      <c r="BH334">
        <v>4.8</v>
      </c>
      <c r="BI334">
        <v>6.5</v>
      </c>
      <c r="BJ334">
        <v>11.2</v>
      </c>
      <c r="BL334" t="s">
        <v>233</v>
      </c>
      <c r="BM334" t="str">
        <f>IFERROR(VLOOKUP(BL334,'class and classification'!$A$1:$B$338,2,FALSE),VLOOKUP(BL334,'class and classification'!$A$340:$B$378,2,FALSE))</f>
        <v>Predominantly Rural</v>
      </c>
      <c r="BN334" t="str">
        <f>IFERROR(VLOOKUP(BL334,'class and classification'!$A$1:$C$338,3,FALSE),VLOOKUP(BL334,'class and classification'!$A$340:$C$378,3,FALSE))</f>
        <v>UA</v>
      </c>
      <c r="BO334">
        <v>7.1499999999999995</v>
      </c>
      <c r="BP334">
        <v>26.19</v>
      </c>
      <c r="BQ334">
        <v>52.33</v>
      </c>
      <c r="BR334">
        <v>59.47</v>
      </c>
      <c r="BS334">
        <v>62.03</v>
      </c>
      <c r="BT334">
        <v>62.54</v>
      </c>
    </row>
    <row r="335" spans="1:72"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v>89</v>
      </c>
      <c r="F335">
        <v>90</v>
      </c>
      <c r="G335">
        <v>92.5</v>
      </c>
      <c r="H335">
        <v>92.6</v>
      </c>
      <c r="I335">
        <v>93.5</v>
      </c>
      <c r="J335">
        <v>92.8</v>
      </c>
      <c r="AB335" t="s">
        <v>142</v>
      </c>
      <c r="AC335" t="str">
        <f>IFERROR(VLOOKUP(AB335,'class and classification'!$A$1:$B$338,2,FALSE),VLOOKUP(AB335,'class and classification'!$A$340:$B$378,2,FALSE))</f>
        <v>Predominantly Urban</v>
      </c>
      <c r="AD335" t="str">
        <f>IFERROR(VLOOKUP(AB335,'class and classification'!$A$1:$C$338,3,FALSE),VLOOKUP(AB335,'class and classification'!$A$340:$C$378,3,FALSE))</f>
        <v>SD</v>
      </c>
      <c r="AI335">
        <v>4.0999999999999996</v>
      </c>
      <c r="AJ335">
        <v>27.7</v>
      </c>
      <c r="BB335" t="s">
        <v>261</v>
      </c>
      <c r="BC335" t="str">
        <f>IFERROR(VLOOKUP(BB335,'class and classification'!$A$1:$B$338,2,FALSE),VLOOKUP(BB335,'class and classification'!$A$340:$B$378,2,FALSE))</f>
        <v>Predominantly Urban</v>
      </c>
      <c r="BD335" t="str">
        <f>IFERROR(VLOOKUP(BB335,'class and classification'!$A$1:$C$338,3,FALSE),VLOOKUP(BB335,'class and classification'!$A$340:$C$378,3,FALSE))</f>
        <v>UA</v>
      </c>
      <c r="BG335">
        <v>0.1</v>
      </c>
      <c r="BH335">
        <v>0.4</v>
      </c>
      <c r="BI335">
        <v>1</v>
      </c>
      <c r="BJ335">
        <v>23.5</v>
      </c>
      <c r="BL335" t="s">
        <v>261</v>
      </c>
      <c r="BM335" t="str">
        <f>IFERROR(VLOOKUP(BL335,'class and classification'!$A$1:$B$338,2,FALSE),VLOOKUP(BL335,'class and classification'!$A$340:$B$378,2,FALSE))</f>
        <v>Predominantly Urban</v>
      </c>
      <c r="BN335" t="str">
        <f>IFERROR(VLOOKUP(BL335,'class and classification'!$A$1:$C$338,3,FALSE),VLOOKUP(BL335,'class and classification'!$A$340:$C$378,3,FALSE))</f>
        <v>UA</v>
      </c>
      <c r="BO335">
        <v>85.929999999999993</v>
      </c>
      <c r="BP335">
        <v>60.68</v>
      </c>
      <c r="BQ335">
        <v>74.77</v>
      </c>
      <c r="BR335">
        <v>80.08</v>
      </c>
      <c r="BS335">
        <v>79.97</v>
      </c>
      <c r="BT335">
        <v>82.33</v>
      </c>
    </row>
    <row r="336" spans="1:72"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v>85</v>
      </c>
      <c r="F336">
        <v>85</v>
      </c>
      <c r="G336">
        <v>85.7</v>
      </c>
      <c r="H336">
        <v>84.9</v>
      </c>
      <c r="I336">
        <v>85.5</v>
      </c>
      <c r="J336">
        <v>85.4</v>
      </c>
      <c r="AB336" t="s">
        <v>172</v>
      </c>
      <c r="AC336" t="str">
        <f>IFERROR(VLOOKUP(AB336,'class and classification'!$A$1:$B$338,2,FALSE),VLOOKUP(AB336,'class and classification'!$A$340:$B$378,2,FALSE))</f>
        <v>Predominantly Rural</v>
      </c>
      <c r="AD336" t="str">
        <f>IFERROR(VLOOKUP(AB336,'class and classification'!$A$1:$C$338,3,FALSE),VLOOKUP(AB336,'class and classification'!$A$340:$C$378,3,FALSE))</f>
        <v>SD</v>
      </c>
      <c r="AI336">
        <v>12.7</v>
      </c>
      <c r="AJ336">
        <v>16.7</v>
      </c>
      <c r="BB336" t="s">
        <v>273</v>
      </c>
      <c r="BC336" t="str">
        <f>IFERROR(VLOOKUP(BB336,'class and classification'!$A$1:$B$338,2,FALSE),VLOOKUP(BB336,'class and classification'!$A$340:$B$378,2,FALSE))</f>
        <v>Predominantly Urban</v>
      </c>
      <c r="BD336" t="str">
        <f>IFERROR(VLOOKUP(BB336,'class and classification'!$A$1:$C$338,3,FALSE),VLOOKUP(BB336,'class and classification'!$A$340:$C$378,3,FALSE))</f>
        <v>UA</v>
      </c>
      <c r="BG336">
        <v>1.4</v>
      </c>
      <c r="BH336">
        <v>2.6</v>
      </c>
      <c r="BI336">
        <v>5.5</v>
      </c>
      <c r="BJ336">
        <v>11.1</v>
      </c>
      <c r="BL336" t="s">
        <v>273</v>
      </c>
      <c r="BM336" t="str">
        <f>IFERROR(VLOOKUP(BL336,'class and classification'!$A$1:$B$338,2,FALSE),VLOOKUP(BL336,'class and classification'!$A$340:$B$378,2,FALSE))</f>
        <v>Predominantly Urban</v>
      </c>
      <c r="BN336" t="str">
        <f>IFERROR(VLOOKUP(BL336,'class and classification'!$A$1:$C$338,3,FALSE),VLOOKUP(BL336,'class and classification'!$A$340:$C$378,3,FALSE))</f>
        <v>UA</v>
      </c>
      <c r="BO336">
        <v>33.03</v>
      </c>
      <c r="BP336">
        <v>55.16</v>
      </c>
      <c r="BQ336">
        <v>77.06</v>
      </c>
      <c r="BR336">
        <v>78.45</v>
      </c>
      <c r="BS336">
        <v>77.34</v>
      </c>
      <c r="BT336">
        <v>77.63</v>
      </c>
    </row>
    <row r="337" spans="1:72" x14ac:dyDescent="0.3">
      <c r="AB337" t="s">
        <v>96</v>
      </c>
      <c r="AC337" t="str">
        <f>IFERROR(VLOOKUP(AB337,'class and classification'!$A$1:$B$338,2,FALSE),VLOOKUP(AB337,'class and classification'!$A$340:$B$378,2,FALSE))</f>
        <v>Predominantly Rural</v>
      </c>
      <c r="AD337" t="str">
        <f>IFERROR(VLOOKUP(AB337,'class and classification'!$A$1:$C$338,3,FALSE),VLOOKUP(AB337,'class and classification'!$A$340:$C$378,3,FALSE))</f>
        <v>SD</v>
      </c>
      <c r="AI337">
        <v>12.8</v>
      </c>
      <c r="AJ337">
        <v>17.2</v>
      </c>
      <c r="BB337" t="s">
        <v>26</v>
      </c>
      <c r="BC337" t="str">
        <f>IFERROR(VLOOKUP(BB337,'class and classification'!$A$1:$B$338,2,FALSE),VLOOKUP(BB337,'class and classification'!$A$340:$B$378,2,FALSE))</f>
        <v>Urban with Significant Rural</v>
      </c>
      <c r="BD337" t="str">
        <f>IFERROR(VLOOKUP(BB337,'class and classification'!$A$1:$C$338,3,FALSE),VLOOKUP(BB337,'class and classification'!$A$340:$C$378,3,FALSE))</f>
        <v>UA</v>
      </c>
      <c r="BG337">
        <v>4.0999999999999996</v>
      </c>
      <c r="BH337">
        <v>7.4</v>
      </c>
      <c r="BI337">
        <v>10.7</v>
      </c>
      <c r="BJ337">
        <v>16.399999999999999</v>
      </c>
      <c r="BL337" t="s">
        <v>26</v>
      </c>
      <c r="BM337" t="str">
        <f>IFERROR(VLOOKUP(BL337,'class and classification'!$A$1:$B$338,2,FALSE),VLOOKUP(BL337,'class and classification'!$A$340:$B$378,2,FALSE))</f>
        <v>Urban with Significant Rural</v>
      </c>
      <c r="BN337" t="str">
        <f>IFERROR(VLOOKUP(BL337,'class and classification'!$A$1:$C$338,3,FALSE),VLOOKUP(BL337,'class and classification'!$A$340:$C$378,3,FALSE))</f>
        <v>UA</v>
      </c>
      <c r="BO337">
        <v>46.08</v>
      </c>
      <c r="BP337">
        <v>55.53</v>
      </c>
      <c r="BQ337">
        <v>70.77</v>
      </c>
      <c r="BR337">
        <v>68.239999999999995</v>
      </c>
      <c r="BS337">
        <v>68.63</v>
      </c>
      <c r="BT337">
        <v>72</v>
      </c>
    </row>
    <row r="338" spans="1:72"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AB338" t="s">
        <v>304</v>
      </c>
      <c r="AC338" t="str">
        <f>IFERROR(VLOOKUP(AB338,'class and classification'!$A$1:$B$338,2,FALSE),VLOOKUP(AB338,'class and classification'!$A$340:$B$378,2,FALSE))</f>
        <v>Predominantly Rural</v>
      </c>
      <c r="AD338" t="str">
        <f>IFERROR(VLOOKUP(AB338,'class and classification'!$A$1:$C$338,3,FALSE),VLOOKUP(AB338,'class and classification'!$A$340:$C$378,3,FALSE))</f>
        <v>SD</v>
      </c>
      <c r="AI338">
        <v>11.2</v>
      </c>
      <c r="AJ338">
        <v>17.3</v>
      </c>
      <c r="BB338" t="s">
        <v>59</v>
      </c>
      <c r="BC338" t="str">
        <f>IFERROR(VLOOKUP(BB338,'class and classification'!$A$1:$B$338,2,FALSE),VLOOKUP(BB338,'class and classification'!$A$340:$B$378,2,FALSE))</f>
        <v>Predominantly Rural</v>
      </c>
      <c r="BD338" t="str">
        <f>IFERROR(VLOOKUP(BB338,'class and classification'!$A$1:$C$338,3,FALSE),VLOOKUP(BB338,'class and classification'!$A$340:$C$378,3,FALSE))</f>
        <v>UA</v>
      </c>
      <c r="BG338">
        <v>3.8</v>
      </c>
      <c r="BH338">
        <v>6</v>
      </c>
      <c r="BI338">
        <v>12.5</v>
      </c>
      <c r="BJ338">
        <v>20.9</v>
      </c>
      <c r="BL338" t="s">
        <v>59</v>
      </c>
      <c r="BM338" t="str">
        <f>IFERROR(VLOOKUP(BL338,'class and classification'!$A$1:$B$338,2,FALSE),VLOOKUP(BL338,'class and classification'!$A$340:$B$378,2,FALSE))</f>
        <v>Predominantly Rural</v>
      </c>
      <c r="BN338" t="str">
        <f>IFERROR(VLOOKUP(BL338,'class and classification'!$A$1:$C$338,3,FALSE),VLOOKUP(BL338,'class and classification'!$A$340:$C$378,3,FALSE))</f>
        <v>UA</v>
      </c>
      <c r="BO338">
        <v>50.839999999999996</v>
      </c>
      <c r="BP338">
        <v>26.96</v>
      </c>
      <c r="BQ338">
        <v>67.75</v>
      </c>
      <c r="BR338">
        <v>66.05</v>
      </c>
      <c r="BS338">
        <v>66.16</v>
      </c>
      <c r="BT338">
        <v>67.040000000000006</v>
      </c>
    </row>
    <row r="339" spans="1:72"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v>77</v>
      </c>
      <c r="F339">
        <v>80</v>
      </c>
      <c r="G339">
        <v>83.7</v>
      </c>
      <c r="H339">
        <v>87.2</v>
      </c>
      <c r="I339">
        <v>89.8</v>
      </c>
      <c r="J339">
        <v>90.9</v>
      </c>
      <c r="AB339" t="s">
        <v>97</v>
      </c>
      <c r="AC339" t="str">
        <f>IFERROR(VLOOKUP(AB339,'class and classification'!$A$1:$B$338,2,FALSE),VLOOKUP(AB339,'class and classification'!$A$340:$B$378,2,FALSE))</f>
        <v>Predominantly Urban</v>
      </c>
      <c r="AD339" t="str">
        <f>IFERROR(VLOOKUP(AB339,'class and classification'!$A$1:$C$338,3,FALSE),VLOOKUP(AB339,'class and classification'!$A$340:$C$378,3,FALSE))</f>
        <v>SD</v>
      </c>
      <c r="AI339">
        <v>3</v>
      </c>
      <c r="AJ339">
        <v>22.6</v>
      </c>
      <c r="BB339" t="s">
        <v>161</v>
      </c>
      <c r="BC339" t="str">
        <f>IFERROR(VLOOKUP(BB339,'class and classification'!$A$1:$B$338,2,FALSE),VLOOKUP(BB339,'class and classification'!$A$340:$B$378,2,FALSE))</f>
        <v>Predominantly Urban</v>
      </c>
      <c r="BD339" t="str">
        <f>IFERROR(VLOOKUP(BB339,'class and classification'!$A$1:$C$338,3,FALSE),VLOOKUP(BB339,'class and classification'!$A$340:$C$378,3,FALSE))</f>
        <v>UA</v>
      </c>
      <c r="BG339">
        <v>1.8</v>
      </c>
      <c r="BH339">
        <v>3.5</v>
      </c>
      <c r="BI339">
        <v>4.4000000000000004</v>
      </c>
      <c r="BJ339">
        <v>2.1</v>
      </c>
      <c r="BL339" t="s">
        <v>161</v>
      </c>
      <c r="BM339" t="str">
        <f>IFERROR(VLOOKUP(BL339,'class and classification'!$A$1:$B$338,2,FALSE),VLOOKUP(BL339,'class and classification'!$A$340:$B$378,2,FALSE))</f>
        <v>Predominantly Urban</v>
      </c>
      <c r="BN339" t="str">
        <f>IFERROR(VLOOKUP(BL339,'class and classification'!$A$1:$C$338,3,FALSE),VLOOKUP(BL339,'class and classification'!$A$340:$C$378,3,FALSE))</f>
        <v>UA</v>
      </c>
      <c r="BO339">
        <v>97.899999999999991</v>
      </c>
      <c r="BP339">
        <v>82.98</v>
      </c>
      <c r="BQ339">
        <v>94.5</v>
      </c>
      <c r="BR339">
        <v>92.68</v>
      </c>
      <c r="BS339">
        <v>92.11</v>
      </c>
      <c r="BT339">
        <v>91.12</v>
      </c>
    </row>
    <row r="340" spans="1:72"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v>84</v>
      </c>
      <c r="F340">
        <v>86</v>
      </c>
      <c r="G340">
        <v>90.300000000000011</v>
      </c>
      <c r="H340">
        <v>92.2</v>
      </c>
      <c r="I340">
        <v>94</v>
      </c>
      <c r="J340">
        <v>94.1</v>
      </c>
      <c r="AB340" t="s">
        <v>130</v>
      </c>
      <c r="AC340" t="str">
        <f>IFERROR(VLOOKUP(AB340,'class and classification'!$A$1:$B$338,2,FALSE),VLOOKUP(AB340,'class and classification'!$A$340:$B$378,2,FALSE))</f>
        <v>Predominantly Urban</v>
      </c>
      <c r="AD340" t="str">
        <f>IFERROR(VLOOKUP(AB340,'class and classification'!$A$1:$C$338,3,FALSE),VLOOKUP(AB340,'class and classification'!$A$340:$C$378,3,FALSE))</f>
        <v>SD</v>
      </c>
      <c r="AI340">
        <v>3.2</v>
      </c>
      <c r="AJ340">
        <v>4.7</v>
      </c>
      <c r="BB340" t="s">
        <v>202</v>
      </c>
      <c r="BC340" t="str">
        <f>IFERROR(VLOOKUP(BB340,'class and classification'!$A$1:$B$338,2,FALSE),VLOOKUP(BB340,'class and classification'!$A$340:$B$378,2,FALSE))</f>
        <v>Predominantly Urban</v>
      </c>
      <c r="BD340" t="str">
        <f>IFERROR(VLOOKUP(BB340,'class and classification'!$A$1:$C$338,3,FALSE),VLOOKUP(BB340,'class and classification'!$A$340:$C$378,3,FALSE))</f>
        <v>UA</v>
      </c>
      <c r="BG340">
        <v>3.6</v>
      </c>
      <c r="BH340">
        <v>25.4</v>
      </c>
      <c r="BI340">
        <v>47.1</v>
      </c>
      <c r="BJ340">
        <v>80.900000000000006</v>
      </c>
      <c r="BL340" t="s">
        <v>202</v>
      </c>
      <c r="BM340" t="str">
        <f>IFERROR(VLOOKUP(BL340,'class and classification'!$A$1:$B$338,2,FALSE),VLOOKUP(BL340,'class and classification'!$A$340:$B$378,2,FALSE))</f>
        <v>Predominantly Urban</v>
      </c>
      <c r="BN340" t="str">
        <f>IFERROR(VLOOKUP(BL340,'class and classification'!$A$1:$C$338,3,FALSE),VLOOKUP(BL340,'class and classification'!$A$340:$C$378,3,FALSE))</f>
        <v>UA</v>
      </c>
      <c r="BO340">
        <v>48.089999999999996</v>
      </c>
      <c r="BP340">
        <v>66.989999999999995</v>
      </c>
      <c r="BQ340">
        <v>86.23</v>
      </c>
      <c r="BR340">
        <v>86.91</v>
      </c>
      <c r="BS340">
        <v>84.9</v>
      </c>
      <c r="BT340">
        <v>87.19</v>
      </c>
    </row>
    <row r="341" spans="1:72"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v>93</v>
      </c>
      <c r="F341">
        <v>93</v>
      </c>
      <c r="G341">
        <v>94.4</v>
      </c>
      <c r="H341">
        <v>96.2</v>
      </c>
      <c r="I341">
        <v>97</v>
      </c>
      <c r="J341">
        <v>97.2</v>
      </c>
      <c r="AB341" t="s">
        <v>156</v>
      </c>
      <c r="AC341" t="str">
        <f>IFERROR(VLOOKUP(AB341,'class and classification'!$A$1:$B$338,2,FALSE),VLOOKUP(AB341,'class and classification'!$A$340:$B$378,2,FALSE))</f>
        <v>Urban with Significant Rural</v>
      </c>
      <c r="AD341" t="str">
        <f>IFERROR(VLOOKUP(AB341,'class and classification'!$A$1:$C$338,3,FALSE),VLOOKUP(AB341,'class and classification'!$A$340:$C$378,3,FALSE))</f>
        <v>SD</v>
      </c>
      <c r="AI341">
        <v>24.6</v>
      </c>
      <c r="AJ341">
        <v>29.5</v>
      </c>
      <c r="BB341" t="s">
        <v>251</v>
      </c>
      <c r="BC341" t="str">
        <f>IFERROR(VLOOKUP(BB341,'class and classification'!$A$1:$B$338,2,FALSE),VLOOKUP(BB341,'class and classification'!$A$340:$B$378,2,FALSE))</f>
        <v>Predominantly Urban</v>
      </c>
      <c r="BD341" t="str">
        <f>IFERROR(VLOOKUP(BB341,'class and classification'!$A$1:$C$338,3,FALSE),VLOOKUP(BB341,'class and classification'!$A$340:$C$378,3,FALSE))</f>
        <v>UA</v>
      </c>
      <c r="BG341">
        <v>0.7</v>
      </c>
      <c r="BH341">
        <v>1.4</v>
      </c>
      <c r="BI341">
        <v>21</v>
      </c>
      <c r="BJ341">
        <v>41.3</v>
      </c>
      <c r="BL341" t="s">
        <v>251</v>
      </c>
      <c r="BM341" t="str">
        <f>IFERROR(VLOOKUP(BL341,'class and classification'!$A$1:$B$338,2,FALSE),VLOOKUP(BL341,'class and classification'!$A$340:$B$378,2,FALSE))</f>
        <v>Predominantly Urban</v>
      </c>
      <c r="BN341" t="str">
        <f>IFERROR(VLOOKUP(BL341,'class and classification'!$A$1:$C$338,3,FALSE),VLOOKUP(BL341,'class and classification'!$A$340:$C$378,3,FALSE))</f>
        <v>UA</v>
      </c>
      <c r="BO341">
        <v>93.97999999999999</v>
      </c>
      <c r="BP341">
        <v>62.7</v>
      </c>
      <c r="BQ341">
        <v>80.45</v>
      </c>
      <c r="BR341">
        <v>92.27</v>
      </c>
      <c r="BS341">
        <v>93.79</v>
      </c>
      <c r="BT341">
        <v>93.55</v>
      </c>
    </row>
    <row r="342" spans="1:72"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v>79</v>
      </c>
      <c r="F342">
        <v>81</v>
      </c>
      <c r="G342">
        <v>86.1</v>
      </c>
      <c r="H342">
        <v>90.100000000000009</v>
      </c>
      <c r="I342">
        <v>91.2</v>
      </c>
      <c r="J342">
        <v>91.6</v>
      </c>
      <c r="AB342" t="s">
        <v>217</v>
      </c>
      <c r="AC342" t="str">
        <f>IFERROR(VLOOKUP(AB342,'class and classification'!$A$1:$B$338,2,FALSE),VLOOKUP(AB342,'class and classification'!$A$340:$B$378,2,FALSE))</f>
        <v>Predominantly Rural</v>
      </c>
      <c r="AD342" t="str">
        <f>IFERROR(VLOOKUP(AB342,'class and classification'!$A$1:$C$338,3,FALSE),VLOOKUP(AB342,'class and classification'!$A$340:$C$378,3,FALSE))</f>
        <v>SD</v>
      </c>
      <c r="AI342">
        <v>4.8</v>
      </c>
      <c r="AJ342">
        <v>7.7</v>
      </c>
      <c r="BB342" t="s">
        <v>279</v>
      </c>
      <c r="BC342" t="str">
        <f>IFERROR(VLOOKUP(BB342,'class and classification'!$A$1:$B$338,2,FALSE),VLOOKUP(BB342,'class and classification'!$A$340:$B$378,2,FALSE))</f>
        <v>Predominantly Urban</v>
      </c>
      <c r="BD342" t="str">
        <f>IFERROR(VLOOKUP(BB342,'class and classification'!$A$1:$C$338,3,FALSE),VLOOKUP(BB342,'class and classification'!$A$340:$C$378,3,FALSE))</f>
        <v>UA</v>
      </c>
      <c r="BG342">
        <v>7.1</v>
      </c>
      <c r="BH342">
        <v>6</v>
      </c>
      <c r="BI342">
        <v>12.8</v>
      </c>
      <c r="BJ342">
        <v>24.6</v>
      </c>
      <c r="BL342" t="s">
        <v>279</v>
      </c>
      <c r="BM342" t="str">
        <f>IFERROR(VLOOKUP(BL342,'class and classification'!$A$1:$B$338,2,FALSE),VLOOKUP(BL342,'class and classification'!$A$340:$B$378,2,FALSE))</f>
        <v>Predominantly Urban</v>
      </c>
      <c r="BN342" t="str">
        <f>IFERROR(VLOOKUP(BL342,'class and classification'!$A$1:$C$338,3,FALSE),VLOOKUP(BL342,'class and classification'!$A$340:$C$378,3,FALSE))</f>
        <v>UA</v>
      </c>
      <c r="BO342">
        <v>90.259999999999991</v>
      </c>
      <c r="BP342">
        <v>67.59</v>
      </c>
      <c r="BQ342">
        <v>74.41</v>
      </c>
      <c r="BR342">
        <v>73.28</v>
      </c>
      <c r="BS342">
        <v>72.430000000000007</v>
      </c>
      <c r="BT342">
        <v>78.819999999999993</v>
      </c>
    </row>
    <row r="343" spans="1:72"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v>75</v>
      </c>
      <c r="F343">
        <v>79</v>
      </c>
      <c r="G343">
        <v>83.399999999999991</v>
      </c>
      <c r="H343">
        <v>87.800000000000011</v>
      </c>
      <c r="I343">
        <v>90.6</v>
      </c>
      <c r="J343">
        <v>90.6</v>
      </c>
      <c r="AB343" t="s">
        <v>296</v>
      </c>
      <c r="AC343" t="str">
        <f>IFERROR(VLOOKUP(AB343,'class and classification'!$A$1:$B$338,2,FALSE),VLOOKUP(AB343,'class and classification'!$A$340:$B$378,2,FALSE))</f>
        <v>Predominantly Rural</v>
      </c>
      <c r="AD343" t="str">
        <f>IFERROR(VLOOKUP(AB343,'class and classification'!$A$1:$C$338,3,FALSE),VLOOKUP(AB343,'class and classification'!$A$340:$C$378,3,FALSE))</f>
        <v>SD</v>
      </c>
      <c r="AI343">
        <v>14.4</v>
      </c>
      <c r="AJ343">
        <v>43.2</v>
      </c>
      <c r="BB343" t="s">
        <v>36</v>
      </c>
      <c r="BC343" t="str">
        <f>IFERROR(VLOOKUP(BB343,'class and classification'!$A$1:$B$338,2,FALSE),VLOOKUP(BB343,'class and classification'!$A$340:$B$378,2,FALSE))</f>
        <v>Predominantly Urban</v>
      </c>
      <c r="BD343" t="str">
        <f>IFERROR(VLOOKUP(BB343,'class and classification'!$A$1:$C$338,3,FALSE),VLOOKUP(BB343,'class and classification'!$A$340:$C$378,3,FALSE))</f>
        <v>UA</v>
      </c>
      <c r="BG343">
        <v>1.9</v>
      </c>
      <c r="BH343">
        <v>4.0999999999999996</v>
      </c>
      <c r="BI343">
        <v>7.5</v>
      </c>
      <c r="BJ343">
        <v>12.1</v>
      </c>
      <c r="BL343" t="s">
        <v>36</v>
      </c>
      <c r="BM343" t="str">
        <f>IFERROR(VLOOKUP(BL343,'class and classification'!$A$1:$B$338,2,FALSE),VLOOKUP(BL343,'class and classification'!$A$340:$B$378,2,FALSE))</f>
        <v>Predominantly Urban</v>
      </c>
      <c r="BN343" t="str">
        <f>IFERROR(VLOOKUP(BL343,'class and classification'!$A$1:$C$338,3,FALSE),VLOOKUP(BL343,'class and classification'!$A$340:$C$378,3,FALSE))</f>
        <v>UA</v>
      </c>
      <c r="BO343">
        <v>58.489999999999995</v>
      </c>
      <c r="BP343">
        <v>52.46</v>
      </c>
      <c r="BQ343">
        <v>76.97</v>
      </c>
      <c r="BR343">
        <v>84.71</v>
      </c>
      <c r="BS343">
        <v>84.84</v>
      </c>
      <c r="BT343">
        <v>90.72</v>
      </c>
    </row>
    <row r="344" spans="1:72"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v>97</v>
      </c>
      <c r="F344">
        <v>98</v>
      </c>
      <c r="G344">
        <v>98.9</v>
      </c>
      <c r="H344">
        <v>97.600000000000009</v>
      </c>
      <c r="I344">
        <v>98.5</v>
      </c>
      <c r="J344">
        <v>98.3</v>
      </c>
      <c r="AB344" t="s">
        <v>22</v>
      </c>
      <c r="AC344" t="str">
        <f>IFERROR(VLOOKUP(AB344,'class and classification'!$A$1:$B$338,2,FALSE),VLOOKUP(AB344,'class and classification'!$A$340:$B$378,2,FALSE))</f>
        <v>Urban with Significant Rural</v>
      </c>
      <c r="AD344" t="str">
        <f>IFERROR(VLOOKUP(AB344,'class and classification'!$A$1:$C$338,3,FALSE),VLOOKUP(AB344,'class and classification'!$A$340:$C$378,3,FALSE))</f>
        <v>SD</v>
      </c>
      <c r="AI344">
        <v>51.3</v>
      </c>
      <c r="AJ344">
        <v>56.8</v>
      </c>
      <c r="BB344" t="s">
        <v>42</v>
      </c>
      <c r="BC344" t="str">
        <f>IFERROR(VLOOKUP(BB344,'class and classification'!$A$1:$B$338,2,FALSE),VLOOKUP(BB344,'class and classification'!$A$340:$B$378,2,FALSE))</f>
        <v>Predominantly Urban</v>
      </c>
      <c r="BD344" t="str">
        <f>IFERROR(VLOOKUP(BB344,'class and classification'!$A$1:$C$338,3,FALSE),VLOOKUP(BB344,'class and classification'!$A$340:$C$378,3,FALSE))</f>
        <v>UA</v>
      </c>
      <c r="BG344">
        <v>1.7</v>
      </c>
      <c r="BH344">
        <v>1.5</v>
      </c>
      <c r="BI344">
        <v>1.9</v>
      </c>
      <c r="BJ344">
        <v>14.2</v>
      </c>
      <c r="BL344" t="s">
        <v>42</v>
      </c>
      <c r="BM344" t="str">
        <f>IFERROR(VLOOKUP(BL344,'class and classification'!$A$1:$B$338,2,FALSE),VLOOKUP(BL344,'class and classification'!$A$340:$B$378,2,FALSE))</f>
        <v>Predominantly Urban</v>
      </c>
      <c r="BN344" t="str">
        <f>IFERROR(VLOOKUP(BL344,'class and classification'!$A$1:$C$338,3,FALSE),VLOOKUP(BL344,'class and classification'!$A$340:$C$378,3,FALSE))</f>
        <v>UA</v>
      </c>
      <c r="BO344">
        <v>80.540000000000006</v>
      </c>
      <c r="BP344">
        <v>75.849999999999994</v>
      </c>
      <c r="BQ344">
        <v>83.34</v>
      </c>
      <c r="BR344">
        <v>93.64</v>
      </c>
      <c r="BS344">
        <v>94.49</v>
      </c>
      <c r="BT344">
        <v>94.24</v>
      </c>
    </row>
    <row r="345" spans="1:72"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v>75</v>
      </c>
      <c r="F345">
        <v>79</v>
      </c>
      <c r="G345">
        <v>83.2</v>
      </c>
      <c r="H345">
        <v>87.5</v>
      </c>
      <c r="I345">
        <v>90.6</v>
      </c>
      <c r="J345">
        <v>91.5</v>
      </c>
      <c r="AB345" t="s">
        <v>91</v>
      </c>
      <c r="AC345" t="str">
        <f>IFERROR(VLOOKUP(AB345,'class and classification'!$A$1:$B$338,2,FALSE),VLOOKUP(AB345,'class and classification'!$A$340:$B$378,2,FALSE))</f>
        <v>Predominantly Rural</v>
      </c>
      <c r="AD345" t="str">
        <f>IFERROR(VLOOKUP(AB345,'class and classification'!$A$1:$C$338,3,FALSE),VLOOKUP(AB345,'class and classification'!$A$340:$C$378,3,FALSE))</f>
        <v>SD</v>
      </c>
      <c r="AI345">
        <v>11</v>
      </c>
      <c r="AJ345">
        <v>19.600000000000001</v>
      </c>
      <c r="BB345" t="s">
        <v>143</v>
      </c>
      <c r="BC345" t="str">
        <f>IFERROR(VLOOKUP(BB345,'class and classification'!$A$1:$B$338,2,FALSE),VLOOKUP(BB345,'class and classification'!$A$340:$B$378,2,FALSE))</f>
        <v>Predominantly Rural</v>
      </c>
      <c r="BD345" t="str">
        <f>IFERROR(VLOOKUP(BB345,'class and classification'!$A$1:$C$338,3,FALSE),VLOOKUP(BB345,'class and classification'!$A$340:$C$378,3,FALSE))</f>
        <v>UA</v>
      </c>
      <c r="BG345">
        <v>19</v>
      </c>
      <c r="BH345">
        <v>17.7</v>
      </c>
      <c r="BI345">
        <v>26.8</v>
      </c>
      <c r="BJ345">
        <v>35.6</v>
      </c>
      <c r="BL345" t="s">
        <v>143</v>
      </c>
      <c r="BM345" t="str">
        <f>IFERROR(VLOOKUP(BL345,'class and classification'!$A$1:$B$338,2,FALSE),VLOOKUP(BL345,'class and classification'!$A$340:$B$378,2,FALSE))</f>
        <v>Predominantly Rural</v>
      </c>
      <c r="BN345" t="str">
        <f>IFERROR(VLOOKUP(BL345,'class and classification'!$A$1:$C$338,3,FALSE),VLOOKUP(BL345,'class and classification'!$A$340:$C$378,3,FALSE))</f>
        <v>UA</v>
      </c>
      <c r="BO345">
        <v>30.7</v>
      </c>
      <c r="BP345">
        <v>32.229999999999997</v>
      </c>
      <c r="BQ345">
        <v>65.069999999999993</v>
      </c>
      <c r="BR345">
        <v>73.64</v>
      </c>
      <c r="BS345">
        <v>73.849999999999994</v>
      </c>
      <c r="BT345">
        <v>76.91</v>
      </c>
    </row>
    <row r="346" spans="1:72" x14ac:dyDescent="0.3">
      <c r="AB346" t="s">
        <v>98</v>
      </c>
      <c r="AC346" t="str">
        <f>IFERROR(VLOOKUP(AB346,'class and classification'!$A$1:$B$338,2,FALSE),VLOOKUP(AB346,'class and classification'!$A$340:$B$378,2,FALSE))</f>
        <v>Predominantly Urban</v>
      </c>
      <c r="AD346" t="str">
        <f>IFERROR(VLOOKUP(AB346,'class and classification'!$A$1:$C$338,3,FALSE),VLOOKUP(AB346,'class and classification'!$A$340:$C$378,3,FALSE))</f>
        <v>SD</v>
      </c>
      <c r="AI346">
        <v>21.3</v>
      </c>
      <c r="AJ346">
        <v>25.1</v>
      </c>
      <c r="BB346" t="s">
        <v>167</v>
      </c>
      <c r="BC346" t="str">
        <f>IFERROR(VLOOKUP(BB346,'class and classification'!$A$1:$B$338,2,FALSE),VLOOKUP(BB346,'class and classification'!$A$340:$B$378,2,FALSE))</f>
        <v>Predominantly Urban</v>
      </c>
      <c r="BD346" t="str">
        <f>IFERROR(VLOOKUP(BB346,'class and classification'!$A$1:$C$338,3,FALSE),VLOOKUP(BB346,'class and classification'!$A$340:$C$378,3,FALSE))</f>
        <v>UA</v>
      </c>
      <c r="BG346">
        <v>0.3</v>
      </c>
      <c r="BH346">
        <v>0.7</v>
      </c>
      <c r="BI346">
        <v>4.4000000000000004</v>
      </c>
      <c r="BJ346">
        <v>8.8000000000000007</v>
      </c>
      <c r="BL346" t="s">
        <v>167</v>
      </c>
      <c r="BM346" t="str">
        <f>IFERROR(VLOOKUP(BL346,'class and classification'!$A$1:$B$338,2,FALSE),VLOOKUP(BL346,'class and classification'!$A$340:$B$378,2,FALSE))</f>
        <v>Predominantly Urban</v>
      </c>
      <c r="BN346" t="str">
        <f>IFERROR(VLOOKUP(BL346,'class and classification'!$A$1:$C$338,3,FALSE),VLOOKUP(BL346,'class and classification'!$A$340:$C$378,3,FALSE))</f>
        <v>UA</v>
      </c>
      <c r="BO346">
        <v>66.03</v>
      </c>
      <c r="BP346">
        <v>66.900000000000006</v>
      </c>
      <c r="BQ346">
        <v>82.86</v>
      </c>
      <c r="BR346">
        <v>78.510000000000005</v>
      </c>
      <c r="BS346">
        <v>79.37</v>
      </c>
      <c r="BT346">
        <v>80.459999999999994</v>
      </c>
    </row>
    <row r="347" spans="1:72"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AB347" t="s">
        <v>106</v>
      </c>
      <c r="AC347" t="str">
        <f>IFERROR(VLOOKUP(AB347,'class and classification'!$A$1:$B$338,2,FALSE),VLOOKUP(AB347,'class and classification'!$A$340:$B$378,2,FALSE))</f>
        <v>Predominantly Urban</v>
      </c>
      <c r="AD347" t="str">
        <f>IFERROR(VLOOKUP(AB347,'class and classification'!$A$1:$C$338,3,FALSE),VLOOKUP(AB347,'class and classification'!$A$340:$C$378,3,FALSE))</f>
        <v>SD</v>
      </c>
      <c r="AI347">
        <v>5.3</v>
      </c>
      <c r="AJ347">
        <v>4</v>
      </c>
      <c r="BB347" t="s">
        <v>175</v>
      </c>
      <c r="BC347" t="str">
        <f>IFERROR(VLOOKUP(BB347,'class and classification'!$A$1:$B$338,2,FALSE),VLOOKUP(BB347,'class and classification'!$A$340:$B$378,2,FALSE))</f>
        <v>Predominantly Urban</v>
      </c>
      <c r="BD347" t="str">
        <f>IFERROR(VLOOKUP(BB347,'class and classification'!$A$1:$C$338,3,FALSE),VLOOKUP(BB347,'class and classification'!$A$340:$C$378,3,FALSE))</f>
        <v>UA</v>
      </c>
      <c r="BG347">
        <v>17.5</v>
      </c>
      <c r="BH347">
        <v>43.9</v>
      </c>
      <c r="BI347">
        <v>83.3</v>
      </c>
      <c r="BJ347">
        <v>87.4</v>
      </c>
      <c r="BL347" t="s">
        <v>175</v>
      </c>
      <c r="BM347" t="str">
        <f>IFERROR(VLOOKUP(BL347,'class and classification'!$A$1:$B$338,2,FALSE),VLOOKUP(BL347,'class and classification'!$A$340:$B$378,2,FALSE))</f>
        <v>Predominantly Urban</v>
      </c>
      <c r="BN347" t="str">
        <f>IFERROR(VLOOKUP(BL347,'class and classification'!$A$1:$C$338,3,FALSE),VLOOKUP(BL347,'class and classification'!$A$340:$C$378,3,FALSE))</f>
        <v>UA</v>
      </c>
      <c r="BO347">
        <v>68.239999999999995</v>
      </c>
      <c r="BP347">
        <v>49.73</v>
      </c>
      <c r="BQ347">
        <v>74.11</v>
      </c>
      <c r="BR347">
        <v>78.02</v>
      </c>
      <c r="BS347">
        <v>79.62</v>
      </c>
      <c r="BT347">
        <v>77.489999999999995</v>
      </c>
    </row>
    <row r="348" spans="1:72"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E348">
        <v>90</v>
      </c>
      <c r="F348">
        <v>97</v>
      </c>
      <c r="G348">
        <v>98.7</v>
      </c>
      <c r="H348">
        <v>97.9</v>
      </c>
      <c r="I348">
        <v>98.1</v>
      </c>
      <c r="AB348" t="s">
        <v>114</v>
      </c>
      <c r="AC348" t="str">
        <f>IFERROR(VLOOKUP(AB348,'class and classification'!$A$1:$B$338,2,FALSE),VLOOKUP(AB348,'class and classification'!$A$340:$B$378,2,FALSE))</f>
        <v>Predominantly Urban</v>
      </c>
      <c r="AD348" t="str">
        <f>IFERROR(VLOOKUP(AB348,'class and classification'!$A$1:$C$338,3,FALSE),VLOOKUP(AB348,'class and classification'!$A$340:$C$378,3,FALSE))</f>
        <v>SD</v>
      </c>
      <c r="AI348">
        <v>1.5</v>
      </c>
      <c r="AJ348">
        <v>4.5999999999999996</v>
      </c>
      <c r="BB348" t="s">
        <v>204</v>
      </c>
      <c r="BC348" t="str">
        <f>IFERROR(VLOOKUP(BB348,'class and classification'!$A$1:$B$338,2,FALSE),VLOOKUP(BB348,'class and classification'!$A$340:$B$378,2,FALSE))</f>
        <v>Predominantly Urban</v>
      </c>
      <c r="BD348" t="str">
        <f>IFERROR(VLOOKUP(BB348,'class and classification'!$A$1:$C$338,3,FALSE),VLOOKUP(BB348,'class and classification'!$A$340:$C$378,3,FALSE))</f>
        <v>UA</v>
      </c>
      <c r="BG348">
        <v>2.9</v>
      </c>
      <c r="BH348">
        <v>4.3</v>
      </c>
      <c r="BI348">
        <v>7.1</v>
      </c>
      <c r="BJ348">
        <v>24</v>
      </c>
      <c r="BL348" t="s">
        <v>204</v>
      </c>
      <c r="BM348" t="str">
        <f>IFERROR(VLOOKUP(BL348,'class and classification'!$A$1:$B$338,2,FALSE),VLOOKUP(BL348,'class and classification'!$A$340:$B$378,2,FALSE))</f>
        <v>Predominantly Urban</v>
      </c>
      <c r="BN348" t="str">
        <f>IFERROR(VLOOKUP(BL348,'class and classification'!$A$1:$C$338,3,FALSE),VLOOKUP(BL348,'class and classification'!$A$340:$C$378,3,FALSE))</f>
        <v>UA</v>
      </c>
      <c r="BO348">
        <v>97.18</v>
      </c>
      <c r="BP348">
        <v>63.56</v>
      </c>
      <c r="BQ348">
        <v>80.849999999999994</v>
      </c>
      <c r="BR348">
        <v>97.88</v>
      </c>
      <c r="BS348">
        <v>98.91</v>
      </c>
      <c r="BT348">
        <v>98.98</v>
      </c>
    </row>
    <row r="349" spans="1:72"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E349">
        <v>72</v>
      </c>
      <c r="F349">
        <v>85</v>
      </c>
      <c r="G349">
        <v>90.6</v>
      </c>
      <c r="H349">
        <v>93.1</v>
      </c>
      <c r="I349">
        <v>94.7</v>
      </c>
      <c r="AB349" t="s">
        <v>128</v>
      </c>
      <c r="AC349" t="str">
        <f>IFERROR(VLOOKUP(AB349,'class and classification'!$A$1:$B$338,2,FALSE),VLOOKUP(AB349,'class and classification'!$A$340:$B$378,2,FALSE))</f>
        <v>Urban with Significant Rural</v>
      </c>
      <c r="AD349" t="str">
        <f>IFERROR(VLOOKUP(AB349,'class and classification'!$A$1:$C$338,3,FALSE),VLOOKUP(AB349,'class and classification'!$A$340:$C$378,3,FALSE))</f>
        <v>SD</v>
      </c>
      <c r="AI349">
        <v>8.6999999999999993</v>
      </c>
      <c r="AJ349">
        <v>41.9</v>
      </c>
      <c r="BB349" t="s">
        <v>206</v>
      </c>
      <c r="BC349" t="str">
        <f>IFERROR(VLOOKUP(BB349,'class and classification'!$A$1:$B$338,2,FALSE),VLOOKUP(BB349,'class and classification'!$A$340:$B$378,2,FALSE))</f>
        <v>Predominantly Urban</v>
      </c>
      <c r="BD349" t="str">
        <f>IFERROR(VLOOKUP(BB349,'class and classification'!$A$1:$C$338,3,FALSE),VLOOKUP(BB349,'class and classification'!$A$340:$C$378,3,FALSE))</f>
        <v>UA</v>
      </c>
      <c r="BG349">
        <v>7.3</v>
      </c>
      <c r="BH349">
        <v>9.6999999999999993</v>
      </c>
      <c r="BI349">
        <v>10</v>
      </c>
      <c r="BJ349">
        <v>16.899999999999999</v>
      </c>
      <c r="BL349" t="s">
        <v>206</v>
      </c>
      <c r="BM349" t="str">
        <f>IFERROR(VLOOKUP(BL349,'class and classification'!$A$1:$B$338,2,FALSE),VLOOKUP(BL349,'class and classification'!$A$340:$B$378,2,FALSE))</f>
        <v>Predominantly Urban</v>
      </c>
      <c r="BN349" t="str">
        <f>IFERROR(VLOOKUP(BL349,'class and classification'!$A$1:$C$338,3,FALSE),VLOOKUP(BL349,'class and classification'!$A$340:$C$378,3,FALSE))</f>
        <v>UA</v>
      </c>
      <c r="BO349">
        <v>99.83</v>
      </c>
      <c r="BP349">
        <v>87.75</v>
      </c>
      <c r="BQ349">
        <v>90.26</v>
      </c>
      <c r="BR349">
        <v>93.36</v>
      </c>
      <c r="BS349">
        <v>94.64</v>
      </c>
      <c r="BT349">
        <v>94.86</v>
      </c>
    </row>
    <row r="350" spans="1:72"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E350">
        <v>82</v>
      </c>
      <c r="F350">
        <v>92</v>
      </c>
      <c r="G350">
        <v>95.5</v>
      </c>
      <c r="H350">
        <v>96.9</v>
      </c>
      <c r="I350">
        <v>97.9</v>
      </c>
      <c r="AB350" t="s">
        <v>131</v>
      </c>
      <c r="AC350" t="str">
        <f>IFERROR(VLOOKUP(AB350,'class and classification'!$A$1:$B$338,2,FALSE),VLOOKUP(AB350,'class and classification'!$A$340:$B$378,2,FALSE))</f>
        <v>Predominantly Urban</v>
      </c>
      <c r="AD350" t="str">
        <f>IFERROR(VLOOKUP(AB350,'class and classification'!$A$1:$C$338,3,FALSE),VLOOKUP(AB350,'class and classification'!$A$340:$C$378,3,FALSE))</f>
        <v>SD</v>
      </c>
      <c r="AI350">
        <v>1.2</v>
      </c>
      <c r="AJ350">
        <v>1.5</v>
      </c>
      <c r="BB350" t="s">
        <v>234</v>
      </c>
      <c r="BC350" t="str">
        <f>IFERROR(VLOOKUP(BB350,'class and classification'!$A$1:$B$338,2,FALSE),VLOOKUP(BB350,'class and classification'!$A$340:$B$378,2,FALSE))</f>
        <v>Predominantly Urban</v>
      </c>
      <c r="BD350" t="str">
        <f>IFERROR(VLOOKUP(BB350,'class and classification'!$A$1:$C$338,3,FALSE),VLOOKUP(BB350,'class and classification'!$A$340:$C$378,3,FALSE))</f>
        <v>UA</v>
      </c>
      <c r="BG350">
        <v>3.7</v>
      </c>
      <c r="BH350">
        <v>5</v>
      </c>
      <c r="BI350">
        <v>15.7</v>
      </c>
      <c r="BJ350">
        <v>59</v>
      </c>
      <c r="BL350" t="s">
        <v>234</v>
      </c>
      <c r="BM350" t="str">
        <f>IFERROR(VLOOKUP(BL350,'class and classification'!$A$1:$B$338,2,FALSE),VLOOKUP(BL350,'class and classification'!$A$340:$B$378,2,FALSE))</f>
        <v>Predominantly Urban</v>
      </c>
      <c r="BN350" t="str">
        <f>IFERROR(VLOOKUP(BL350,'class and classification'!$A$1:$C$338,3,FALSE),VLOOKUP(BL350,'class and classification'!$A$340:$C$378,3,FALSE))</f>
        <v>UA</v>
      </c>
      <c r="BO350">
        <v>99.76</v>
      </c>
      <c r="BP350">
        <v>82.34</v>
      </c>
      <c r="BQ350">
        <v>81.97</v>
      </c>
      <c r="BR350">
        <v>85.18</v>
      </c>
      <c r="BS350">
        <v>86.06</v>
      </c>
      <c r="BT350">
        <v>91.07</v>
      </c>
    </row>
    <row r="351" spans="1:72"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E351">
        <v>89</v>
      </c>
      <c r="F351">
        <v>95</v>
      </c>
      <c r="G351">
        <v>98.199999999999989</v>
      </c>
      <c r="H351">
        <v>96.1</v>
      </c>
      <c r="I351">
        <v>97.4</v>
      </c>
      <c r="AB351" t="s">
        <v>177</v>
      </c>
      <c r="AC351" t="str">
        <f>IFERROR(VLOOKUP(AB351,'class and classification'!$A$1:$B$338,2,FALSE),VLOOKUP(AB351,'class and classification'!$A$340:$B$378,2,FALSE))</f>
        <v>Urban with Significant Rural</v>
      </c>
      <c r="AD351" t="str">
        <f>IFERROR(VLOOKUP(AB351,'class and classification'!$A$1:$C$338,3,FALSE),VLOOKUP(AB351,'class and classification'!$A$340:$C$378,3,FALSE))</f>
        <v>SD</v>
      </c>
      <c r="AI351">
        <v>10.3</v>
      </c>
      <c r="AJ351">
        <v>11.4</v>
      </c>
      <c r="BB351" t="s">
        <v>250</v>
      </c>
      <c r="BC351" t="str">
        <f>IFERROR(VLOOKUP(BB351,'class and classification'!$A$1:$B$338,2,FALSE),VLOOKUP(BB351,'class and classification'!$A$340:$B$378,2,FALSE))</f>
        <v>Predominantly Urban</v>
      </c>
      <c r="BD351" t="str">
        <f>IFERROR(VLOOKUP(BB351,'class and classification'!$A$1:$C$338,3,FALSE),VLOOKUP(BB351,'class and classification'!$A$340:$C$378,3,FALSE))</f>
        <v>UA</v>
      </c>
      <c r="BG351">
        <v>6.2</v>
      </c>
      <c r="BH351">
        <v>8.1999999999999993</v>
      </c>
      <c r="BI351">
        <v>10.1</v>
      </c>
      <c r="BJ351">
        <v>52.1</v>
      </c>
      <c r="BL351" t="s">
        <v>250</v>
      </c>
      <c r="BM351" t="str">
        <f>IFERROR(VLOOKUP(BL351,'class and classification'!$A$1:$B$338,2,FALSE),VLOOKUP(BL351,'class and classification'!$A$340:$B$378,2,FALSE))</f>
        <v>Predominantly Urban</v>
      </c>
      <c r="BN351" t="str">
        <f>IFERROR(VLOOKUP(BL351,'class and classification'!$A$1:$C$338,3,FALSE),VLOOKUP(BL351,'class and classification'!$A$340:$C$378,3,FALSE))</f>
        <v>UA</v>
      </c>
      <c r="BO351">
        <v>99.69</v>
      </c>
      <c r="BP351">
        <v>81.87</v>
      </c>
      <c r="BQ351">
        <v>88.92</v>
      </c>
      <c r="BR351">
        <v>91.45</v>
      </c>
      <c r="BS351">
        <v>93.04</v>
      </c>
      <c r="BT351">
        <v>95.99</v>
      </c>
    </row>
    <row r="352" spans="1:72"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E352">
        <v>97</v>
      </c>
      <c r="F352">
        <v>97</v>
      </c>
      <c r="G352">
        <v>98.5</v>
      </c>
      <c r="H352">
        <v>96.4</v>
      </c>
      <c r="I352">
        <v>97.2</v>
      </c>
      <c r="AB352" t="s">
        <v>222</v>
      </c>
      <c r="AC352" t="str">
        <f>IFERROR(VLOOKUP(AB352,'class and classification'!$A$1:$B$338,2,FALSE),VLOOKUP(AB352,'class and classification'!$A$340:$B$378,2,FALSE))</f>
        <v>Predominantly Urban</v>
      </c>
      <c r="AD352" t="str">
        <f>IFERROR(VLOOKUP(AB352,'class and classification'!$A$1:$C$338,3,FALSE),VLOOKUP(AB352,'class and classification'!$A$340:$C$378,3,FALSE))</f>
        <v>SD</v>
      </c>
      <c r="AI352">
        <v>4.2</v>
      </c>
      <c r="AJ352">
        <v>51</v>
      </c>
      <c r="BB352" t="s">
        <v>298</v>
      </c>
      <c r="BC352" t="str">
        <f>IFERROR(VLOOKUP(BB352,'class and classification'!$A$1:$B$338,2,FALSE),VLOOKUP(BB352,'class and classification'!$A$340:$B$378,2,FALSE))</f>
        <v>Urban with Significant Rural</v>
      </c>
      <c r="BD352" t="str">
        <f>IFERROR(VLOOKUP(BB352,'class and classification'!$A$1:$C$338,3,FALSE),VLOOKUP(BB352,'class and classification'!$A$340:$C$378,3,FALSE))</f>
        <v>UA</v>
      </c>
      <c r="BG352">
        <v>20.9</v>
      </c>
      <c r="BH352">
        <v>24.8</v>
      </c>
      <c r="BI352">
        <v>26.8</v>
      </c>
      <c r="BJ352">
        <v>28.8</v>
      </c>
      <c r="BL352" t="s">
        <v>298</v>
      </c>
      <c r="BM352" t="str">
        <f>IFERROR(VLOOKUP(BL352,'class and classification'!$A$1:$B$338,2,FALSE),VLOOKUP(BL352,'class and classification'!$A$340:$B$378,2,FALSE))</f>
        <v>Urban with Significant Rural</v>
      </c>
      <c r="BN352" t="str">
        <f>IFERROR(VLOOKUP(BL352,'class and classification'!$A$1:$C$338,3,FALSE),VLOOKUP(BL352,'class and classification'!$A$340:$C$378,3,FALSE))</f>
        <v>UA</v>
      </c>
      <c r="BO352">
        <v>47.3</v>
      </c>
      <c r="BP352">
        <v>46.32</v>
      </c>
      <c r="BQ352">
        <v>70.55</v>
      </c>
      <c r="BR352">
        <v>76.66</v>
      </c>
      <c r="BS352">
        <v>78.66</v>
      </c>
      <c r="BT352">
        <v>78.41</v>
      </c>
    </row>
    <row r="353" spans="1:72"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E353">
        <v>73</v>
      </c>
      <c r="F353">
        <v>86</v>
      </c>
      <c r="G353">
        <v>91</v>
      </c>
      <c r="H353">
        <v>91.5</v>
      </c>
      <c r="I353">
        <v>92.6</v>
      </c>
      <c r="AB353" t="s">
        <v>275</v>
      </c>
      <c r="AC353" t="str">
        <f>IFERROR(VLOOKUP(AB353,'class and classification'!$A$1:$B$338,2,FALSE),VLOOKUP(AB353,'class and classification'!$A$340:$B$378,2,FALSE))</f>
        <v>Urban with Significant Rural</v>
      </c>
      <c r="AD353" t="str">
        <f>IFERROR(VLOOKUP(AB353,'class and classification'!$A$1:$C$338,3,FALSE),VLOOKUP(AB353,'class and classification'!$A$340:$C$378,3,FALSE))</f>
        <v>SD</v>
      </c>
      <c r="AI353">
        <v>16.899999999999999</v>
      </c>
      <c r="AJ353">
        <v>61.6</v>
      </c>
      <c r="BB353" t="s">
        <v>309</v>
      </c>
      <c r="BC353" t="str">
        <f>IFERROR(VLOOKUP(BB353,'class and classification'!$A$1:$B$338,2,FALSE),VLOOKUP(BB353,'class and classification'!$A$340:$B$378,2,FALSE))</f>
        <v>Predominantly Urban</v>
      </c>
      <c r="BD353" t="str">
        <f>IFERROR(VLOOKUP(BB353,'class and classification'!$A$1:$C$338,3,FALSE),VLOOKUP(BB353,'class and classification'!$A$340:$C$378,3,FALSE))</f>
        <v>UA</v>
      </c>
      <c r="BG353">
        <v>2.6</v>
      </c>
      <c r="BH353">
        <v>3.4</v>
      </c>
      <c r="BI353">
        <v>4.9000000000000004</v>
      </c>
      <c r="BJ353">
        <v>15.8</v>
      </c>
      <c r="BL353" t="s">
        <v>309</v>
      </c>
      <c r="BM353" t="str">
        <f>IFERROR(VLOOKUP(BL353,'class and classification'!$A$1:$B$338,2,FALSE),VLOOKUP(BL353,'class and classification'!$A$340:$B$378,2,FALSE))</f>
        <v>Predominantly Urban</v>
      </c>
      <c r="BN353" t="str">
        <f>IFERROR(VLOOKUP(BL353,'class and classification'!$A$1:$C$338,3,FALSE),VLOOKUP(BL353,'class and classification'!$A$340:$C$378,3,FALSE))</f>
        <v>UA</v>
      </c>
      <c r="BO353">
        <v>86.850000000000009</v>
      </c>
      <c r="BP353">
        <v>59.32</v>
      </c>
      <c r="BQ353">
        <v>79.38</v>
      </c>
      <c r="BR353">
        <v>84.43</v>
      </c>
      <c r="BS353">
        <v>84.5</v>
      </c>
      <c r="BT353">
        <v>86.54</v>
      </c>
    </row>
    <row r="354" spans="1:72"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E354">
        <v>92</v>
      </c>
      <c r="F354">
        <v>96</v>
      </c>
      <c r="G354">
        <v>97.5</v>
      </c>
      <c r="H354">
        <v>97.5</v>
      </c>
      <c r="I354">
        <v>97.5</v>
      </c>
      <c r="AB354" t="s">
        <v>308</v>
      </c>
      <c r="AC354" t="str">
        <f>IFERROR(VLOOKUP(AB354,'class and classification'!$A$1:$B$338,2,FALSE),VLOOKUP(AB354,'class and classification'!$A$340:$B$378,2,FALSE))</f>
        <v>Predominantly Rural</v>
      </c>
      <c r="AD354" t="str">
        <f>IFERROR(VLOOKUP(AB354,'class and classification'!$A$1:$C$338,3,FALSE),VLOOKUP(AB354,'class and classification'!$A$340:$C$378,3,FALSE))</f>
        <v>SD</v>
      </c>
      <c r="AI354">
        <v>7.9</v>
      </c>
      <c r="AJ354">
        <v>9.3000000000000007</v>
      </c>
      <c r="BB354" t="s">
        <v>312</v>
      </c>
      <c r="BC354" t="str">
        <f>IFERROR(VLOOKUP(BB354,'class and classification'!$A$1:$B$338,2,FALSE),VLOOKUP(BB354,'class and classification'!$A$340:$B$378,2,FALSE))</f>
        <v>Predominantly Urban</v>
      </c>
      <c r="BD354" t="str">
        <f>IFERROR(VLOOKUP(BB354,'class and classification'!$A$1:$C$338,3,FALSE),VLOOKUP(BB354,'class and classification'!$A$340:$C$378,3,FALSE))</f>
        <v>UA</v>
      </c>
      <c r="BG354">
        <v>4.7</v>
      </c>
      <c r="BH354">
        <v>7.2</v>
      </c>
      <c r="BI354">
        <v>12.1</v>
      </c>
      <c r="BJ354">
        <v>14.7</v>
      </c>
      <c r="BL354" t="s">
        <v>312</v>
      </c>
      <c r="BM354" t="str">
        <f>IFERROR(VLOOKUP(BL354,'class and classification'!$A$1:$B$338,2,FALSE),VLOOKUP(BL354,'class and classification'!$A$340:$B$378,2,FALSE))</f>
        <v>Predominantly Urban</v>
      </c>
      <c r="BN354" t="str">
        <f>IFERROR(VLOOKUP(BL354,'class and classification'!$A$1:$C$338,3,FALSE),VLOOKUP(BL354,'class and classification'!$A$340:$C$378,3,FALSE))</f>
        <v>UA</v>
      </c>
      <c r="BO354">
        <v>87.62</v>
      </c>
      <c r="BP354">
        <v>58.7</v>
      </c>
      <c r="BQ354">
        <v>79.06</v>
      </c>
      <c r="BR354">
        <v>79.349999999999994</v>
      </c>
      <c r="BS354">
        <v>79.290000000000006</v>
      </c>
      <c r="BT354">
        <v>82.68</v>
      </c>
    </row>
    <row r="355" spans="1:72"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J355">
        <v>97.9</v>
      </c>
      <c r="AB355" t="s">
        <v>12</v>
      </c>
      <c r="AC355" t="str">
        <f>IFERROR(VLOOKUP(AB355,'class and classification'!$A$1:$B$338,2,FALSE),VLOOKUP(AB355,'class and classification'!$A$340:$B$378,2,FALSE))</f>
        <v>Urban with Significant Rural</v>
      </c>
      <c r="AD355" t="str">
        <f>IFERROR(VLOOKUP(AB355,'class and classification'!$A$1:$C$338,3,FALSE),VLOOKUP(AB355,'class and classification'!$A$340:$C$378,3,FALSE))</f>
        <v>SD</v>
      </c>
      <c r="AI355">
        <v>7.5</v>
      </c>
      <c r="AJ355">
        <v>44.8</v>
      </c>
      <c r="BB355" t="s">
        <v>49</v>
      </c>
      <c r="BC355" t="str">
        <f>IFERROR(VLOOKUP(BB355,'class and classification'!$A$1:$B$338,2,FALSE),VLOOKUP(BB355,'class and classification'!$A$340:$B$378,2,FALSE))</f>
        <v>Urban with Significant Rural</v>
      </c>
      <c r="BD355" t="str">
        <f>IFERROR(VLOOKUP(BB355,'class and classification'!$A$1:$C$338,3,FALSE),VLOOKUP(BB355,'class and classification'!$A$340:$C$378,3,FALSE))</f>
        <v>UA</v>
      </c>
      <c r="BI355">
        <v>8.8000000000000007</v>
      </c>
      <c r="BJ355">
        <v>20.399999999999999</v>
      </c>
      <c r="BL355" t="s">
        <v>49</v>
      </c>
      <c r="BM355" t="str">
        <f>IFERROR(VLOOKUP(BL355,'class and classification'!$A$1:$B$338,2,FALSE),VLOOKUP(BL355,'class and classification'!$A$340:$B$378,2,FALSE))</f>
        <v>Urban with Significant Rural</v>
      </c>
      <c r="BN355" t="str">
        <f>IFERROR(VLOOKUP(BL355,'class and classification'!$A$1:$C$338,3,FALSE),VLOOKUP(BL355,'class and classification'!$A$340:$C$378,3,FALSE))</f>
        <v>UA</v>
      </c>
      <c r="BS355">
        <v>69.58</v>
      </c>
      <c r="BT355">
        <v>69.739999999999995</v>
      </c>
    </row>
    <row r="356" spans="1:72"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J356">
        <v>96.6</v>
      </c>
      <c r="AB356" t="s">
        <v>56</v>
      </c>
      <c r="AC356" t="str">
        <f>IFERROR(VLOOKUP(AB356,'class and classification'!$A$1:$B$338,2,FALSE),VLOOKUP(AB356,'class and classification'!$A$340:$B$378,2,FALSE))</f>
        <v>Predominantly Urban</v>
      </c>
      <c r="AD356" t="str">
        <f>IFERROR(VLOOKUP(AB356,'class and classification'!$A$1:$C$338,3,FALSE),VLOOKUP(AB356,'class and classification'!$A$340:$C$378,3,FALSE))</f>
        <v>SD</v>
      </c>
      <c r="AI356">
        <v>4.5</v>
      </c>
      <c r="AJ356">
        <v>10.7</v>
      </c>
      <c r="BB356" t="s">
        <v>24</v>
      </c>
      <c r="BC356" t="str">
        <f>IFERROR(VLOOKUP(BB356,'class and classification'!$A$1:$B$338,2,FALSE),VLOOKUP(BB356,'class and classification'!$A$340:$B$378,2,FALSE))</f>
        <v>Urban with Significant Rural</v>
      </c>
      <c r="BD356" t="str">
        <f>IFERROR(VLOOKUP(BB356,'class and classification'!$A$1:$C$338,3,FALSE),VLOOKUP(BB356,'class and classification'!$A$340:$C$378,3,FALSE))</f>
        <v>UA</v>
      </c>
      <c r="BG356">
        <v>8.9</v>
      </c>
      <c r="BH356">
        <v>16.399999999999999</v>
      </c>
      <c r="BI356">
        <v>21</v>
      </c>
      <c r="BJ356">
        <v>33.6</v>
      </c>
      <c r="BL356" t="s">
        <v>24</v>
      </c>
      <c r="BM356" t="str">
        <f>IFERROR(VLOOKUP(BL356,'class and classification'!$A$1:$B$338,2,FALSE),VLOOKUP(BL356,'class and classification'!$A$340:$B$378,2,FALSE))</f>
        <v>Urban with Significant Rural</v>
      </c>
      <c r="BN356" t="str">
        <f>IFERROR(VLOOKUP(BL356,'class and classification'!$A$1:$C$338,3,FALSE),VLOOKUP(BL356,'class and classification'!$A$340:$C$378,3,FALSE))</f>
        <v>UA</v>
      </c>
      <c r="BO356">
        <v>32.590000000000003</v>
      </c>
      <c r="BP356">
        <v>55.01</v>
      </c>
      <c r="BQ356">
        <v>74.459999999999994</v>
      </c>
      <c r="BR356">
        <v>76.849999999999994</v>
      </c>
      <c r="BS356">
        <v>79.81</v>
      </c>
      <c r="BT356">
        <v>77.819999999999993</v>
      </c>
    </row>
    <row r="357" spans="1:72" x14ac:dyDescent="0.3">
      <c r="AB357" t="s">
        <v>81</v>
      </c>
      <c r="AC357" t="str">
        <f>IFERROR(VLOOKUP(AB357,'class and classification'!$A$1:$B$338,2,FALSE),VLOOKUP(AB357,'class and classification'!$A$340:$B$378,2,FALSE))</f>
        <v>Predominantly Urban</v>
      </c>
      <c r="AD357" t="str">
        <f>IFERROR(VLOOKUP(AB357,'class and classification'!$A$1:$C$338,3,FALSE),VLOOKUP(AB357,'class and classification'!$A$340:$C$378,3,FALSE))</f>
        <v>SD</v>
      </c>
      <c r="AI357">
        <v>14.7</v>
      </c>
      <c r="AJ357">
        <v>72.2</v>
      </c>
      <c r="BB357" t="s">
        <v>43</v>
      </c>
      <c r="BC357" t="str">
        <f>IFERROR(VLOOKUP(BB357,'class and classification'!$A$1:$B$338,2,FALSE),VLOOKUP(BB357,'class and classification'!$A$340:$B$378,2,FALSE))</f>
        <v>Predominantly Urban</v>
      </c>
      <c r="BD357" t="str">
        <f>IFERROR(VLOOKUP(BB357,'class and classification'!$A$1:$C$338,3,FALSE),VLOOKUP(BB357,'class and classification'!$A$340:$C$378,3,FALSE))</f>
        <v>UA</v>
      </c>
      <c r="BG357">
        <v>6.9</v>
      </c>
      <c r="BH357">
        <v>32.9</v>
      </c>
      <c r="BI357">
        <v>45.7</v>
      </c>
      <c r="BJ357">
        <v>50.4</v>
      </c>
      <c r="BL357" t="s">
        <v>43</v>
      </c>
      <c r="BM357" t="str">
        <f>IFERROR(VLOOKUP(BL357,'class and classification'!$A$1:$B$338,2,FALSE),VLOOKUP(BL357,'class and classification'!$A$340:$B$378,2,FALSE))</f>
        <v>Predominantly Urban</v>
      </c>
      <c r="BN357" t="str">
        <f>IFERROR(VLOOKUP(BL357,'class and classification'!$A$1:$C$338,3,FALSE),VLOOKUP(BL357,'class and classification'!$A$340:$C$378,3,FALSE))</f>
        <v>UA</v>
      </c>
      <c r="BO357">
        <v>95.25</v>
      </c>
      <c r="BP357">
        <v>77.290000000000006</v>
      </c>
      <c r="BQ357">
        <v>90.88</v>
      </c>
      <c r="BR357">
        <v>89.3</v>
      </c>
      <c r="BS357">
        <v>93.9</v>
      </c>
      <c r="BT357">
        <v>91.66</v>
      </c>
    </row>
    <row r="358" spans="1:72" x14ac:dyDescent="0.3">
      <c r="A358" t="s">
        <v>194</v>
      </c>
      <c r="AB358" t="s">
        <v>86</v>
      </c>
      <c r="AC358" t="str">
        <f>IFERROR(VLOOKUP(AB358,'class and classification'!$A$1:$B$338,2,FALSE),VLOOKUP(AB358,'class and classification'!$A$340:$B$378,2,FALSE))</f>
        <v>Urban with Significant Rural</v>
      </c>
      <c r="AD358" t="str">
        <f>IFERROR(VLOOKUP(AB358,'class and classification'!$A$1:$C$338,3,FALSE),VLOOKUP(AB358,'class and classification'!$A$340:$C$378,3,FALSE))</f>
        <v>SD</v>
      </c>
      <c r="AI358">
        <v>4.2</v>
      </c>
      <c r="AJ358">
        <v>19.100000000000001</v>
      </c>
      <c r="BB358" t="s">
        <v>72</v>
      </c>
      <c r="BC358" t="str">
        <f>IFERROR(VLOOKUP(BB358,'class and classification'!$A$1:$B$338,2,FALSE),VLOOKUP(BB358,'class and classification'!$A$340:$B$378,2,FALSE))</f>
        <v>Predominantly Rural</v>
      </c>
      <c r="BD358" t="str">
        <f>IFERROR(VLOOKUP(BB358,'class and classification'!$A$1:$C$338,3,FALSE),VLOOKUP(BB358,'class and classification'!$A$340:$C$378,3,FALSE))</f>
        <v>UA</v>
      </c>
      <c r="BG358">
        <v>31</v>
      </c>
      <c r="BH358">
        <v>33.200000000000003</v>
      </c>
      <c r="BI358">
        <v>31.4</v>
      </c>
      <c r="BJ358">
        <v>32.6</v>
      </c>
      <c r="BL358" t="s">
        <v>72</v>
      </c>
      <c r="BM358" t="str">
        <f>IFERROR(VLOOKUP(BL358,'class and classification'!$A$1:$B$338,2,FALSE),VLOOKUP(BL358,'class and classification'!$A$340:$B$378,2,FALSE))</f>
        <v>Predominantly Rural</v>
      </c>
      <c r="BN358" t="str">
        <f>IFERROR(VLOOKUP(BL358,'class and classification'!$A$1:$C$338,3,FALSE),VLOOKUP(BL358,'class and classification'!$A$340:$C$378,3,FALSE))</f>
        <v>UA</v>
      </c>
      <c r="BO358">
        <v>15.040000000000001</v>
      </c>
      <c r="BP358">
        <v>28.39</v>
      </c>
      <c r="BQ358">
        <v>59.86</v>
      </c>
      <c r="BR358">
        <v>65.28</v>
      </c>
      <c r="BS358">
        <v>66.599999999999994</v>
      </c>
      <c r="BT358">
        <v>68.739999999999995</v>
      </c>
    </row>
    <row r="359" spans="1:72"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AB359" t="s">
        <v>115</v>
      </c>
      <c r="AC359" t="str">
        <f>IFERROR(VLOOKUP(AB359,'class and classification'!$A$1:$B$338,2,FALSE),VLOOKUP(AB359,'class and classification'!$A$340:$B$378,2,FALSE))</f>
        <v>Predominantly Urban</v>
      </c>
      <c r="AD359" t="str">
        <f>IFERROR(VLOOKUP(AB359,'class and classification'!$A$1:$C$338,3,FALSE),VLOOKUP(AB359,'class and classification'!$A$340:$C$378,3,FALSE))</f>
        <v>SD</v>
      </c>
      <c r="AI359">
        <v>6.4</v>
      </c>
      <c r="AJ359">
        <v>15.9</v>
      </c>
      <c r="BB359" t="s">
        <v>144</v>
      </c>
      <c r="BC359" t="str">
        <f>IFERROR(VLOOKUP(BB359,'class and classification'!$A$1:$B$338,2,FALSE),VLOOKUP(BB359,'class and classification'!$A$340:$B$378,2,FALSE))</f>
        <v>Predominantly Rural</v>
      </c>
      <c r="BD359" t="str">
        <f>IFERROR(VLOOKUP(BB359,'class and classification'!$A$1:$C$338,3,FALSE),VLOOKUP(BB359,'class and classification'!$A$340:$C$378,3,FALSE))</f>
        <v>UA</v>
      </c>
      <c r="BG359">
        <v>0</v>
      </c>
      <c r="BH359">
        <v>0</v>
      </c>
      <c r="BI359">
        <v>0</v>
      </c>
      <c r="BJ359">
        <v>1.6</v>
      </c>
      <c r="BL359" t="s">
        <v>144</v>
      </c>
      <c r="BM359" t="str">
        <f>IFERROR(VLOOKUP(BL359,'class and classification'!$A$1:$B$338,2,FALSE),VLOOKUP(BL359,'class and classification'!$A$340:$B$378,2,FALSE))</f>
        <v>Predominantly Rural</v>
      </c>
      <c r="BN359" t="str">
        <f>IFERROR(VLOOKUP(BL359,'class and classification'!$A$1:$C$338,3,FALSE),VLOOKUP(BL359,'class and classification'!$A$340:$C$378,3,FALSE))</f>
        <v>UA</v>
      </c>
      <c r="BO359">
        <v>0</v>
      </c>
      <c r="BP359">
        <v>0</v>
      </c>
      <c r="BQ359">
        <v>0</v>
      </c>
      <c r="BR359">
        <v>0</v>
      </c>
      <c r="BS359">
        <v>0</v>
      </c>
      <c r="BT359">
        <v>0</v>
      </c>
    </row>
    <row r="360" spans="1:72"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AB360" t="s">
        <v>162</v>
      </c>
      <c r="AC360" t="str">
        <f>IFERROR(VLOOKUP(AB360,'class and classification'!$A$1:$B$338,2,FALSE),VLOOKUP(AB360,'class and classification'!$A$340:$B$378,2,FALSE))</f>
        <v>Urban with Significant Rural</v>
      </c>
      <c r="AD360" t="str">
        <f>IFERROR(VLOOKUP(AB360,'class and classification'!$A$1:$C$338,3,FALSE),VLOOKUP(AB360,'class and classification'!$A$340:$C$378,3,FALSE))</f>
        <v>SD</v>
      </c>
      <c r="AI360">
        <v>11.5</v>
      </c>
      <c r="AJ360">
        <v>27.8</v>
      </c>
      <c r="BB360" t="s">
        <v>190</v>
      </c>
      <c r="BC360" t="str">
        <f>IFERROR(VLOOKUP(BB360,'class and classification'!$A$1:$B$338,2,FALSE),VLOOKUP(BB360,'class and classification'!$A$340:$B$378,2,FALSE))</f>
        <v>Urban with Significant Rural</v>
      </c>
      <c r="BD360" t="str">
        <f>IFERROR(VLOOKUP(BB360,'class and classification'!$A$1:$C$338,3,FALSE),VLOOKUP(BB360,'class and classification'!$A$340:$C$378,3,FALSE))</f>
        <v>UA</v>
      </c>
      <c r="BG360">
        <v>2.9</v>
      </c>
      <c r="BH360">
        <v>6</v>
      </c>
      <c r="BI360">
        <v>16.7</v>
      </c>
      <c r="BJ360">
        <v>32.299999999999997</v>
      </c>
      <c r="BL360" t="s">
        <v>190</v>
      </c>
      <c r="BM360" t="str">
        <f>IFERROR(VLOOKUP(BL360,'class and classification'!$A$1:$B$338,2,FALSE),VLOOKUP(BL360,'class and classification'!$A$340:$B$378,2,FALSE))</f>
        <v>Urban with Significant Rural</v>
      </c>
      <c r="BN360" t="str">
        <f>IFERROR(VLOOKUP(BL360,'class and classification'!$A$1:$C$338,3,FALSE),VLOOKUP(BL360,'class and classification'!$A$340:$C$378,3,FALSE))</f>
        <v>UA</v>
      </c>
      <c r="BO360">
        <v>41.49</v>
      </c>
      <c r="BP360">
        <v>48.19</v>
      </c>
      <c r="BQ360">
        <v>65.44</v>
      </c>
      <c r="BR360">
        <v>63.73</v>
      </c>
      <c r="BS360">
        <v>65.180000000000007</v>
      </c>
      <c r="BT360">
        <v>68.45</v>
      </c>
    </row>
    <row r="361" spans="1:72"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AB361" t="s">
        <v>231</v>
      </c>
      <c r="AC361" t="str">
        <f>IFERROR(VLOOKUP(AB361,'class and classification'!$A$1:$B$338,2,FALSE),VLOOKUP(AB361,'class and classification'!$A$340:$B$378,2,FALSE))</f>
        <v>Predominantly Rural</v>
      </c>
      <c r="AD361" t="str">
        <f>IFERROR(VLOOKUP(AB361,'class and classification'!$A$1:$C$338,3,FALSE),VLOOKUP(AB361,'class and classification'!$A$340:$C$378,3,FALSE))</f>
        <v>SD</v>
      </c>
      <c r="AI361">
        <v>15.3</v>
      </c>
      <c r="AJ361">
        <v>54.7</v>
      </c>
      <c r="BB361" t="s">
        <v>203</v>
      </c>
      <c r="BC361" t="str">
        <f>IFERROR(VLOOKUP(BB361,'class and classification'!$A$1:$B$338,2,FALSE),VLOOKUP(BB361,'class and classification'!$A$340:$B$378,2,FALSE))</f>
        <v>Predominantly Urban</v>
      </c>
      <c r="BD361" t="str">
        <f>IFERROR(VLOOKUP(BB361,'class and classification'!$A$1:$C$338,3,FALSE),VLOOKUP(BB361,'class and classification'!$A$340:$C$378,3,FALSE))</f>
        <v>UA</v>
      </c>
      <c r="BG361">
        <v>0.4</v>
      </c>
      <c r="BH361">
        <v>1.1000000000000001</v>
      </c>
      <c r="BI361">
        <v>2.8</v>
      </c>
      <c r="BJ361">
        <v>4.4000000000000004</v>
      </c>
      <c r="BL361" t="s">
        <v>203</v>
      </c>
      <c r="BM361" t="str">
        <f>IFERROR(VLOOKUP(BL361,'class and classification'!$A$1:$B$338,2,FALSE),VLOOKUP(BL361,'class and classification'!$A$340:$B$378,2,FALSE))</f>
        <v>Predominantly Urban</v>
      </c>
      <c r="BN361" t="str">
        <f>IFERROR(VLOOKUP(BL361,'class and classification'!$A$1:$C$338,3,FALSE),VLOOKUP(BL361,'class and classification'!$A$340:$C$378,3,FALSE))</f>
        <v>UA</v>
      </c>
      <c r="BO361">
        <v>76.08</v>
      </c>
      <c r="BP361">
        <v>72.13</v>
      </c>
      <c r="BQ361">
        <v>89.33</v>
      </c>
      <c r="BR361">
        <v>93.75</v>
      </c>
      <c r="BS361">
        <v>92.66</v>
      </c>
      <c r="BT361">
        <v>94.58</v>
      </c>
    </row>
    <row r="362" spans="1:72"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AB362" t="s">
        <v>108</v>
      </c>
      <c r="AC362" t="str">
        <f>IFERROR(VLOOKUP(AB362,'class and classification'!$A$1:$B$338,2,FALSE),VLOOKUP(AB362,'class and classification'!$A$340:$B$378,2,FALSE))</f>
        <v>Urban with Significant Rural</v>
      </c>
      <c r="AD362" t="str">
        <f>IFERROR(VLOOKUP(AB362,'class and classification'!$A$1:$C$338,3,FALSE),VLOOKUP(AB362,'class and classification'!$A$340:$C$378,3,FALSE))</f>
        <v>SD</v>
      </c>
      <c r="AI362">
        <v>5.3</v>
      </c>
      <c r="AJ362">
        <v>26.4</v>
      </c>
      <c r="BB362" t="s">
        <v>35</v>
      </c>
      <c r="BC362" t="str">
        <f>IFERROR(VLOOKUP(BB362,'class and classification'!$A$1:$B$338,2,FALSE),VLOOKUP(BB362,'class and classification'!$A$340:$B$378,2,FALSE))</f>
        <v>Predominantly Urban</v>
      </c>
      <c r="BD362" t="str">
        <f>IFERROR(VLOOKUP(BB362,'class and classification'!$A$1:$C$338,3,FALSE),VLOOKUP(BB362,'class and classification'!$A$340:$C$378,3,FALSE))</f>
        <v>UA</v>
      </c>
      <c r="BH362">
        <v>13.8</v>
      </c>
      <c r="BI362">
        <v>20.100000000000001</v>
      </c>
      <c r="BJ362">
        <v>31.8</v>
      </c>
      <c r="BL362" t="s">
        <v>35</v>
      </c>
      <c r="BM362" t="str">
        <f>IFERROR(VLOOKUP(BL362,'class and classification'!$A$1:$B$338,2,FALSE),VLOOKUP(BL362,'class and classification'!$A$340:$B$378,2,FALSE))</f>
        <v>Predominantly Urban</v>
      </c>
      <c r="BN362" t="str">
        <f>IFERROR(VLOOKUP(BL362,'class and classification'!$A$1:$C$338,3,FALSE),VLOOKUP(BL362,'class and classification'!$A$340:$C$378,3,FALSE))</f>
        <v>UA</v>
      </c>
      <c r="BR362">
        <v>88.12</v>
      </c>
      <c r="BS362">
        <v>88.31</v>
      </c>
      <c r="BT362">
        <v>89.19</v>
      </c>
    </row>
    <row r="363" spans="1:72"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AB363" t="s">
        <v>267</v>
      </c>
      <c r="AC363" t="str">
        <f>IFERROR(VLOOKUP(AB363,'class and classification'!$A$1:$B$338,2,FALSE),VLOOKUP(AB363,'class and classification'!$A$340:$B$378,2,FALSE))</f>
        <v>Predominantly Rural</v>
      </c>
      <c r="AD363" t="str">
        <f>IFERROR(VLOOKUP(AB363,'class and classification'!$A$1:$C$338,3,FALSE),VLOOKUP(AB363,'class and classification'!$A$340:$C$378,3,FALSE))</f>
        <v>SD</v>
      </c>
      <c r="AI363">
        <v>6</v>
      </c>
      <c r="AJ363">
        <v>23.9</v>
      </c>
      <c r="BB363" t="s">
        <v>239</v>
      </c>
      <c r="BC363" t="str">
        <f>IFERROR(VLOOKUP(BB363,'class and classification'!$A$1:$B$338,2,FALSE),VLOOKUP(BB363,'class and classification'!$A$340:$B$378,2,FALSE))</f>
        <v>Predominantly Urban</v>
      </c>
      <c r="BD363" t="str">
        <f>IFERROR(VLOOKUP(BB363,'class and classification'!$A$1:$C$338,3,FALSE),VLOOKUP(BB363,'class and classification'!$A$340:$C$378,3,FALSE))</f>
        <v>UA</v>
      </c>
      <c r="BG363">
        <v>4</v>
      </c>
      <c r="BH363">
        <v>6.7</v>
      </c>
      <c r="BI363">
        <v>11.6</v>
      </c>
      <c r="BJ363">
        <v>13.9</v>
      </c>
      <c r="BL363" t="s">
        <v>239</v>
      </c>
      <c r="BM363" t="str">
        <f>IFERROR(VLOOKUP(BL363,'class and classification'!$A$1:$B$338,2,FALSE),VLOOKUP(BL363,'class and classification'!$A$340:$B$378,2,FALSE))</f>
        <v>Predominantly Urban</v>
      </c>
      <c r="BN363" t="str">
        <f>IFERROR(VLOOKUP(BL363,'class and classification'!$A$1:$C$338,3,FALSE),VLOOKUP(BL363,'class and classification'!$A$340:$C$378,3,FALSE))</f>
        <v>UA</v>
      </c>
      <c r="BO363">
        <v>59.150000000000006</v>
      </c>
      <c r="BP363">
        <v>56.83</v>
      </c>
      <c r="BQ363">
        <v>80.17</v>
      </c>
      <c r="BR363">
        <v>85.05</v>
      </c>
      <c r="BS363">
        <v>85.4</v>
      </c>
      <c r="BT363">
        <v>81.58</v>
      </c>
    </row>
    <row r="364" spans="1:72"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AB364" t="s">
        <v>277</v>
      </c>
      <c r="AC364" t="str">
        <f>IFERROR(VLOOKUP(AB364,'class and classification'!$A$1:$B$338,2,FALSE),VLOOKUP(AB364,'class and classification'!$A$340:$B$378,2,FALSE))</f>
        <v>Predominantly Urban</v>
      </c>
      <c r="AD364" t="str">
        <f>IFERROR(VLOOKUP(AB364,'class and classification'!$A$1:$C$338,3,FALSE),VLOOKUP(AB364,'class and classification'!$A$340:$C$378,3,FALSE))</f>
        <v>SD</v>
      </c>
      <c r="AI364">
        <v>49.1</v>
      </c>
      <c r="AJ364">
        <v>61.1</v>
      </c>
      <c r="BB364" t="s">
        <v>268</v>
      </c>
      <c r="BC364" t="str">
        <f>IFERROR(VLOOKUP(BB364,'class and classification'!$A$1:$B$338,2,FALSE),VLOOKUP(BB364,'class and classification'!$A$340:$B$378,2,FALSE))</f>
        <v>Predominantly Urban</v>
      </c>
      <c r="BD364" t="str">
        <f>IFERROR(VLOOKUP(BB364,'class and classification'!$A$1:$C$338,3,FALSE),VLOOKUP(BB364,'class and classification'!$A$340:$C$378,3,FALSE))</f>
        <v>UA</v>
      </c>
      <c r="BG364">
        <v>5.3</v>
      </c>
      <c r="BH364">
        <v>8.4</v>
      </c>
      <c r="BI364">
        <v>14.5</v>
      </c>
      <c r="BJ364">
        <v>34.6</v>
      </c>
      <c r="BL364" t="s">
        <v>268</v>
      </c>
      <c r="BM364" t="str">
        <f>IFERROR(VLOOKUP(BL364,'class and classification'!$A$1:$B$338,2,FALSE),VLOOKUP(BL364,'class and classification'!$A$340:$B$378,2,FALSE))</f>
        <v>Predominantly Urban</v>
      </c>
      <c r="BN364" t="str">
        <f>IFERROR(VLOOKUP(BL364,'class and classification'!$A$1:$C$338,3,FALSE),VLOOKUP(BL364,'class and classification'!$A$340:$C$378,3,FALSE))</f>
        <v>UA</v>
      </c>
      <c r="BO364">
        <v>63.29</v>
      </c>
      <c r="BP364">
        <v>70.010000000000005</v>
      </c>
      <c r="BQ364">
        <v>80.09</v>
      </c>
      <c r="BR364">
        <v>83.47</v>
      </c>
      <c r="BS364">
        <v>88.64</v>
      </c>
      <c r="BT364">
        <v>89.1</v>
      </c>
    </row>
    <row r="365" spans="1:72" x14ac:dyDescent="0.3">
      <c r="AB365" t="s">
        <v>280</v>
      </c>
      <c r="AC365" t="str">
        <f>IFERROR(VLOOKUP(AB365,'class and classification'!$A$1:$B$338,2,FALSE),VLOOKUP(AB365,'class and classification'!$A$340:$B$378,2,FALSE))</f>
        <v>Urban with Significant Rural</v>
      </c>
      <c r="AD365" t="str">
        <f>IFERROR(VLOOKUP(AB365,'class and classification'!$A$1:$C$338,3,FALSE),VLOOKUP(AB365,'class and classification'!$A$340:$C$378,3,FALSE))</f>
        <v>SD</v>
      </c>
      <c r="AI365">
        <v>11.6</v>
      </c>
      <c r="AJ365">
        <v>24.1</v>
      </c>
      <c r="BB365" t="s">
        <v>281</v>
      </c>
      <c r="BC365" t="str">
        <f>IFERROR(VLOOKUP(BB365,'class and classification'!$A$1:$B$338,2,FALSE),VLOOKUP(BB365,'class and classification'!$A$340:$B$378,2,FALSE))</f>
        <v>Predominantly Urban</v>
      </c>
      <c r="BD365" t="str">
        <f>IFERROR(VLOOKUP(BB365,'class and classification'!$A$1:$C$338,3,FALSE),VLOOKUP(BB365,'class and classification'!$A$340:$C$378,3,FALSE))</f>
        <v>UA</v>
      </c>
      <c r="BG365">
        <v>3.5</v>
      </c>
      <c r="BH365">
        <v>14.8</v>
      </c>
      <c r="BI365">
        <v>24</v>
      </c>
      <c r="BJ365">
        <v>45.7</v>
      </c>
      <c r="BL365" t="s">
        <v>281</v>
      </c>
      <c r="BM365" t="str">
        <f>IFERROR(VLOOKUP(BL365,'class and classification'!$A$1:$B$338,2,FALSE),VLOOKUP(BL365,'class and classification'!$A$340:$B$378,2,FALSE))</f>
        <v>Predominantly Urban</v>
      </c>
      <c r="BN365" t="str">
        <f>IFERROR(VLOOKUP(BL365,'class and classification'!$A$1:$C$338,3,FALSE),VLOOKUP(BL365,'class and classification'!$A$340:$C$378,3,FALSE))</f>
        <v>UA</v>
      </c>
      <c r="BO365">
        <v>64.67</v>
      </c>
      <c r="BP365">
        <v>70.89</v>
      </c>
      <c r="BQ365">
        <v>88.75</v>
      </c>
      <c r="BR365">
        <v>90.13</v>
      </c>
      <c r="BS365">
        <v>86.62</v>
      </c>
      <c r="BT365">
        <v>88.21</v>
      </c>
    </row>
    <row r="366" spans="1:72"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AB366" t="s">
        <v>285</v>
      </c>
      <c r="AC366" t="str">
        <f>IFERROR(VLOOKUP(AB366,'class and classification'!$A$1:$B$338,2,FALSE),VLOOKUP(AB366,'class and classification'!$A$340:$B$378,2,FALSE))</f>
        <v>Urban with Significant Rural</v>
      </c>
      <c r="AD366" t="str">
        <f>IFERROR(VLOOKUP(AB366,'class and classification'!$A$1:$C$338,3,FALSE),VLOOKUP(AB366,'class and classification'!$A$340:$C$378,3,FALSE))</f>
        <v>SD</v>
      </c>
      <c r="AI366">
        <v>8.3000000000000007</v>
      </c>
      <c r="AJ366">
        <v>34.6</v>
      </c>
      <c r="BB366" t="s">
        <v>307</v>
      </c>
      <c r="BC366" t="str">
        <f>IFERROR(VLOOKUP(BB366,'class and classification'!$A$1:$B$338,2,FALSE),VLOOKUP(BB366,'class and classification'!$A$340:$B$378,2,FALSE))</f>
        <v>Predominantly Rural</v>
      </c>
      <c r="BD366" t="str">
        <f>IFERROR(VLOOKUP(BB366,'class and classification'!$A$1:$C$338,3,FALSE),VLOOKUP(BB366,'class and classification'!$A$340:$C$378,3,FALSE))</f>
        <v>UA</v>
      </c>
      <c r="BG366">
        <v>3.3</v>
      </c>
      <c r="BH366">
        <v>7.2</v>
      </c>
      <c r="BI366">
        <v>19.2</v>
      </c>
      <c r="BJ366">
        <v>26.9</v>
      </c>
      <c r="BL366" t="s">
        <v>307</v>
      </c>
      <c r="BM366" t="str">
        <f>IFERROR(VLOOKUP(BL366,'class and classification'!$A$1:$B$338,2,FALSE),VLOOKUP(BL366,'class and classification'!$A$340:$B$378,2,FALSE))</f>
        <v>Predominantly Rural</v>
      </c>
      <c r="BN366" t="str">
        <f>IFERROR(VLOOKUP(BL366,'class and classification'!$A$1:$C$338,3,FALSE),VLOOKUP(BL366,'class and classification'!$A$340:$C$378,3,FALSE))</f>
        <v>UA</v>
      </c>
      <c r="BO366">
        <v>31.44</v>
      </c>
      <c r="BP366">
        <v>39.71</v>
      </c>
      <c r="BQ366">
        <v>69.12</v>
      </c>
      <c r="BR366">
        <v>73.23</v>
      </c>
      <c r="BS366">
        <v>73.86</v>
      </c>
      <c r="BT366">
        <v>74.61</v>
      </c>
    </row>
    <row r="367" spans="1:72"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v>82</v>
      </c>
      <c r="F367">
        <v>88</v>
      </c>
      <c r="G367">
        <v>89.4</v>
      </c>
      <c r="H367">
        <v>90.4</v>
      </c>
      <c r="I367">
        <v>92.1</v>
      </c>
      <c r="J367">
        <v>92.5</v>
      </c>
      <c r="AB367" t="s">
        <v>63</v>
      </c>
      <c r="AC367" t="str">
        <f>IFERROR(VLOOKUP(AB367,'class and classification'!$A$1:$B$338,2,FALSE),VLOOKUP(AB367,'class and classification'!$A$340:$B$378,2,FALSE))</f>
        <v>Urban with Significant Rural</v>
      </c>
      <c r="AD367" t="str">
        <f>IFERROR(VLOOKUP(AB367,'class and classification'!$A$1:$C$338,3,FALSE),VLOOKUP(AB367,'class and classification'!$A$340:$C$378,3,FALSE))</f>
        <v>SD</v>
      </c>
      <c r="AI367">
        <v>10.5</v>
      </c>
      <c r="AJ367">
        <v>14.6</v>
      </c>
      <c r="BB367" t="s">
        <v>85</v>
      </c>
      <c r="BC367" t="str">
        <f>IFERROR(VLOOKUP(BB367,'class and classification'!$A$1:$B$338,2,FALSE),VLOOKUP(BB367,'class and classification'!$A$340:$B$378,2,FALSE))</f>
        <v>Predominantly Rural</v>
      </c>
      <c r="BD367" t="str">
        <f>IFERROR(VLOOKUP(BB367,'class and classification'!$A$1:$C$338,3,FALSE),VLOOKUP(BB367,'class and classification'!$A$340:$C$378,3,FALSE))</f>
        <v>UA</v>
      </c>
      <c r="BH367">
        <v>3.3</v>
      </c>
      <c r="BI367">
        <v>6.3</v>
      </c>
      <c r="BJ367">
        <v>12.9</v>
      </c>
      <c r="BL367" t="s">
        <v>85</v>
      </c>
      <c r="BM367" t="str">
        <f>IFERROR(VLOOKUP(BL367,'class and classification'!$A$1:$B$338,2,FALSE),VLOOKUP(BL367,'class and classification'!$A$340:$B$378,2,FALSE))</f>
        <v>Predominantly Rural</v>
      </c>
      <c r="BN367" t="str">
        <f>IFERROR(VLOOKUP(BL367,'class and classification'!$A$1:$C$338,3,FALSE),VLOOKUP(BL367,'class and classification'!$A$340:$C$378,3,FALSE))</f>
        <v>UA</v>
      </c>
      <c r="BR367">
        <v>65.52</v>
      </c>
      <c r="BS367">
        <v>66.739999999999995</v>
      </c>
      <c r="BT367">
        <v>68.61</v>
      </c>
    </row>
    <row r="368" spans="1:72"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v>81</v>
      </c>
      <c r="F368">
        <v>83</v>
      </c>
      <c r="G368">
        <v>85.399999999999991</v>
      </c>
      <c r="H368">
        <v>86.9</v>
      </c>
      <c r="I368">
        <v>89.1</v>
      </c>
      <c r="J368">
        <v>89.9</v>
      </c>
      <c r="AB368" t="s">
        <v>200</v>
      </c>
      <c r="AC368" t="str">
        <f>IFERROR(VLOOKUP(AB368,'class and classification'!$A$1:$B$338,2,FALSE),VLOOKUP(AB368,'class and classification'!$A$340:$B$378,2,FALSE))</f>
        <v>Predominantly Urban</v>
      </c>
      <c r="AD368" t="str">
        <f>IFERROR(VLOOKUP(AB368,'class and classification'!$A$1:$C$338,3,FALSE),VLOOKUP(AB368,'class and classification'!$A$340:$C$378,3,FALSE))</f>
        <v>SD</v>
      </c>
      <c r="AI368">
        <v>2.5</v>
      </c>
      <c r="AJ368">
        <v>1.5</v>
      </c>
      <c r="BB368" t="s">
        <v>347</v>
      </c>
      <c r="BC368" t="str">
        <f>IFERROR(VLOOKUP(BB368,'class and classification'!$A$1:$B$338,2,FALSE),VLOOKUP(BB368,'class and classification'!$A$340:$B$378,2,FALSE))</f>
        <v>Predominantly Urban</v>
      </c>
      <c r="BD368" t="str">
        <f>IFERROR(VLOOKUP(BB368,'class and classification'!$A$1:$C$338,3,FALSE),VLOOKUP(BB368,'class and classification'!$A$340:$C$378,3,FALSE))</f>
        <v>UA</v>
      </c>
      <c r="BG368">
        <v>19.899999999999999</v>
      </c>
      <c r="BL368" t="s">
        <v>347</v>
      </c>
      <c r="BM368" t="str">
        <f>IFERROR(VLOOKUP(BL368,'class and classification'!$A$1:$B$338,2,FALSE),VLOOKUP(BL368,'class and classification'!$A$340:$B$378,2,FALSE))</f>
        <v>Predominantly Urban</v>
      </c>
      <c r="BN368" t="str">
        <f>IFERROR(VLOOKUP(BL368,'class and classification'!$A$1:$C$338,3,FALSE),VLOOKUP(BL368,'class and classification'!$A$340:$C$378,3,FALSE))</f>
        <v>UA</v>
      </c>
      <c r="BO368">
        <v>96.57</v>
      </c>
      <c r="BP368">
        <v>79.260000000000005</v>
      </c>
      <c r="BQ368">
        <v>89.99</v>
      </c>
    </row>
    <row r="369" spans="1:72"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v>85</v>
      </c>
      <c r="F369">
        <v>88</v>
      </c>
      <c r="G369">
        <v>90</v>
      </c>
      <c r="H369">
        <v>90.4</v>
      </c>
      <c r="I369">
        <v>91.8</v>
      </c>
      <c r="J369">
        <v>92.5</v>
      </c>
      <c r="AB369" t="s">
        <v>245</v>
      </c>
      <c r="AC369" t="str">
        <f>IFERROR(VLOOKUP(AB369,'class and classification'!$A$1:$B$338,2,FALSE),VLOOKUP(AB369,'class and classification'!$A$340:$B$378,2,FALSE))</f>
        <v>Predominantly Rural</v>
      </c>
      <c r="AD369" t="str">
        <f>IFERROR(VLOOKUP(AB369,'class and classification'!$A$1:$C$338,3,FALSE),VLOOKUP(AB369,'class and classification'!$A$340:$C$378,3,FALSE))</f>
        <v>SD</v>
      </c>
      <c r="AI369">
        <v>23.6</v>
      </c>
      <c r="AJ369">
        <v>24.2</v>
      </c>
      <c r="BB369" t="s">
        <v>358</v>
      </c>
      <c r="BC369" t="str">
        <f>IFERROR(VLOOKUP(BB369,'class and classification'!$A$1:$B$338,2,FALSE),VLOOKUP(BB369,'class and classification'!$A$340:$B$378,2,FALSE))</f>
        <v>Predominantly Urban</v>
      </c>
      <c r="BD369" t="str">
        <f>IFERROR(VLOOKUP(BB369,'class and classification'!$A$1:$C$338,3,FALSE),VLOOKUP(BB369,'class and classification'!$A$340:$C$378,3,FALSE))</f>
        <v>UA</v>
      </c>
      <c r="BG369">
        <v>3.2</v>
      </c>
      <c r="BL369" t="s">
        <v>358</v>
      </c>
      <c r="BM369" t="str">
        <f>IFERROR(VLOOKUP(BL369,'class and classification'!$A$1:$B$338,2,FALSE),VLOOKUP(BL369,'class and classification'!$A$340:$B$378,2,FALSE))</f>
        <v>Predominantly Urban</v>
      </c>
      <c r="BN369" t="str">
        <f>IFERROR(VLOOKUP(BL369,'class and classification'!$A$1:$C$338,3,FALSE),VLOOKUP(BL369,'class and classification'!$A$340:$C$378,3,FALSE))</f>
        <v>UA</v>
      </c>
      <c r="BO369">
        <v>91.45</v>
      </c>
      <c r="BP369">
        <v>74.09</v>
      </c>
      <c r="BQ369">
        <v>86.36</v>
      </c>
    </row>
    <row r="370" spans="1:72"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v>75</v>
      </c>
      <c r="F370">
        <v>78</v>
      </c>
      <c r="G370">
        <v>82.3</v>
      </c>
      <c r="H370">
        <v>81.7</v>
      </c>
      <c r="I370">
        <v>84</v>
      </c>
      <c r="J370">
        <v>84.2</v>
      </c>
      <c r="AB370" t="s">
        <v>287</v>
      </c>
      <c r="AC370" t="str">
        <f>IFERROR(VLOOKUP(AB370,'class and classification'!$A$1:$B$338,2,FALSE),VLOOKUP(AB370,'class and classification'!$A$340:$B$378,2,FALSE))</f>
        <v>Predominantly Rural</v>
      </c>
      <c r="AD370" t="str">
        <f>IFERROR(VLOOKUP(AB370,'class and classification'!$A$1:$C$338,3,FALSE),VLOOKUP(AB370,'class and classification'!$A$340:$C$378,3,FALSE))</f>
        <v>SD</v>
      </c>
      <c r="AI370">
        <v>16.5</v>
      </c>
      <c r="AJ370">
        <v>19</v>
      </c>
      <c r="BB370" t="s">
        <v>1228</v>
      </c>
      <c r="BC370" t="e">
        <f>IFERROR(VLOOKUP(BB370,'class and classification'!$A$1:$B$338,2,FALSE),VLOOKUP(BB370,'class and classification'!$A$340:$B$378,2,FALSE))</f>
        <v>#N/A</v>
      </c>
      <c r="BD370" t="e">
        <f>IFERROR(VLOOKUP(BB370,'class and classification'!$A$1:$C$338,3,FALSE),VLOOKUP(BB370,'class and classification'!$A$340:$C$378,3,FALSE))</f>
        <v>#N/A</v>
      </c>
      <c r="BG370">
        <v>15.4</v>
      </c>
      <c r="BH370">
        <v>15.7</v>
      </c>
      <c r="BI370">
        <v>16.100000000000001</v>
      </c>
      <c r="BJ370">
        <v>16.899999999999999</v>
      </c>
      <c r="BL370" t="s">
        <v>1228</v>
      </c>
      <c r="BM370" t="e">
        <f>IFERROR(VLOOKUP(BL370,'class and classification'!$A$1:$B$338,2,FALSE),VLOOKUP(BL370,'class and classification'!$A$340:$B$378,2,FALSE))</f>
        <v>#N/A</v>
      </c>
      <c r="BN370" t="e">
        <f>IFERROR(VLOOKUP(BL370,'class and classification'!$A$1:$C$338,3,FALSE),VLOOKUP(BL370,'class and classification'!$A$340:$C$378,3,FALSE))</f>
        <v>#N/A</v>
      </c>
      <c r="BP370">
        <v>7.14</v>
      </c>
      <c r="BQ370">
        <v>22.34</v>
      </c>
      <c r="BR370">
        <v>25.86</v>
      </c>
      <c r="BS370">
        <v>30.92</v>
      </c>
      <c r="BT370">
        <v>31.27</v>
      </c>
    </row>
    <row r="371" spans="1:72"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v>72</v>
      </c>
      <c r="F371">
        <v>80</v>
      </c>
      <c r="G371">
        <v>81.100000000000009</v>
      </c>
      <c r="H371">
        <v>81.399999999999991</v>
      </c>
      <c r="I371">
        <v>83.4</v>
      </c>
      <c r="J371">
        <v>85</v>
      </c>
      <c r="AB371" t="s">
        <v>303</v>
      </c>
      <c r="AC371" t="str">
        <f>IFERROR(VLOOKUP(AB371,'class and classification'!$A$1:$B$338,2,FALSE),VLOOKUP(AB371,'class and classification'!$A$340:$B$378,2,FALSE))</f>
        <v>Predominantly Rural</v>
      </c>
      <c r="AD371" t="str">
        <f>IFERROR(VLOOKUP(AB371,'class and classification'!$A$1:$C$338,3,FALSE),VLOOKUP(AB371,'class and classification'!$A$340:$C$378,3,FALSE))</f>
        <v>SD</v>
      </c>
      <c r="AI371">
        <v>24.9</v>
      </c>
      <c r="AJ371">
        <v>42.2</v>
      </c>
      <c r="BB371" t="s">
        <v>1233</v>
      </c>
      <c r="BC371" t="e">
        <f>IFERROR(VLOOKUP(BB371,'class and classification'!$A$1:$B$338,2,FALSE),VLOOKUP(BB371,'class and classification'!$A$340:$B$378,2,FALSE))</f>
        <v>#N/A</v>
      </c>
      <c r="BD371" t="e">
        <f>IFERROR(VLOOKUP(BB371,'class and classification'!$A$1:$C$338,3,FALSE),VLOOKUP(BB371,'class and classification'!$A$340:$C$378,3,FALSE))</f>
        <v>#N/A</v>
      </c>
      <c r="BG371">
        <v>14.2</v>
      </c>
      <c r="BH371">
        <v>14.5</v>
      </c>
      <c r="BI371">
        <v>15.7</v>
      </c>
      <c r="BJ371">
        <v>17.100000000000001</v>
      </c>
      <c r="BL371" t="s">
        <v>1233</v>
      </c>
      <c r="BM371" t="e">
        <f>IFERROR(VLOOKUP(BL371,'class and classification'!$A$1:$B$338,2,FALSE),VLOOKUP(BL371,'class and classification'!$A$340:$B$378,2,FALSE))</f>
        <v>#N/A</v>
      </c>
      <c r="BN371" t="e">
        <f>IFERROR(VLOOKUP(BL371,'class and classification'!$A$1:$C$338,3,FALSE),VLOOKUP(BL371,'class and classification'!$A$340:$C$378,3,FALSE))</f>
        <v>#N/A</v>
      </c>
      <c r="BP371">
        <v>15.38</v>
      </c>
      <c r="BQ371">
        <v>50.7</v>
      </c>
      <c r="BR371">
        <v>52.89</v>
      </c>
      <c r="BS371">
        <v>56.88</v>
      </c>
      <c r="BT371">
        <v>56.65</v>
      </c>
    </row>
    <row r="372" spans="1:72"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v>89</v>
      </c>
      <c r="F372">
        <v>91</v>
      </c>
      <c r="G372">
        <v>91.3</v>
      </c>
      <c r="H372">
        <v>92.2</v>
      </c>
      <c r="I372">
        <v>93.3</v>
      </c>
      <c r="J372">
        <v>93.7</v>
      </c>
      <c r="AB372" t="s">
        <v>100</v>
      </c>
      <c r="AC372" t="str">
        <f>IFERROR(VLOOKUP(AB372,'class and classification'!$A$1:$B$338,2,FALSE),VLOOKUP(AB372,'class and classification'!$A$340:$B$378,2,FALSE))</f>
        <v>Predominantly Urban</v>
      </c>
      <c r="AD372" t="str">
        <f>IFERROR(VLOOKUP(AB372,'class and classification'!$A$1:$C$338,3,FALSE),VLOOKUP(AB372,'class and classification'!$A$340:$C$378,3,FALSE))</f>
        <v>SD</v>
      </c>
      <c r="AI372">
        <v>4.5</v>
      </c>
      <c r="AJ372">
        <v>15.7</v>
      </c>
      <c r="BB372" t="s">
        <v>1236</v>
      </c>
      <c r="BC372" t="e">
        <f>IFERROR(VLOOKUP(BB372,'class and classification'!$A$1:$B$338,2,FALSE),VLOOKUP(BB372,'class and classification'!$A$340:$B$378,2,FALSE))</f>
        <v>#N/A</v>
      </c>
      <c r="BD372" t="e">
        <f>IFERROR(VLOOKUP(BB372,'class and classification'!$A$1:$C$338,3,FALSE),VLOOKUP(BB372,'class and classification'!$A$340:$C$378,3,FALSE))</f>
        <v>#N/A</v>
      </c>
      <c r="BG372">
        <v>3.8</v>
      </c>
      <c r="BH372">
        <v>4.0999999999999996</v>
      </c>
      <c r="BI372">
        <v>7.2</v>
      </c>
      <c r="BJ372">
        <v>10.1</v>
      </c>
      <c r="BL372" t="s">
        <v>1236</v>
      </c>
      <c r="BM372" t="e">
        <f>IFERROR(VLOOKUP(BL372,'class and classification'!$A$1:$B$338,2,FALSE),VLOOKUP(BL372,'class and classification'!$A$340:$B$378,2,FALSE))</f>
        <v>#N/A</v>
      </c>
      <c r="BN372" t="e">
        <f>IFERROR(VLOOKUP(BL372,'class and classification'!$A$1:$C$338,3,FALSE),VLOOKUP(BL372,'class and classification'!$A$340:$C$378,3,FALSE))</f>
        <v>#N/A</v>
      </c>
      <c r="BP372">
        <v>21.39</v>
      </c>
      <c r="BQ372">
        <v>59.35</v>
      </c>
      <c r="BR372">
        <v>69.45</v>
      </c>
      <c r="BS372">
        <v>71.459999999999994</v>
      </c>
      <c r="BT372">
        <v>72.17</v>
      </c>
    </row>
    <row r="373" spans="1:72"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v>77</v>
      </c>
      <c r="F373">
        <v>86</v>
      </c>
      <c r="G373">
        <v>87.300000000000011</v>
      </c>
      <c r="H373">
        <v>88.300000000000011</v>
      </c>
      <c r="I373">
        <v>91.2</v>
      </c>
      <c r="J373">
        <v>92.8</v>
      </c>
      <c r="AB373" t="s">
        <v>103</v>
      </c>
      <c r="AC373" t="str">
        <f>IFERROR(VLOOKUP(AB373,'class and classification'!$A$1:$B$338,2,FALSE),VLOOKUP(AB373,'class and classification'!$A$340:$B$378,2,FALSE))</f>
        <v>Predominantly Urban</v>
      </c>
      <c r="AD373" t="str">
        <f>IFERROR(VLOOKUP(AB373,'class and classification'!$A$1:$C$338,3,FALSE),VLOOKUP(AB373,'class and classification'!$A$340:$C$378,3,FALSE))</f>
        <v>SD</v>
      </c>
      <c r="AI373">
        <v>60.2</v>
      </c>
      <c r="AJ373">
        <v>67.900000000000006</v>
      </c>
      <c r="BB373" t="s">
        <v>1240</v>
      </c>
      <c r="BC373" t="e">
        <f>IFERROR(VLOOKUP(BB373,'class and classification'!$A$1:$B$338,2,FALSE),VLOOKUP(BB373,'class and classification'!$A$340:$B$378,2,FALSE))</f>
        <v>#N/A</v>
      </c>
      <c r="BD373" t="e">
        <f>IFERROR(VLOOKUP(BB373,'class and classification'!$A$1:$C$338,3,FALSE),VLOOKUP(BB373,'class and classification'!$A$340:$C$378,3,FALSE))</f>
        <v>#N/A</v>
      </c>
      <c r="BG373">
        <v>5.8</v>
      </c>
      <c r="BH373">
        <v>5.6</v>
      </c>
      <c r="BI373">
        <v>8</v>
      </c>
      <c r="BJ373">
        <v>23.6</v>
      </c>
      <c r="BL373" t="s">
        <v>1240</v>
      </c>
      <c r="BM373" t="e">
        <f>IFERROR(VLOOKUP(BL373,'class and classification'!$A$1:$B$338,2,FALSE),VLOOKUP(BL373,'class and classification'!$A$340:$B$378,2,FALSE))</f>
        <v>#N/A</v>
      </c>
      <c r="BN373" t="e">
        <f>IFERROR(VLOOKUP(BL373,'class and classification'!$A$1:$C$338,3,FALSE),VLOOKUP(BL373,'class and classification'!$A$340:$C$378,3,FALSE))</f>
        <v>#N/A</v>
      </c>
      <c r="BP373">
        <v>32.32</v>
      </c>
      <c r="BQ373">
        <v>62.16</v>
      </c>
      <c r="BR373">
        <v>60.67</v>
      </c>
      <c r="BS373">
        <v>62.48</v>
      </c>
      <c r="BT373">
        <v>62.65</v>
      </c>
    </row>
    <row r="374" spans="1:72" x14ac:dyDescent="0.3">
      <c r="AB374" t="s">
        <v>118</v>
      </c>
      <c r="AC374" t="str">
        <f>IFERROR(VLOOKUP(AB374,'class and classification'!$A$1:$B$338,2,FALSE),VLOOKUP(AB374,'class and classification'!$A$340:$B$378,2,FALSE))</f>
        <v>Predominantly Urban</v>
      </c>
      <c r="AD374" t="str">
        <f>IFERROR(VLOOKUP(AB374,'class and classification'!$A$1:$C$338,3,FALSE),VLOOKUP(AB374,'class and classification'!$A$340:$C$378,3,FALSE))</f>
        <v>SD</v>
      </c>
      <c r="AI374">
        <v>2.7</v>
      </c>
      <c r="AJ374">
        <v>3.6</v>
      </c>
      <c r="BB374" t="s">
        <v>639</v>
      </c>
      <c r="BC374" t="e">
        <f>IFERROR(VLOOKUP(BB374,'class and classification'!$A$1:$B$338,2,FALSE),VLOOKUP(BB374,'class and classification'!$A$340:$B$378,2,FALSE))</f>
        <v>#N/A</v>
      </c>
      <c r="BD374" t="e">
        <f>IFERROR(VLOOKUP(BB374,'class and classification'!$A$1:$C$338,3,FALSE),VLOOKUP(BB374,'class and classification'!$A$340:$C$378,3,FALSE))</f>
        <v>#N/A</v>
      </c>
      <c r="BG374">
        <v>8.3000000000000007</v>
      </c>
      <c r="BH374">
        <v>9.3000000000000007</v>
      </c>
      <c r="BI374">
        <v>18.399999999999999</v>
      </c>
      <c r="BJ374">
        <v>56.4</v>
      </c>
      <c r="BL374" t="s">
        <v>639</v>
      </c>
      <c r="BM374" t="e">
        <f>IFERROR(VLOOKUP(BL374,'class and classification'!$A$1:$B$338,2,FALSE),VLOOKUP(BL374,'class and classification'!$A$340:$B$378,2,FALSE))</f>
        <v>#N/A</v>
      </c>
      <c r="BN374" t="e">
        <f>IFERROR(VLOOKUP(BL374,'class and classification'!$A$1:$C$338,3,FALSE),VLOOKUP(BL374,'class and classification'!$A$340:$C$378,3,FALSE))</f>
        <v>#N/A</v>
      </c>
      <c r="BP374">
        <v>21.29</v>
      </c>
      <c r="BQ374">
        <v>62.19</v>
      </c>
      <c r="BR374">
        <v>63.92</v>
      </c>
      <c r="BS374">
        <v>62.4</v>
      </c>
      <c r="BT374">
        <v>60.97</v>
      </c>
    </row>
    <row r="375" spans="1:72"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AB375" t="s">
        <v>176</v>
      </c>
      <c r="AC375" t="str">
        <f>IFERROR(VLOOKUP(AB375,'class and classification'!$A$1:$B$338,2,FALSE),VLOOKUP(AB375,'class and classification'!$A$340:$B$378,2,FALSE))</f>
        <v>Urban with Significant Rural</v>
      </c>
      <c r="AD375" t="str">
        <f>IFERROR(VLOOKUP(AB375,'class and classification'!$A$1:$C$338,3,FALSE),VLOOKUP(AB375,'class and classification'!$A$340:$C$378,3,FALSE))</f>
        <v>SD</v>
      </c>
      <c r="AI375">
        <v>10.3</v>
      </c>
      <c r="AJ375">
        <v>11</v>
      </c>
      <c r="BB375" t="s">
        <v>644</v>
      </c>
      <c r="BC375" t="e">
        <f>IFERROR(VLOOKUP(BB375,'class and classification'!$A$1:$B$338,2,FALSE),VLOOKUP(BB375,'class and classification'!$A$340:$B$378,2,FALSE))</f>
        <v>#N/A</v>
      </c>
      <c r="BD375" t="e">
        <f>IFERROR(VLOOKUP(BB375,'class and classification'!$A$1:$C$338,3,FALSE),VLOOKUP(BB375,'class and classification'!$A$340:$C$378,3,FALSE))</f>
        <v>#N/A</v>
      </c>
      <c r="BG375">
        <v>15.8</v>
      </c>
      <c r="BH375">
        <v>26.6</v>
      </c>
      <c r="BI375">
        <v>36.200000000000003</v>
      </c>
      <c r="BJ375">
        <v>41</v>
      </c>
      <c r="BL375" t="s">
        <v>644</v>
      </c>
      <c r="BM375" t="e">
        <f>IFERROR(VLOOKUP(BL375,'class and classification'!$A$1:$B$338,2,FALSE),VLOOKUP(BL375,'class and classification'!$A$340:$B$378,2,FALSE))</f>
        <v>#N/A</v>
      </c>
      <c r="BN375" t="e">
        <f>IFERROR(VLOOKUP(BL375,'class and classification'!$A$1:$C$338,3,FALSE),VLOOKUP(BL375,'class and classification'!$A$340:$C$378,3,FALSE))</f>
        <v>#N/A</v>
      </c>
      <c r="BO375">
        <v>8.5599999999999987</v>
      </c>
      <c r="BP375">
        <v>40.090000000000003</v>
      </c>
      <c r="BQ375">
        <v>68.84</v>
      </c>
      <c r="BR375">
        <v>73.38</v>
      </c>
      <c r="BS375">
        <v>72.69</v>
      </c>
      <c r="BT375">
        <v>73.180000000000007</v>
      </c>
    </row>
    <row r="376" spans="1:72"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v>97</v>
      </c>
      <c r="F376">
        <v>98</v>
      </c>
      <c r="G376">
        <v>98.8</v>
      </c>
      <c r="H376">
        <v>98.3</v>
      </c>
      <c r="I376">
        <v>98.3</v>
      </c>
      <c r="J376">
        <v>97.9</v>
      </c>
      <c r="AB376" t="s">
        <v>210</v>
      </c>
      <c r="AC376" t="str">
        <f>IFERROR(VLOOKUP(AB376,'class and classification'!$A$1:$B$338,2,FALSE),VLOOKUP(AB376,'class and classification'!$A$340:$B$378,2,FALSE))</f>
        <v>Predominantly Urban</v>
      </c>
      <c r="AD376" t="str">
        <f>IFERROR(VLOOKUP(AB376,'class and classification'!$A$1:$C$338,3,FALSE),VLOOKUP(AB376,'class and classification'!$A$340:$C$378,3,FALSE))</f>
        <v>SD</v>
      </c>
      <c r="AI376">
        <v>19.7</v>
      </c>
      <c r="AJ376">
        <v>25.8</v>
      </c>
      <c r="BB376" t="s">
        <v>647</v>
      </c>
      <c r="BC376" t="e">
        <f>IFERROR(VLOOKUP(BB376,'class and classification'!$A$1:$B$338,2,FALSE),VLOOKUP(BB376,'class and classification'!$A$340:$B$378,2,FALSE))</f>
        <v>#N/A</v>
      </c>
      <c r="BD376" t="e">
        <f>IFERROR(VLOOKUP(BB376,'class and classification'!$A$1:$C$338,3,FALSE),VLOOKUP(BB376,'class and classification'!$A$340:$C$378,3,FALSE))</f>
        <v>#N/A</v>
      </c>
      <c r="BG376">
        <v>16.3</v>
      </c>
      <c r="BH376">
        <v>17</v>
      </c>
      <c r="BI376">
        <v>16.3</v>
      </c>
      <c r="BJ376">
        <v>17.899999999999999</v>
      </c>
      <c r="BL376" t="s">
        <v>647</v>
      </c>
      <c r="BM376" t="e">
        <f>IFERROR(VLOOKUP(BL376,'class and classification'!$A$1:$B$338,2,FALSE),VLOOKUP(BL376,'class and classification'!$A$340:$B$378,2,FALSE))</f>
        <v>#N/A</v>
      </c>
      <c r="BN376" t="e">
        <f>IFERROR(VLOOKUP(BL376,'class and classification'!$A$1:$C$338,3,FALSE),VLOOKUP(BL376,'class and classification'!$A$340:$C$378,3,FALSE))</f>
        <v>#N/A</v>
      </c>
      <c r="BP376">
        <v>2.2200000000000002</v>
      </c>
      <c r="BQ376">
        <v>55.36</v>
      </c>
      <c r="BR376">
        <v>56.96</v>
      </c>
      <c r="BS376">
        <v>60.76</v>
      </c>
      <c r="BT376">
        <v>61.69</v>
      </c>
    </row>
    <row r="377" spans="1:72"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v>86</v>
      </c>
      <c r="F377">
        <v>88</v>
      </c>
      <c r="G377">
        <v>92.7</v>
      </c>
      <c r="H377">
        <v>95.199999999999989</v>
      </c>
      <c r="I377">
        <v>95.6</v>
      </c>
      <c r="J377">
        <v>95.2</v>
      </c>
      <c r="AB377" t="s">
        <v>220</v>
      </c>
      <c r="AC377" t="str">
        <f>IFERROR(VLOOKUP(AB377,'class and classification'!$A$1:$B$338,2,FALSE),VLOOKUP(AB377,'class and classification'!$A$340:$B$378,2,FALSE))</f>
        <v>Predominantly Urban</v>
      </c>
      <c r="AD377" t="str">
        <f>IFERROR(VLOOKUP(AB377,'class and classification'!$A$1:$C$338,3,FALSE),VLOOKUP(AB377,'class and classification'!$A$340:$C$378,3,FALSE))</f>
        <v>SD</v>
      </c>
      <c r="AI377">
        <v>3.1</v>
      </c>
      <c r="AJ377">
        <v>67.099999999999994</v>
      </c>
      <c r="BB377" t="s">
        <v>1242</v>
      </c>
      <c r="BC377" t="e">
        <f>IFERROR(VLOOKUP(BB377,'class and classification'!$A$1:$B$338,2,FALSE),VLOOKUP(BB377,'class and classification'!$A$340:$B$378,2,FALSE))</f>
        <v>#N/A</v>
      </c>
      <c r="BD377" t="e">
        <f>IFERROR(VLOOKUP(BB377,'class and classification'!$A$1:$C$338,3,FALSE),VLOOKUP(BB377,'class and classification'!$A$340:$C$378,3,FALSE))</f>
        <v>#N/A</v>
      </c>
      <c r="BG377">
        <v>19.7</v>
      </c>
      <c r="BH377">
        <v>20</v>
      </c>
      <c r="BI377">
        <v>20</v>
      </c>
      <c r="BJ377">
        <v>21.8</v>
      </c>
      <c r="BL377" t="s">
        <v>1242</v>
      </c>
      <c r="BM377" t="e">
        <f>IFERROR(VLOOKUP(BL377,'class and classification'!$A$1:$B$338,2,FALSE),VLOOKUP(BL377,'class and classification'!$A$340:$B$378,2,FALSE))</f>
        <v>#N/A</v>
      </c>
      <c r="BN377" t="e">
        <f>IFERROR(VLOOKUP(BL377,'class and classification'!$A$1:$C$338,3,FALSE),VLOOKUP(BL377,'class and classification'!$A$340:$C$378,3,FALSE))</f>
        <v>#N/A</v>
      </c>
      <c r="BP377">
        <v>10.52</v>
      </c>
      <c r="BQ377">
        <v>47.53</v>
      </c>
      <c r="BR377">
        <v>50.35</v>
      </c>
      <c r="BS377">
        <v>54.4</v>
      </c>
      <c r="BT377">
        <v>54.92</v>
      </c>
    </row>
    <row r="378" spans="1:72"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v>98</v>
      </c>
      <c r="F378">
        <v>99</v>
      </c>
      <c r="G378">
        <v>99.5</v>
      </c>
      <c r="H378">
        <v>99</v>
      </c>
      <c r="I378">
        <v>98.9</v>
      </c>
      <c r="J378">
        <v>98.7</v>
      </c>
      <c r="AB378" t="s">
        <v>253</v>
      </c>
      <c r="AC378" t="str">
        <f>IFERROR(VLOOKUP(AB378,'class and classification'!$A$1:$B$338,2,FALSE),VLOOKUP(AB378,'class and classification'!$A$340:$B$378,2,FALSE))</f>
        <v>Predominantly Urban</v>
      </c>
      <c r="AD378" t="str">
        <f>IFERROR(VLOOKUP(AB378,'class and classification'!$A$1:$C$338,3,FALSE),VLOOKUP(AB378,'class and classification'!$A$340:$C$378,3,FALSE))</f>
        <v>SD</v>
      </c>
      <c r="AI378">
        <v>23</v>
      </c>
      <c r="AJ378">
        <v>23.3</v>
      </c>
      <c r="BB378" t="s">
        <v>1246</v>
      </c>
      <c r="BC378" t="e">
        <f>IFERROR(VLOOKUP(BB378,'class and classification'!$A$1:$B$338,2,FALSE),VLOOKUP(BB378,'class and classification'!$A$340:$B$378,2,FALSE))</f>
        <v>#N/A</v>
      </c>
      <c r="BD378" t="e">
        <f>IFERROR(VLOOKUP(BB378,'class and classification'!$A$1:$C$338,3,FALSE),VLOOKUP(BB378,'class and classification'!$A$340:$C$378,3,FALSE))</f>
        <v>#N/A</v>
      </c>
      <c r="BG378">
        <v>4.8</v>
      </c>
      <c r="BH378">
        <v>5.2</v>
      </c>
      <c r="BI378">
        <v>6.4</v>
      </c>
      <c r="BJ378">
        <v>8.1999999999999993</v>
      </c>
      <c r="BL378" t="s">
        <v>1246</v>
      </c>
      <c r="BM378" t="e">
        <f>IFERROR(VLOOKUP(BL378,'class and classification'!$A$1:$B$338,2,FALSE),VLOOKUP(BL378,'class and classification'!$A$340:$B$378,2,FALSE))</f>
        <v>#N/A</v>
      </c>
      <c r="BN378" t="e">
        <f>IFERROR(VLOOKUP(BL378,'class and classification'!$A$1:$C$338,3,FALSE),VLOOKUP(BL378,'class and classification'!$A$340:$C$378,3,FALSE))</f>
        <v>#N/A</v>
      </c>
      <c r="BP378">
        <v>15.71</v>
      </c>
      <c r="BQ378">
        <v>58.47</v>
      </c>
      <c r="BR378">
        <v>62</v>
      </c>
      <c r="BS378">
        <v>65.5</v>
      </c>
      <c r="BT378">
        <v>65.61</v>
      </c>
    </row>
    <row r="379" spans="1:72"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v>98</v>
      </c>
      <c r="F379">
        <v>98</v>
      </c>
      <c r="G379">
        <v>98.9</v>
      </c>
      <c r="H379">
        <v>98.9</v>
      </c>
      <c r="I379">
        <v>98.8</v>
      </c>
      <c r="J379">
        <v>98.7</v>
      </c>
      <c r="AB379" t="s">
        <v>265</v>
      </c>
      <c r="AC379" t="str">
        <f>IFERROR(VLOOKUP(AB379,'class and classification'!$A$1:$B$338,2,FALSE),VLOOKUP(AB379,'class and classification'!$A$340:$B$378,2,FALSE))</f>
        <v>Predominantly Urban</v>
      </c>
      <c r="AD379" t="str">
        <f>IFERROR(VLOOKUP(AB379,'class and classification'!$A$1:$C$338,3,FALSE),VLOOKUP(AB379,'class and classification'!$A$340:$C$378,3,FALSE))</f>
        <v>SD</v>
      </c>
      <c r="AI379">
        <v>7.6</v>
      </c>
      <c r="AJ379">
        <v>12.9</v>
      </c>
      <c r="BB379" t="s">
        <v>1248</v>
      </c>
      <c r="BC379" t="e">
        <f>IFERROR(VLOOKUP(BB379,'class and classification'!$A$1:$B$338,2,FALSE),VLOOKUP(BB379,'class and classification'!$A$340:$B$378,2,FALSE))</f>
        <v>#N/A</v>
      </c>
      <c r="BD379" t="e">
        <f>IFERROR(VLOOKUP(BB379,'class and classification'!$A$1:$C$338,3,FALSE),VLOOKUP(BB379,'class and classification'!$A$340:$C$378,3,FALSE))</f>
        <v>#N/A</v>
      </c>
      <c r="BG379">
        <v>6.3</v>
      </c>
      <c r="BH379">
        <v>12.4</v>
      </c>
      <c r="BI379">
        <v>19.100000000000001</v>
      </c>
      <c r="BJ379">
        <v>33</v>
      </c>
      <c r="BL379" t="s">
        <v>1248</v>
      </c>
      <c r="BM379" t="e">
        <f>IFERROR(VLOOKUP(BL379,'class and classification'!$A$1:$B$338,2,FALSE),VLOOKUP(BL379,'class and classification'!$A$340:$B$378,2,FALSE))</f>
        <v>#N/A</v>
      </c>
      <c r="BN379" t="e">
        <f>IFERROR(VLOOKUP(BL379,'class and classification'!$A$1:$C$338,3,FALSE),VLOOKUP(BL379,'class and classification'!$A$340:$C$378,3,FALSE))</f>
        <v>#N/A</v>
      </c>
      <c r="BP379">
        <v>27.94</v>
      </c>
      <c r="BQ379">
        <v>58.4</v>
      </c>
      <c r="BR379">
        <v>58.63</v>
      </c>
      <c r="BS379">
        <v>62.45</v>
      </c>
      <c r="BT379">
        <v>65.09</v>
      </c>
    </row>
    <row r="380" spans="1:72"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v>97</v>
      </c>
      <c r="F380">
        <v>98</v>
      </c>
      <c r="G380">
        <v>98.6</v>
      </c>
      <c r="H380">
        <v>98.600000000000009</v>
      </c>
      <c r="I380">
        <v>98.9</v>
      </c>
      <c r="J380">
        <v>98.7</v>
      </c>
      <c r="AB380" t="s">
        <v>271</v>
      </c>
      <c r="AC380" t="str">
        <f>IFERROR(VLOOKUP(AB380,'class and classification'!$A$1:$B$338,2,FALSE),VLOOKUP(AB380,'class and classification'!$A$340:$B$378,2,FALSE))</f>
        <v>Urban with Significant Rural</v>
      </c>
      <c r="AD380" t="str">
        <f>IFERROR(VLOOKUP(AB380,'class and classification'!$A$1:$C$338,3,FALSE),VLOOKUP(AB380,'class and classification'!$A$340:$C$378,3,FALSE))</f>
        <v>SD</v>
      </c>
      <c r="AI380">
        <v>11.3</v>
      </c>
      <c r="AJ380">
        <v>15.4</v>
      </c>
      <c r="BB380" t="s">
        <v>1270</v>
      </c>
      <c r="BC380" t="e">
        <f>IFERROR(VLOOKUP(BB380,'class and classification'!$A$1:$B$338,2,FALSE),VLOOKUP(BB380,'class and classification'!$A$340:$B$378,2,FALSE))</f>
        <v>#N/A</v>
      </c>
      <c r="BD380" t="e">
        <f>IFERROR(VLOOKUP(BB380,'class and classification'!$A$1:$C$338,3,FALSE),VLOOKUP(BB380,'class and classification'!$A$340:$C$378,3,FALSE))</f>
        <v>#N/A</v>
      </c>
      <c r="BG380">
        <v>4.7</v>
      </c>
      <c r="BH380">
        <v>13.3</v>
      </c>
      <c r="BI380">
        <v>28.2</v>
      </c>
      <c r="BJ380">
        <v>31.9</v>
      </c>
      <c r="BL380" t="s">
        <v>1270</v>
      </c>
      <c r="BM380" t="e">
        <f>IFERROR(VLOOKUP(BL380,'class and classification'!$A$1:$B$338,2,FALSE),VLOOKUP(BL380,'class and classification'!$A$340:$B$378,2,FALSE))</f>
        <v>#N/A</v>
      </c>
      <c r="BN380" t="e">
        <f>IFERROR(VLOOKUP(BL380,'class and classification'!$A$1:$C$338,3,FALSE),VLOOKUP(BL380,'class and classification'!$A$340:$C$378,3,FALSE))</f>
        <v>#N/A</v>
      </c>
      <c r="BP380">
        <v>50.44</v>
      </c>
      <c r="BQ380">
        <v>73.78</v>
      </c>
      <c r="BR380">
        <v>80.930000000000007</v>
      </c>
      <c r="BS380">
        <v>79.459999999999994</v>
      </c>
      <c r="BT380">
        <v>79.38</v>
      </c>
    </row>
    <row r="381" spans="1:72"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v>88</v>
      </c>
      <c r="F381">
        <v>92</v>
      </c>
      <c r="G381">
        <v>94.300000000000011</v>
      </c>
      <c r="H381">
        <v>95.3</v>
      </c>
      <c r="I381">
        <v>95.7</v>
      </c>
      <c r="J381">
        <v>95.3</v>
      </c>
      <c r="AB381" t="s">
        <v>295</v>
      </c>
      <c r="AC381" t="str">
        <f>IFERROR(VLOOKUP(AB381,'class and classification'!$A$1:$B$338,2,FALSE),VLOOKUP(AB381,'class and classification'!$A$340:$B$378,2,FALSE))</f>
        <v>Predominantly Rural</v>
      </c>
      <c r="AD381" t="str">
        <f>IFERROR(VLOOKUP(AB381,'class and classification'!$A$1:$C$338,3,FALSE),VLOOKUP(AB381,'class and classification'!$A$340:$C$378,3,FALSE))</f>
        <v>SD</v>
      </c>
      <c r="AI381">
        <v>5.4</v>
      </c>
      <c r="AJ381">
        <v>14.5</v>
      </c>
      <c r="BB381" t="s">
        <v>1264</v>
      </c>
      <c r="BC381" t="e">
        <f>IFERROR(VLOOKUP(BB381,'class and classification'!$A$1:$B$338,2,FALSE),VLOOKUP(BB381,'class and classification'!$A$340:$B$378,2,FALSE))</f>
        <v>#N/A</v>
      </c>
      <c r="BD381" t="e">
        <f>IFERROR(VLOOKUP(BB381,'class and classification'!$A$1:$C$338,3,FALSE),VLOOKUP(BB381,'class and classification'!$A$340:$C$378,3,FALSE))</f>
        <v>#N/A</v>
      </c>
      <c r="BG381">
        <v>2.2000000000000002</v>
      </c>
      <c r="BH381">
        <v>2.7</v>
      </c>
      <c r="BI381">
        <v>3</v>
      </c>
      <c r="BJ381">
        <v>4.4000000000000004</v>
      </c>
      <c r="BL381" t="s">
        <v>1264</v>
      </c>
      <c r="BM381" t="e">
        <f>IFERROR(VLOOKUP(BL381,'class and classification'!$A$1:$B$338,2,FALSE),VLOOKUP(BL381,'class and classification'!$A$340:$B$378,2,FALSE))</f>
        <v>#N/A</v>
      </c>
      <c r="BN381" t="e">
        <f>IFERROR(VLOOKUP(BL381,'class and classification'!$A$1:$C$338,3,FALSE),VLOOKUP(BL381,'class and classification'!$A$340:$C$378,3,FALSE))</f>
        <v>#N/A</v>
      </c>
      <c r="BP381">
        <v>32.130000000000003</v>
      </c>
      <c r="BQ381">
        <v>72.03</v>
      </c>
      <c r="BR381">
        <v>73.36</v>
      </c>
      <c r="BS381">
        <v>77.08</v>
      </c>
      <c r="BT381">
        <v>79.900000000000006</v>
      </c>
    </row>
    <row r="382" spans="1:72"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v>92</v>
      </c>
      <c r="F382">
        <v>94</v>
      </c>
      <c r="G382">
        <v>96.300000000000011</v>
      </c>
      <c r="H382">
        <v>96.600000000000009</v>
      </c>
      <c r="I382">
        <v>97.1</v>
      </c>
      <c r="J382">
        <v>97</v>
      </c>
      <c r="AB382" t="s">
        <v>311</v>
      </c>
      <c r="AC382" t="str">
        <f>IFERROR(VLOOKUP(AB382,'class and classification'!$A$1:$B$338,2,FALSE),VLOOKUP(AB382,'class and classification'!$A$340:$B$378,2,FALSE))</f>
        <v>Predominantly Urban</v>
      </c>
      <c r="AD382" t="str">
        <f>IFERROR(VLOOKUP(AB382,'class and classification'!$A$1:$C$338,3,FALSE),VLOOKUP(AB382,'class and classification'!$A$340:$C$378,3,FALSE))</f>
        <v>SD</v>
      </c>
      <c r="AI382">
        <v>3.4</v>
      </c>
      <c r="AJ382">
        <v>3.9</v>
      </c>
      <c r="BB382" t="s">
        <v>1268</v>
      </c>
      <c r="BC382" t="e">
        <f>IFERROR(VLOOKUP(BB382,'class and classification'!$A$1:$B$338,2,FALSE),VLOOKUP(BB382,'class and classification'!$A$340:$B$378,2,FALSE))</f>
        <v>#N/A</v>
      </c>
      <c r="BD382" t="e">
        <f>IFERROR(VLOOKUP(BB382,'class and classification'!$A$1:$C$338,3,FALSE),VLOOKUP(BB382,'class and classification'!$A$340:$C$378,3,FALSE))</f>
        <v>#N/A</v>
      </c>
      <c r="BG382">
        <v>4.9000000000000004</v>
      </c>
      <c r="BH382">
        <v>9.1999999999999993</v>
      </c>
      <c r="BI382">
        <v>22.5</v>
      </c>
      <c r="BJ382">
        <v>35</v>
      </c>
      <c r="BL382" t="s">
        <v>1268</v>
      </c>
      <c r="BM382" t="e">
        <f>IFERROR(VLOOKUP(BL382,'class and classification'!$A$1:$B$338,2,FALSE),VLOOKUP(BL382,'class and classification'!$A$340:$B$378,2,FALSE))</f>
        <v>#N/A</v>
      </c>
      <c r="BN382" t="e">
        <f>IFERROR(VLOOKUP(BL382,'class and classification'!$A$1:$C$338,3,FALSE),VLOOKUP(BL382,'class and classification'!$A$340:$C$378,3,FALSE))</f>
        <v>#N/A</v>
      </c>
      <c r="BP382">
        <v>49.61</v>
      </c>
      <c r="BQ382">
        <v>78.459999999999994</v>
      </c>
      <c r="BR382">
        <v>85.44</v>
      </c>
      <c r="BS382">
        <v>84.34</v>
      </c>
      <c r="BT382">
        <v>84.69</v>
      </c>
    </row>
    <row r="383" spans="1:72" x14ac:dyDescent="0.3">
      <c r="AB383" t="s">
        <v>5</v>
      </c>
      <c r="AC383" t="str">
        <f>IFERROR(VLOOKUP(AB383,'class and classification'!$A$1:$B$338,2,FALSE),VLOOKUP(AB383,'class and classification'!$A$340:$B$378,2,FALSE))</f>
        <v>Predominantly Urban</v>
      </c>
      <c r="AD383" t="str">
        <f>IFERROR(VLOOKUP(AB383,'class and classification'!$A$1:$C$338,3,FALSE),VLOOKUP(AB383,'class and classification'!$A$340:$C$378,3,FALSE))</f>
        <v>SD</v>
      </c>
      <c r="AI383">
        <v>0.6</v>
      </c>
      <c r="AJ383">
        <v>1.8</v>
      </c>
      <c r="BB383" t="s">
        <v>631</v>
      </c>
      <c r="BC383" t="e">
        <f>IFERROR(VLOOKUP(BB383,'class and classification'!$A$1:$B$338,2,FALSE),VLOOKUP(BB383,'class and classification'!$A$340:$B$378,2,FALSE))</f>
        <v>#N/A</v>
      </c>
      <c r="BD383" t="e">
        <f>IFERROR(VLOOKUP(BB383,'class and classification'!$A$1:$C$338,3,FALSE),VLOOKUP(BB383,'class and classification'!$A$340:$C$378,3,FALSE))</f>
        <v>#N/A</v>
      </c>
      <c r="BG383">
        <v>4.3</v>
      </c>
      <c r="BH383">
        <v>5.3</v>
      </c>
      <c r="BI383">
        <v>22.5</v>
      </c>
      <c r="BJ383">
        <v>44.3</v>
      </c>
      <c r="BL383" t="s">
        <v>631</v>
      </c>
      <c r="BM383" t="e">
        <f>IFERROR(VLOOKUP(BL383,'class and classification'!$A$1:$B$338,2,FALSE),VLOOKUP(BL383,'class and classification'!$A$340:$B$378,2,FALSE))</f>
        <v>#N/A</v>
      </c>
      <c r="BN383" t="e">
        <f>IFERROR(VLOOKUP(BL383,'class and classification'!$A$1:$C$338,3,FALSE),VLOOKUP(BL383,'class and classification'!$A$340:$C$378,3,FALSE))</f>
        <v>#N/A</v>
      </c>
      <c r="BP383">
        <v>40.270000000000003</v>
      </c>
      <c r="BQ383">
        <v>64.84</v>
      </c>
      <c r="BR383">
        <v>69.849999999999994</v>
      </c>
      <c r="BS383">
        <v>67.11</v>
      </c>
      <c r="BT383">
        <v>68.209999999999994</v>
      </c>
    </row>
    <row r="384" spans="1:72"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AB384" t="s">
        <v>10</v>
      </c>
      <c r="AC384" t="str">
        <f>IFERROR(VLOOKUP(AB384,'class and classification'!$A$1:$B$338,2,FALSE),VLOOKUP(AB384,'class and classification'!$A$340:$B$378,2,FALSE))</f>
        <v>Predominantly Urban</v>
      </c>
      <c r="AD384" t="str">
        <f>IFERROR(VLOOKUP(AB384,'class and classification'!$A$1:$C$338,3,FALSE),VLOOKUP(AB384,'class and classification'!$A$340:$C$378,3,FALSE))</f>
        <v>SD</v>
      </c>
      <c r="AI384">
        <v>3.4</v>
      </c>
      <c r="AJ384">
        <v>11.9</v>
      </c>
      <c r="BB384" t="s">
        <v>636</v>
      </c>
      <c r="BC384" t="e">
        <f>IFERROR(VLOOKUP(BB384,'class and classification'!$A$1:$B$338,2,FALSE),VLOOKUP(BB384,'class and classification'!$A$340:$B$378,2,FALSE))</f>
        <v>#N/A</v>
      </c>
      <c r="BD384" t="e">
        <f>IFERROR(VLOOKUP(BB384,'class and classification'!$A$1:$C$338,3,FALSE),VLOOKUP(BB384,'class and classification'!$A$340:$C$378,3,FALSE))</f>
        <v>#N/A</v>
      </c>
      <c r="BG384">
        <v>6.8</v>
      </c>
      <c r="BH384">
        <v>29.5</v>
      </c>
      <c r="BI384">
        <v>43.7</v>
      </c>
      <c r="BJ384">
        <v>47.9</v>
      </c>
      <c r="BL384" t="s">
        <v>636</v>
      </c>
      <c r="BM384" t="e">
        <f>IFERROR(VLOOKUP(BL384,'class and classification'!$A$1:$B$338,2,FALSE),VLOOKUP(BL384,'class and classification'!$A$340:$B$378,2,FALSE))</f>
        <v>#N/A</v>
      </c>
      <c r="BN384" t="e">
        <f>IFERROR(VLOOKUP(BL384,'class and classification'!$A$1:$C$338,3,FALSE),VLOOKUP(BL384,'class and classification'!$A$340:$C$378,3,FALSE))</f>
        <v>#N/A</v>
      </c>
      <c r="BP384">
        <v>58.92</v>
      </c>
      <c r="BQ384">
        <v>83.72</v>
      </c>
      <c r="BR384">
        <v>88.91</v>
      </c>
      <c r="BS384">
        <v>88.51</v>
      </c>
      <c r="BT384">
        <v>91.63</v>
      </c>
    </row>
    <row r="385" spans="1:72"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v>86</v>
      </c>
      <c r="F385">
        <v>92</v>
      </c>
      <c r="G385">
        <v>94.4</v>
      </c>
      <c r="H385">
        <v>95</v>
      </c>
      <c r="I385">
        <v>96.4</v>
      </c>
      <c r="J385">
        <v>96</v>
      </c>
      <c r="AB385" t="s">
        <v>67</v>
      </c>
      <c r="AC385" t="str">
        <f>IFERROR(VLOOKUP(AB385,'class and classification'!$A$1:$B$338,2,FALSE),VLOOKUP(AB385,'class and classification'!$A$340:$B$378,2,FALSE))</f>
        <v>Predominantly Rural</v>
      </c>
      <c r="AD385" t="str">
        <f>IFERROR(VLOOKUP(AB385,'class and classification'!$A$1:$C$338,3,FALSE),VLOOKUP(AB385,'class and classification'!$A$340:$C$378,3,FALSE))</f>
        <v>SD</v>
      </c>
      <c r="AI385">
        <v>19.2</v>
      </c>
      <c r="AJ385">
        <v>22</v>
      </c>
      <c r="BB385" t="s">
        <v>1327</v>
      </c>
      <c r="BC385" t="e">
        <f>IFERROR(VLOOKUP(BB385,'class and classification'!$A$1:$B$338,2,FALSE),VLOOKUP(BB385,'class and classification'!$A$340:$B$378,2,FALSE))</f>
        <v>#N/A</v>
      </c>
      <c r="BD385" t="e">
        <f>IFERROR(VLOOKUP(BB385,'class and classification'!$A$1:$C$338,3,FALSE),VLOOKUP(BB385,'class and classification'!$A$340:$C$378,3,FALSE))</f>
        <v>#N/A</v>
      </c>
      <c r="BL385" t="s">
        <v>1327</v>
      </c>
      <c r="BM385" t="e">
        <f>IFERROR(VLOOKUP(BL385,'class and classification'!$A$1:$B$338,2,FALSE),VLOOKUP(BL385,'class and classification'!$A$340:$B$378,2,FALSE))</f>
        <v>#N/A</v>
      </c>
      <c r="BN385" t="e">
        <f>IFERROR(VLOOKUP(BL385,'class and classification'!$A$1:$C$338,3,FALSE),VLOOKUP(BL385,'class and classification'!$A$340:$C$378,3,FALSE))</f>
        <v>#N/A</v>
      </c>
    </row>
    <row r="386" spans="1:72"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v>97</v>
      </c>
      <c r="F386">
        <v>98</v>
      </c>
      <c r="G386">
        <v>98.8</v>
      </c>
      <c r="H386">
        <v>97.4</v>
      </c>
      <c r="I386">
        <v>97.7</v>
      </c>
      <c r="J386">
        <v>97.2</v>
      </c>
      <c r="AB386" t="s">
        <v>77</v>
      </c>
      <c r="AC386" t="str">
        <f>IFERROR(VLOOKUP(AB386,'class and classification'!$A$1:$B$338,2,FALSE),VLOOKUP(AB386,'class and classification'!$A$340:$B$378,2,FALSE))</f>
        <v>Predominantly Urban</v>
      </c>
      <c r="AD386" t="str">
        <f>IFERROR(VLOOKUP(AB386,'class and classification'!$A$1:$C$338,3,FALSE),VLOOKUP(AB386,'class and classification'!$A$340:$C$378,3,FALSE))</f>
        <v>SD</v>
      </c>
      <c r="AI386">
        <v>3</v>
      </c>
      <c r="AJ386">
        <v>6.8</v>
      </c>
      <c r="BB386" t="s">
        <v>1254</v>
      </c>
      <c r="BC386" t="e">
        <f>IFERROR(VLOOKUP(BB386,'class and classification'!$A$1:$B$338,2,FALSE),VLOOKUP(BB386,'class and classification'!$A$340:$B$378,2,FALSE))</f>
        <v>#N/A</v>
      </c>
      <c r="BD386" t="e">
        <f>IFERROR(VLOOKUP(BB386,'class and classification'!$A$1:$C$338,3,FALSE),VLOOKUP(BB386,'class and classification'!$A$340:$C$378,3,FALSE))</f>
        <v>#N/A</v>
      </c>
      <c r="BG386">
        <v>2.2000000000000002</v>
      </c>
      <c r="BH386">
        <v>2.4</v>
      </c>
      <c r="BI386">
        <v>10</v>
      </c>
      <c r="BJ386">
        <v>44.3</v>
      </c>
      <c r="BL386" t="s">
        <v>1254</v>
      </c>
      <c r="BM386" t="e">
        <f>IFERROR(VLOOKUP(BL386,'class and classification'!$A$1:$B$338,2,FALSE),VLOOKUP(BL386,'class and classification'!$A$340:$B$378,2,FALSE))</f>
        <v>#N/A</v>
      </c>
      <c r="BN386" t="e">
        <f>IFERROR(VLOOKUP(BL386,'class and classification'!$A$1:$C$338,3,FALSE),VLOOKUP(BL386,'class and classification'!$A$340:$C$378,3,FALSE))</f>
        <v>#N/A</v>
      </c>
      <c r="BP386">
        <v>49.49</v>
      </c>
      <c r="BQ386">
        <v>76.760000000000005</v>
      </c>
      <c r="BR386">
        <v>81.040000000000006</v>
      </c>
      <c r="BS386">
        <v>81.53</v>
      </c>
      <c r="BT386">
        <v>81.99</v>
      </c>
    </row>
    <row r="387" spans="1:72"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v>84</v>
      </c>
      <c r="F387">
        <v>91</v>
      </c>
      <c r="G387">
        <v>93.4</v>
      </c>
      <c r="H387">
        <v>94.9</v>
      </c>
      <c r="I387">
        <v>95.9</v>
      </c>
      <c r="J387">
        <v>96</v>
      </c>
      <c r="AB387" t="s">
        <v>138</v>
      </c>
      <c r="AC387" t="str">
        <f>IFERROR(VLOOKUP(AB387,'class and classification'!$A$1:$B$338,2,FALSE),VLOOKUP(AB387,'class and classification'!$A$340:$B$378,2,FALSE))</f>
        <v>Predominantly Rural</v>
      </c>
      <c r="AD387" t="str">
        <f>IFERROR(VLOOKUP(AB387,'class and classification'!$A$1:$C$338,3,FALSE),VLOOKUP(AB387,'class and classification'!$A$340:$C$378,3,FALSE))</f>
        <v>SD</v>
      </c>
      <c r="AI387">
        <v>17.899999999999999</v>
      </c>
      <c r="AJ387">
        <v>31.6</v>
      </c>
      <c r="BB387" t="s">
        <v>1256</v>
      </c>
      <c r="BC387" t="e">
        <f>IFERROR(VLOOKUP(BB387,'class and classification'!$A$1:$B$338,2,FALSE),VLOOKUP(BB387,'class and classification'!$A$340:$B$378,2,FALSE))</f>
        <v>#N/A</v>
      </c>
      <c r="BD387" t="e">
        <f>IFERROR(VLOOKUP(BB387,'class and classification'!$A$1:$C$338,3,FALSE),VLOOKUP(BB387,'class and classification'!$A$340:$C$378,3,FALSE))</f>
        <v>#N/A</v>
      </c>
      <c r="BG387">
        <v>2.2999999999999998</v>
      </c>
      <c r="BH387">
        <v>7</v>
      </c>
      <c r="BI387">
        <v>16</v>
      </c>
      <c r="BJ387">
        <v>28.6</v>
      </c>
      <c r="BL387" t="s">
        <v>1256</v>
      </c>
      <c r="BM387" t="e">
        <f>IFERROR(VLOOKUP(BL387,'class and classification'!$A$1:$B$338,2,FALSE),VLOOKUP(BL387,'class and classification'!$A$340:$B$378,2,FALSE))</f>
        <v>#N/A</v>
      </c>
      <c r="BN387" t="e">
        <f>IFERROR(VLOOKUP(BL387,'class and classification'!$A$1:$C$338,3,FALSE),VLOOKUP(BL387,'class and classification'!$A$340:$C$378,3,FALSE))</f>
        <v>#N/A</v>
      </c>
      <c r="BP387">
        <v>25.15</v>
      </c>
      <c r="BQ387">
        <v>84.84</v>
      </c>
      <c r="BR387">
        <v>87.59</v>
      </c>
      <c r="BS387">
        <v>86.7</v>
      </c>
      <c r="BT387">
        <v>89.6</v>
      </c>
    </row>
    <row r="388" spans="1:72"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v>82</v>
      </c>
      <c r="F388">
        <v>93</v>
      </c>
      <c r="G388">
        <v>95.4</v>
      </c>
      <c r="H388">
        <v>95.5</v>
      </c>
      <c r="I388">
        <v>96.2</v>
      </c>
      <c r="J388">
        <v>96.1</v>
      </c>
      <c r="AB388" t="s">
        <v>173</v>
      </c>
      <c r="AC388" t="str">
        <f>IFERROR(VLOOKUP(AB388,'class and classification'!$A$1:$B$338,2,FALSE),VLOOKUP(AB388,'class and classification'!$A$340:$B$378,2,FALSE))</f>
        <v>Predominantly Urban</v>
      </c>
      <c r="AD388" t="str">
        <f>IFERROR(VLOOKUP(AB388,'class and classification'!$A$1:$C$338,3,FALSE),VLOOKUP(AB388,'class and classification'!$A$340:$C$378,3,FALSE))</f>
        <v>SD</v>
      </c>
      <c r="AI388">
        <v>23</v>
      </c>
      <c r="AJ388">
        <v>37.4</v>
      </c>
      <c r="BB388" t="s">
        <v>1260</v>
      </c>
      <c r="BC388" t="e">
        <f>IFERROR(VLOOKUP(BB388,'class and classification'!$A$1:$B$338,2,FALSE),VLOOKUP(BB388,'class and classification'!$A$340:$B$378,2,FALSE))</f>
        <v>#N/A</v>
      </c>
      <c r="BD388" t="e">
        <f>IFERROR(VLOOKUP(BB388,'class and classification'!$A$1:$C$338,3,FALSE),VLOOKUP(BB388,'class and classification'!$A$340:$C$378,3,FALSE))</f>
        <v>#N/A</v>
      </c>
      <c r="BG388">
        <v>1.2</v>
      </c>
      <c r="BH388">
        <v>1.3</v>
      </c>
      <c r="BI388">
        <v>2.4</v>
      </c>
      <c r="BJ388">
        <v>2.8</v>
      </c>
      <c r="BL388" t="s">
        <v>1260</v>
      </c>
      <c r="BM388" t="e">
        <f>IFERROR(VLOOKUP(BL388,'class and classification'!$A$1:$B$338,2,FALSE),VLOOKUP(BL388,'class and classification'!$A$340:$B$378,2,FALSE))</f>
        <v>#N/A</v>
      </c>
      <c r="BN388" t="e">
        <f>IFERROR(VLOOKUP(BL388,'class and classification'!$A$1:$C$338,3,FALSE),VLOOKUP(BL388,'class and classification'!$A$340:$C$378,3,FALSE))</f>
        <v>#N/A</v>
      </c>
      <c r="BP388">
        <v>40.25</v>
      </c>
      <c r="BQ388">
        <v>82.74</v>
      </c>
      <c r="BR388">
        <v>81.45</v>
      </c>
      <c r="BS388">
        <v>81.150000000000006</v>
      </c>
      <c r="BT388">
        <v>85.35</v>
      </c>
    </row>
    <row r="389" spans="1:72"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v>86</v>
      </c>
      <c r="F389">
        <v>89</v>
      </c>
      <c r="G389">
        <v>92</v>
      </c>
      <c r="H389">
        <v>95.300000000000011</v>
      </c>
      <c r="I389">
        <v>97.8</v>
      </c>
      <c r="J389">
        <v>98.7</v>
      </c>
      <c r="AB389" t="s">
        <v>315</v>
      </c>
      <c r="AC389" t="str">
        <f>IFERROR(VLOOKUP(AB389,'class and classification'!$A$1:$B$338,2,FALSE),VLOOKUP(AB389,'class and classification'!$A$340:$B$378,2,FALSE))</f>
        <v>Predominantly Urban</v>
      </c>
      <c r="AD389" t="str">
        <f>IFERROR(VLOOKUP(AB389,'class and classification'!$A$1:$C$338,3,FALSE),VLOOKUP(AB389,'class and classification'!$A$340:$C$378,3,FALSE))</f>
        <v>SD</v>
      </c>
      <c r="AI389">
        <v>33.6</v>
      </c>
      <c r="AJ389">
        <v>70.8</v>
      </c>
      <c r="BB389" t="s">
        <v>1262</v>
      </c>
      <c r="BC389" t="e">
        <f>IFERROR(VLOOKUP(BB389,'class and classification'!$A$1:$B$338,2,FALSE),VLOOKUP(BB389,'class and classification'!$A$340:$B$378,2,FALSE))</f>
        <v>#N/A</v>
      </c>
      <c r="BD389" t="e">
        <f>IFERROR(VLOOKUP(BB389,'class and classification'!$A$1:$C$338,3,FALSE),VLOOKUP(BB389,'class and classification'!$A$340:$C$378,3,FALSE))</f>
        <v>#N/A</v>
      </c>
      <c r="BG389">
        <v>2.5</v>
      </c>
      <c r="BH389">
        <v>6.2</v>
      </c>
      <c r="BI389">
        <v>11.3</v>
      </c>
      <c r="BJ389">
        <v>12.7</v>
      </c>
      <c r="BL389" t="s">
        <v>1262</v>
      </c>
      <c r="BM389" t="e">
        <f>IFERROR(VLOOKUP(BL389,'class and classification'!$A$1:$B$338,2,FALSE),VLOOKUP(BL389,'class and classification'!$A$340:$B$378,2,FALSE))</f>
        <v>#N/A</v>
      </c>
      <c r="BN389" t="e">
        <f>IFERROR(VLOOKUP(BL389,'class and classification'!$A$1:$C$338,3,FALSE),VLOOKUP(BL389,'class and classification'!$A$340:$C$378,3,FALSE))</f>
        <v>#N/A</v>
      </c>
      <c r="BP389">
        <v>43.89</v>
      </c>
      <c r="BQ389">
        <v>81.540000000000006</v>
      </c>
      <c r="BR389">
        <v>85.1</v>
      </c>
      <c r="BS389">
        <v>84.44</v>
      </c>
      <c r="BT389">
        <v>81.58</v>
      </c>
    </row>
    <row r="390" spans="1:72" x14ac:dyDescent="0.3">
      <c r="AB390" t="s">
        <v>90</v>
      </c>
      <c r="AC390" t="str">
        <f>IFERROR(VLOOKUP(AB390,'class and classification'!$A$1:$B$338,2,FALSE),VLOOKUP(AB390,'class and classification'!$A$340:$B$378,2,FALSE))</f>
        <v>Predominantly Rural</v>
      </c>
      <c r="AD390" t="str">
        <f>IFERROR(VLOOKUP(AB390,'class and classification'!$A$1:$C$338,3,FALSE),VLOOKUP(AB390,'class and classification'!$A$340:$C$378,3,FALSE))</f>
        <v>SD</v>
      </c>
      <c r="AI390">
        <v>10.199999999999999</v>
      </c>
      <c r="AJ390">
        <v>38</v>
      </c>
      <c r="BB390" t="s">
        <v>619</v>
      </c>
      <c r="BC390" t="e">
        <f>IFERROR(VLOOKUP(BB390,'class and classification'!$A$1:$B$338,2,FALSE),VLOOKUP(BB390,'class and classification'!$A$340:$B$378,2,FALSE))</f>
        <v>#N/A</v>
      </c>
      <c r="BD390" t="e">
        <f>IFERROR(VLOOKUP(BB390,'class and classification'!$A$1:$C$338,3,FALSE),VLOOKUP(BB390,'class and classification'!$A$340:$C$378,3,FALSE))</f>
        <v>#N/A</v>
      </c>
      <c r="BG390">
        <v>5.9</v>
      </c>
      <c r="BH390">
        <v>7</v>
      </c>
      <c r="BI390">
        <v>8.6999999999999993</v>
      </c>
      <c r="BJ390">
        <v>12.3</v>
      </c>
      <c r="BL390" t="s">
        <v>619</v>
      </c>
      <c r="BM390" t="e">
        <f>IFERROR(VLOOKUP(BL390,'class and classification'!$A$1:$B$338,2,FALSE),VLOOKUP(BL390,'class and classification'!$A$340:$B$378,2,FALSE))</f>
        <v>#N/A</v>
      </c>
      <c r="BN390" t="e">
        <f>IFERROR(VLOOKUP(BL390,'class and classification'!$A$1:$C$338,3,FALSE),VLOOKUP(BL390,'class and classification'!$A$340:$C$378,3,FALSE))</f>
        <v>#N/A</v>
      </c>
      <c r="BP390">
        <v>32.33</v>
      </c>
      <c r="BQ390">
        <v>68.27</v>
      </c>
      <c r="BR390">
        <v>70.38</v>
      </c>
      <c r="BS390">
        <v>72.489999999999995</v>
      </c>
      <c r="BT390">
        <v>71.209999999999994</v>
      </c>
    </row>
    <row r="391" spans="1:72" x14ac:dyDescent="0.3">
      <c r="A391" t="s">
        <v>233</v>
      </c>
      <c r="AB391" t="s">
        <v>105</v>
      </c>
      <c r="AC391" t="str">
        <f>IFERROR(VLOOKUP(AB391,'class and classification'!$A$1:$B$338,2,FALSE),VLOOKUP(AB391,'class and classification'!$A$340:$B$378,2,FALSE))</f>
        <v>Predominantly Urban</v>
      </c>
      <c r="AD391" t="str">
        <f>IFERROR(VLOOKUP(AB391,'class and classification'!$A$1:$C$338,3,FALSE),VLOOKUP(AB391,'class and classification'!$A$340:$C$378,3,FALSE))</f>
        <v>SD</v>
      </c>
      <c r="AI391">
        <v>62.4</v>
      </c>
      <c r="AJ391">
        <v>63.7</v>
      </c>
      <c r="BB391" t="s">
        <v>628</v>
      </c>
      <c r="BC391" t="e">
        <f>IFERROR(VLOOKUP(BB391,'class and classification'!$A$1:$B$338,2,FALSE),VLOOKUP(BB391,'class and classification'!$A$340:$B$378,2,FALSE))</f>
        <v>#N/A</v>
      </c>
      <c r="BD391" t="e">
        <f>IFERROR(VLOOKUP(BB391,'class and classification'!$A$1:$C$338,3,FALSE),VLOOKUP(BB391,'class and classification'!$A$340:$C$378,3,FALSE))</f>
        <v>#N/A</v>
      </c>
      <c r="BG391">
        <v>3.4</v>
      </c>
      <c r="BH391">
        <v>4.2</v>
      </c>
      <c r="BI391">
        <v>7.5</v>
      </c>
      <c r="BJ391">
        <v>9.6</v>
      </c>
      <c r="BL391" t="s">
        <v>628</v>
      </c>
      <c r="BM391" t="e">
        <f>IFERROR(VLOOKUP(BL391,'class and classification'!$A$1:$B$338,2,FALSE),VLOOKUP(BL391,'class and classification'!$A$340:$B$378,2,FALSE))</f>
        <v>#N/A</v>
      </c>
      <c r="BN391" t="e">
        <f>IFERROR(VLOOKUP(BL391,'class and classification'!$A$1:$C$338,3,FALSE),VLOOKUP(BL391,'class and classification'!$A$340:$C$378,3,FALSE))</f>
        <v>#N/A</v>
      </c>
      <c r="BP391">
        <v>62.88</v>
      </c>
      <c r="BQ391">
        <v>85.27</v>
      </c>
      <c r="BR391">
        <v>85.56</v>
      </c>
      <c r="BS391">
        <v>89.72</v>
      </c>
      <c r="BT391">
        <v>89.57</v>
      </c>
    </row>
    <row r="392" spans="1:72"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AB392" t="s">
        <v>171</v>
      </c>
      <c r="AC392" t="str">
        <f>IFERROR(VLOOKUP(AB392,'class and classification'!$A$1:$B$338,2,FALSE),VLOOKUP(AB392,'class and classification'!$A$340:$B$378,2,FALSE))</f>
        <v>Predominantly Rural</v>
      </c>
      <c r="AD392" t="str">
        <f>IFERROR(VLOOKUP(AB392,'class and classification'!$A$1:$C$338,3,FALSE),VLOOKUP(AB392,'class and classification'!$A$340:$C$378,3,FALSE))</f>
        <v>SD</v>
      </c>
      <c r="AI392">
        <v>4.5999999999999996</v>
      </c>
      <c r="AJ392">
        <v>10.9</v>
      </c>
      <c r="BB392" t="s">
        <v>1037</v>
      </c>
      <c r="BC392" t="e">
        <f>IFERROR(VLOOKUP(BB392,'class and classification'!$A$1:$B$338,2,FALSE),VLOOKUP(BB392,'class and classification'!$A$340:$B$378,2,FALSE))</f>
        <v>#N/A</v>
      </c>
      <c r="BD392" t="e">
        <f>IFERROR(VLOOKUP(BB392,'class and classification'!$A$1:$C$338,3,FALSE),VLOOKUP(BB392,'class and classification'!$A$340:$C$378,3,FALSE))</f>
        <v>#N/A</v>
      </c>
      <c r="BG392">
        <v>1.4</v>
      </c>
      <c r="BH392">
        <v>13.1</v>
      </c>
      <c r="BI392">
        <v>34.9</v>
      </c>
      <c r="BJ392">
        <v>58.4</v>
      </c>
      <c r="BL392" t="s">
        <v>1037</v>
      </c>
      <c r="BM392" t="e">
        <f>IFERROR(VLOOKUP(BL392,'class and classification'!$A$1:$B$338,2,FALSE),VLOOKUP(BL392,'class and classification'!$A$340:$B$378,2,FALSE))</f>
        <v>#N/A</v>
      </c>
      <c r="BN392" t="e">
        <f>IFERROR(VLOOKUP(BL392,'class and classification'!$A$1:$C$338,3,FALSE),VLOOKUP(BL392,'class and classification'!$A$340:$C$378,3,FALSE))</f>
        <v>#N/A</v>
      </c>
      <c r="BO392">
        <v>65.83</v>
      </c>
      <c r="BP392">
        <v>75.510000000000005</v>
      </c>
      <c r="BQ392">
        <v>90.48</v>
      </c>
      <c r="BR392">
        <v>91.86</v>
      </c>
      <c r="BS392">
        <v>91.02</v>
      </c>
      <c r="BT392">
        <v>92.18</v>
      </c>
    </row>
    <row r="393" spans="1:72"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AB393" t="s">
        <v>182</v>
      </c>
      <c r="AC393" t="str">
        <f>IFERROR(VLOOKUP(AB393,'class and classification'!$A$1:$B$338,2,FALSE),VLOOKUP(AB393,'class and classification'!$A$340:$B$378,2,FALSE))</f>
        <v>Predominantly Rural</v>
      </c>
      <c r="AD393" t="str">
        <f>IFERROR(VLOOKUP(AB393,'class and classification'!$A$1:$C$338,3,FALSE),VLOOKUP(AB393,'class and classification'!$A$340:$C$378,3,FALSE))</f>
        <v>SD</v>
      </c>
      <c r="AI393">
        <v>4.7</v>
      </c>
      <c r="AJ393">
        <v>27.3</v>
      </c>
      <c r="BB393" t="s">
        <v>1044</v>
      </c>
      <c r="BC393" t="e">
        <f>IFERROR(VLOOKUP(BB393,'class and classification'!$A$1:$B$338,2,FALSE),VLOOKUP(BB393,'class and classification'!$A$340:$B$378,2,FALSE))</f>
        <v>#N/A</v>
      </c>
      <c r="BD393" t="e">
        <f>IFERROR(VLOOKUP(BB393,'class and classification'!$A$1:$C$338,3,FALSE),VLOOKUP(BB393,'class and classification'!$A$340:$C$378,3,FALSE))</f>
        <v>#N/A</v>
      </c>
      <c r="BG393">
        <v>1.2</v>
      </c>
      <c r="BH393">
        <v>2.7</v>
      </c>
      <c r="BI393">
        <v>6.9</v>
      </c>
      <c r="BJ393">
        <v>13.7</v>
      </c>
      <c r="BL393" t="s">
        <v>1044</v>
      </c>
      <c r="BM393" t="e">
        <f>IFERROR(VLOOKUP(BL393,'class and classification'!$A$1:$B$338,2,FALSE),VLOOKUP(BL393,'class and classification'!$A$340:$B$378,2,FALSE))</f>
        <v>#N/A</v>
      </c>
      <c r="BN393" t="e">
        <f>IFERROR(VLOOKUP(BL393,'class and classification'!$A$1:$C$338,3,FALSE),VLOOKUP(BL393,'class and classification'!$A$340:$C$378,3,FALSE))</f>
        <v>#N/A</v>
      </c>
      <c r="BO393">
        <v>1.7500000000000002</v>
      </c>
      <c r="BP393">
        <v>32.1</v>
      </c>
      <c r="BQ393">
        <v>61.31</v>
      </c>
      <c r="BR393">
        <v>62.13</v>
      </c>
      <c r="BS393">
        <v>62.24</v>
      </c>
      <c r="BT393">
        <v>65.03</v>
      </c>
    </row>
    <row r="394" spans="1:72"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AB394" t="s">
        <v>240</v>
      </c>
      <c r="AC394" t="str">
        <f>IFERROR(VLOOKUP(AB394,'class and classification'!$A$1:$B$338,2,FALSE),VLOOKUP(AB394,'class and classification'!$A$340:$B$378,2,FALSE))</f>
        <v>Predominantly Rural</v>
      </c>
      <c r="AD394" t="str">
        <f>IFERROR(VLOOKUP(AB394,'class and classification'!$A$1:$C$338,3,FALSE),VLOOKUP(AB394,'class and classification'!$A$340:$C$378,3,FALSE))</f>
        <v>SD</v>
      </c>
      <c r="AI394">
        <v>17.7</v>
      </c>
      <c r="AJ394">
        <v>23.9</v>
      </c>
      <c r="BB394" t="s">
        <v>668</v>
      </c>
      <c r="BC394" t="e">
        <f>IFERROR(VLOOKUP(BB394,'class and classification'!$A$1:$B$338,2,FALSE),VLOOKUP(BB394,'class and classification'!$A$340:$B$378,2,FALSE))</f>
        <v>#N/A</v>
      </c>
      <c r="BD394" t="e">
        <f>IFERROR(VLOOKUP(BB394,'class and classification'!$A$1:$C$338,3,FALSE),VLOOKUP(BB394,'class and classification'!$A$340:$C$378,3,FALSE))</f>
        <v>#N/A</v>
      </c>
      <c r="BG394">
        <v>0.8</v>
      </c>
      <c r="BH394">
        <v>1.4</v>
      </c>
      <c r="BI394">
        <v>1.9</v>
      </c>
      <c r="BJ394">
        <v>11.3</v>
      </c>
      <c r="BL394" t="s">
        <v>668</v>
      </c>
      <c r="BM394" t="e">
        <f>IFERROR(VLOOKUP(BL394,'class and classification'!$A$1:$B$338,2,FALSE),VLOOKUP(BL394,'class and classification'!$A$340:$B$378,2,FALSE))</f>
        <v>#N/A</v>
      </c>
      <c r="BN394" t="e">
        <f>IFERROR(VLOOKUP(BL394,'class and classification'!$A$1:$C$338,3,FALSE),VLOOKUP(BL394,'class and classification'!$A$340:$C$378,3,FALSE))</f>
        <v>#N/A</v>
      </c>
      <c r="BO394">
        <v>8.68</v>
      </c>
      <c r="BP394">
        <v>52.27</v>
      </c>
      <c r="BQ394">
        <v>76.52</v>
      </c>
      <c r="BR394">
        <v>82.26</v>
      </c>
      <c r="BS394">
        <v>81.31</v>
      </c>
      <c r="BT394">
        <v>79.81</v>
      </c>
    </row>
    <row r="395" spans="1:72"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AB395" t="s">
        <v>272</v>
      </c>
      <c r="AC395" t="str">
        <f>IFERROR(VLOOKUP(AB395,'class and classification'!$A$1:$B$338,2,FALSE),VLOOKUP(AB395,'class and classification'!$A$340:$B$378,2,FALSE))</f>
        <v>Predominantly Rural</v>
      </c>
      <c r="AD395" t="str">
        <f>IFERROR(VLOOKUP(AB395,'class and classification'!$A$1:$C$338,3,FALSE),VLOOKUP(AB395,'class and classification'!$A$340:$C$378,3,FALSE))</f>
        <v>SD</v>
      </c>
      <c r="AI395">
        <v>8.4</v>
      </c>
      <c r="AJ395">
        <v>12.1</v>
      </c>
      <c r="BB395" t="s">
        <v>892</v>
      </c>
      <c r="BC395" t="e">
        <f>IFERROR(VLOOKUP(BB395,'class and classification'!$A$1:$B$338,2,FALSE),VLOOKUP(BB395,'class and classification'!$A$340:$B$378,2,FALSE))</f>
        <v>#N/A</v>
      </c>
      <c r="BD395" t="e">
        <f>IFERROR(VLOOKUP(BB395,'class and classification'!$A$1:$C$338,3,FALSE),VLOOKUP(BB395,'class and classification'!$A$340:$C$378,3,FALSE))</f>
        <v>#N/A</v>
      </c>
      <c r="BG395">
        <v>0.5</v>
      </c>
      <c r="BH395">
        <v>0.9</v>
      </c>
      <c r="BI395">
        <v>1.6</v>
      </c>
      <c r="BJ395">
        <v>1.8</v>
      </c>
      <c r="BL395" t="s">
        <v>892</v>
      </c>
      <c r="BM395" t="e">
        <f>IFERROR(VLOOKUP(BL395,'class and classification'!$A$1:$B$338,2,FALSE),VLOOKUP(BL395,'class and classification'!$A$340:$B$378,2,FALSE))</f>
        <v>#N/A</v>
      </c>
      <c r="BN395" t="e">
        <f>IFERROR(VLOOKUP(BL395,'class and classification'!$A$1:$C$338,3,FALSE),VLOOKUP(BL395,'class and classification'!$A$340:$C$378,3,FALSE))</f>
        <v>#N/A</v>
      </c>
      <c r="BO395">
        <v>0.66</v>
      </c>
      <c r="BP395">
        <v>0.64</v>
      </c>
      <c r="BQ395">
        <v>45.85</v>
      </c>
      <c r="BR395">
        <v>56.94</v>
      </c>
      <c r="BS395">
        <v>57.27</v>
      </c>
      <c r="BT395">
        <v>59.07</v>
      </c>
    </row>
    <row r="396" spans="1:72"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AB396" t="s">
        <v>282</v>
      </c>
      <c r="AC396" t="str">
        <f>IFERROR(VLOOKUP(AB396,'class and classification'!$A$1:$B$338,2,FALSE),VLOOKUP(AB396,'class and classification'!$A$340:$B$378,2,FALSE))</f>
        <v>Predominantly Rural</v>
      </c>
      <c r="AD396" t="str">
        <f>IFERROR(VLOOKUP(AB396,'class and classification'!$A$1:$C$338,3,FALSE),VLOOKUP(AB396,'class and classification'!$A$340:$C$378,3,FALSE))</f>
        <v>SD</v>
      </c>
      <c r="AI396">
        <v>3.5</v>
      </c>
      <c r="AJ396">
        <v>6.1</v>
      </c>
      <c r="BB396" t="s">
        <v>682</v>
      </c>
      <c r="BC396" t="e">
        <f>IFERROR(VLOOKUP(BB396,'class and classification'!$A$1:$B$338,2,FALSE),VLOOKUP(BB396,'class and classification'!$A$340:$B$378,2,FALSE))</f>
        <v>#N/A</v>
      </c>
      <c r="BD396" t="e">
        <f>IFERROR(VLOOKUP(BB396,'class and classification'!$A$1:$C$338,3,FALSE),VLOOKUP(BB396,'class and classification'!$A$340:$C$378,3,FALSE))</f>
        <v>#N/A</v>
      </c>
      <c r="BG396">
        <v>0.1</v>
      </c>
      <c r="BH396">
        <v>0.6</v>
      </c>
      <c r="BI396">
        <v>2.7</v>
      </c>
      <c r="BJ396">
        <v>21.1</v>
      </c>
      <c r="BL396" t="s">
        <v>682</v>
      </c>
      <c r="BM396" t="e">
        <f>IFERROR(VLOOKUP(BL396,'class and classification'!$A$1:$B$338,2,FALSE),VLOOKUP(BL396,'class and classification'!$A$340:$B$378,2,FALSE))</f>
        <v>#N/A</v>
      </c>
      <c r="BN396" t="e">
        <f>IFERROR(VLOOKUP(BL396,'class and classification'!$A$1:$C$338,3,FALSE),VLOOKUP(BL396,'class and classification'!$A$340:$C$378,3,FALSE))</f>
        <v>#N/A</v>
      </c>
      <c r="BO396">
        <v>15.790000000000001</v>
      </c>
      <c r="BP396">
        <v>20.75</v>
      </c>
      <c r="BQ396">
        <v>77.52</v>
      </c>
      <c r="BR396">
        <v>85.16</v>
      </c>
      <c r="BS396">
        <v>84.15</v>
      </c>
      <c r="BT396">
        <v>87.24</v>
      </c>
    </row>
    <row r="397" spans="1:72" x14ac:dyDescent="0.3">
      <c r="AB397" t="s">
        <v>299</v>
      </c>
      <c r="AC397" t="str">
        <f>IFERROR(VLOOKUP(AB397,'class and classification'!$A$1:$B$338,2,FALSE),VLOOKUP(AB397,'class and classification'!$A$340:$B$378,2,FALSE))</f>
        <v>Predominantly Rural</v>
      </c>
      <c r="AD397" t="str">
        <f>IFERROR(VLOOKUP(AB397,'class and classification'!$A$1:$C$338,3,FALSE),VLOOKUP(AB397,'class and classification'!$A$340:$C$378,3,FALSE))</f>
        <v>SD</v>
      </c>
      <c r="AI397">
        <v>22.6</v>
      </c>
      <c r="AJ397">
        <v>34.5</v>
      </c>
      <c r="BB397" t="s">
        <v>1141</v>
      </c>
      <c r="BC397" t="e">
        <f>IFERROR(VLOOKUP(BB397,'class and classification'!$A$1:$B$338,2,FALSE),VLOOKUP(BB397,'class and classification'!$A$340:$B$378,2,FALSE))</f>
        <v>#N/A</v>
      </c>
      <c r="BD397" t="e">
        <f>IFERROR(VLOOKUP(BB397,'class and classification'!$A$1:$C$338,3,FALSE),VLOOKUP(BB397,'class and classification'!$A$340:$C$378,3,FALSE))</f>
        <v>#N/A</v>
      </c>
      <c r="BG397">
        <v>1.8</v>
      </c>
      <c r="BH397">
        <v>4.2</v>
      </c>
      <c r="BI397">
        <v>6.4</v>
      </c>
      <c r="BJ397">
        <v>8</v>
      </c>
      <c r="BL397" t="s">
        <v>1141</v>
      </c>
      <c r="BM397" t="e">
        <f>IFERROR(VLOOKUP(BL397,'class and classification'!$A$1:$B$338,2,FALSE),VLOOKUP(BL397,'class and classification'!$A$340:$B$378,2,FALSE))</f>
        <v>#N/A</v>
      </c>
      <c r="BN397" t="e">
        <f>IFERROR(VLOOKUP(BL397,'class and classification'!$A$1:$C$338,3,FALSE),VLOOKUP(BL397,'class and classification'!$A$340:$C$378,3,FALSE))</f>
        <v>#N/A</v>
      </c>
      <c r="BO397">
        <v>2.25</v>
      </c>
      <c r="BP397">
        <v>18.510000000000002</v>
      </c>
      <c r="BQ397">
        <v>59.53</v>
      </c>
      <c r="BR397">
        <v>64.41</v>
      </c>
      <c r="BS397">
        <v>67.180000000000007</v>
      </c>
      <c r="BT397">
        <v>70.58</v>
      </c>
    </row>
    <row r="398" spans="1:72"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AB398" t="s">
        <v>62</v>
      </c>
      <c r="AC398" t="str">
        <f>IFERROR(VLOOKUP(AB398,'class and classification'!$A$1:$B$338,2,FALSE),VLOOKUP(AB398,'class and classification'!$A$340:$B$378,2,FALSE))</f>
        <v>Predominantly Urban</v>
      </c>
      <c r="AD398" t="str">
        <f>IFERROR(VLOOKUP(AB398,'class and classification'!$A$1:$C$338,3,FALSE),VLOOKUP(AB398,'class and classification'!$A$340:$C$378,3,FALSE))</f>
        <v>SD</v>
      </c>
      <c r="AI398">
        <v>5.5</v>
      </c>
      <c r="AJ398">
        <v>63.4</v>
      </c>
      <c r="BB398" t="s">
        <v>678</v>
      </c>
      <c r="BC398" t="e">
        <f>IFERROR(VLOOKUP(BB398,'class and classification'!$A$1:$B$338,2,FALSE),VLOOKUP(BB398,'class and classification'!$A$340:$B$378,2,FALSE))</f>
        <v>#N/A</v>
      </c>
      <c r="BD398" t="e">
        <f>IFERROR(VLOOKUP(BB398,'class and classification'!$A$1:$C$338,3,FALSE),VLOOKUP(BB398,'class and classification'!$A$340:$C$378,3,FALSE))</f>
        <v>#N/A</v>
      </c>
      <c r="BG398">
        <v>0.2</v>
      </c>
      <c r="BH398">
        <v>0.7</v>
      </c>
      <c r="BI398">
        <v>0.9</v>
      </c>
      <c r="BJ398">
        <v>23.3</v>
      </c>
      <c r="BL398" t="s">
        <v>678</v>
      </c>
      <c r="BM398" t="e">
        <f>IFERROR(VLOOKUP(BL398,'class and classification'!$A$1:$B$338,2,FALSE),VLOOKUP(BL398,'class and classification'!$A$340:$B$378,2,FALSE))</f>
        <v>#N/A</v>
      </c>
      <c r="BN398" t="e">
        <f>IFERROR(VLOOKUP(BL398,'class and classification'!$A$1:$C$338,3,FALSE),VLOOKUP(BL398,'class and classification'!$A$340:$C$378,3,FALSE))</f>
        <v>#N/A</v>
      </c>
      <c r="BO398">
        <v>91.210000000000008</v>
      </c>
      <c r="BP398">
        <v>77.2</v>
      </c>
      <c r="BQ398">
        <v>88.05</v>
      </c>
      <c r="BR398">
        <v>94.71</v>
      </c>
      <c r="BS398">
        <v>95.79</v>
      </c>
      <c r="BT398">
        <v>96</v>
      </c>
    </row>
    <row r="399" spans="1:72"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v>76</v>
      </c>
      <c r="F399">
        <v>80</v>
      </c>
      <c r="G399">
        <v>82.9</v>
      </c>
      <c r="H399">
        <v>83.699999999999989</v>
      </c>
      <c r="I399">
        <v>84</v>
      </c>
      <c r="J399">
        <v>87.5</v>
      </c>
      <c r="AB399" t="s">
        <v>73</v>
      </c>
      <c r="AC399" t="str">
        <f>IFERROR(VLOOKUP(AB399,'class and classification'!$A$1:$B$338,2,FALSE),VLOOKUP(AB399,'class and classification'!$A$340:$B$378,2,FALSE))</f>
        <v>Predominantly Rural</v>
      </c>
      <c r="AD399" t="str">
        <f>IFERROR(VLOOKUP(AB399,'class and classification'!$A$1:$C$338,3,FALSE),VLOOKUP(AB399,'class and classification'!$A$340:$C$378,3,FALSE))</f>
        <v>SD</v>
      </c>
      <c r="AI399">
        <v>36.5</v>
      </c>
      <c r="AJ399">
        <v>39.200000000000003</v>
      </c>
      <c r="BB399" t="s">
        <v>1145</v>
      </c>
      <c r="BC399" t="e">
        <f>IFERROR(VLOOKUP(BB399,'class and classification'!$A$1:$B$338,2,FALSE),VLOOKUP(BB399,'class and classification'!$A$340:$B$378,2,FALSE))</f>
        <v>#N/A</v>
      </c>
      <c r="BD399" t="e">
        <f>IFERROR(VLOOKUP(BB399,'class and classification'!$A$1:$C$338,3,FALSE),VLOOKUP(BB399,'class and classification'!$A$340:$C$378,3,FALSE))</f>
        <v>#N/A</v>
      </c>
      <c r="BG399">
        <v>2.7</v>
      </c>
      <c r="BH399">
        <v>4.5999999999999996</v>
      </c>
      <c r="BI399">
        <v>35</v>
      </c>
      <c r="BJ399">
        <v>39.5</v>
      </c>
      <c r="BL399" t="s">
        <v>1145</v>
      </c>
      <c r="BM399" t="e">
        <f>IFERROR(VLOOKUP(BL399,'class and classification'!$A$1:$B$338,2,FALSE),VLOOKUP(BL399,'class and classification'!$A$340:$B$378,2,FALSE))</f>
        <v>#N/A</v>
      </c>
      <c r="BN399" t="e">
        <f>IFERROR(VLOOKUP(BL399,'class and classification'!$A$1:$C$338,3,FALSE),VLOOKUP(BL399,'class and classification'!$A$340:$C$378,3,FALSE))</f>
        <v>#N/A</v>
      </c>
      <c r="BO399">
        <v>5.9499999999999993</v>
      </c>
      <c r="BP399">
        <v>27.06</v>
      </c>
      <c r="BQ399">
        <v>69.41</v>
      </c>
      <c r="BR399">
        <v>74.760000000000005</v>
      </c>
      <c r="BS399">
        <v>76.12</v>
      </c>
      <c r="BT399">
        <v>76.45</v>
      </c>
    </row>
    <row r="400" spans="1:72"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v>80</v>
      </c>
      <c r="F400">
        <v>87</v>
      </c>
      <c r="G400">
        <v>89.7</v>
      </c>
      <c r="H400">
        <v>90.7</v>
      </c>
      <c r="I400">
        <v>91.1</v>
      </c>
      <c r="J400">
        <v>93.7</v>
      </c>
      <c r="AB400" t="s">
        <v>109</v>
      </c>
      <c r="AC400" t="str">
        <f>IFERROR(VLOOKUP(AB400,'class and classification'!$A$1:$B$338,2,FALSE),VLOOKUP(AB400,'class and classification'!$A$340:$B$378,2,FALSE))</f>
        <v>Predominantly Rural</v>
      </c>
      <c r="AD400" t="str">
        <f>IFERROR(VLOOKUP(AB400,'class and classification'!$A$1:$C$338,3,FALSE),VLOOKUP(AB400,'class and classification'!$A$340:$C$378,3,FALSE))</f>
        <v>SD</v>
      </c>
      <c r="AI400">
        <v>17.5</v>
      </c>
      <c r="AJ400">
        <v>29.8</v>
      </c>
      <c r="BB400" t="s">
        <v>1198</v>
      </c>
      <c r="BC400" t="e">
        <f>IFERROR(VLOOKUP(BB400,'class and classification'!$A$1:$B$338,2,FALSE),VLOOKUP(BB400,'class and classification'!$A$340:$B$378,2,FALSE))</f>
        <v>#N/A</v>
      </c>
      <c r="BD400" t="e">
        <f>IFERROR(VLOOKUP(BB400,'class and classification'!$A$1:$C$338,3,FALSE),VLOOKUP(BB400,'class and classification'!$A$340:$C$378,3,FALSE))</f>
        <v>#N/A</v>
      </c>
      <c r="BG400">
        <v>0.2</v>
      </c>
      <c r="BH400">
        <v>2.4</v>
      </c>
      <c r="BI400">
        <v>17.899999999999999</v>
      </c>
      <c r="BJ400">
        <v>22.7</v>
      </c>
      <c r="BL400" t="s">
        <v>1198</v>
      </c>
      <c r="BM400" t="e">
        <f>IFERROR(VLOOKUP(BL400,'class and classification'!$A$1:$B$338,2,FALSE),VLOOKUP(BL400,'class and classification'!$A$340:$B$378,2,FALSE))</f>
        <v>#N/A</v>
      </c>
      <c r="BN400" t="e">
        <f>IFERROR(VLOOKUP(BL400,'class and classification'!$A$1:$C$338,3,FALSE),VLOOKUP(BL400,'class and classification'!$A$340:$C$378,3,FALSE))</f>
        <v>#N/A</v>
      </c>
      <c r="BO400">
        <v>53.5</v>
      </c>
      <c r="BP400">
        <v>64.12</v>
      </c>
      <c r="BQ400">
        <v>78.73</v>
      </c>
      <c r="BR400">
        <v>86.92</v>
      </c>
      <c r="BS400">
        <v>85.51</v>
      </c>
      <c r="BT400">
        <v>85.95</v>
      </c>
    </row>
    <row r="401" spans="1:72"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v>79</v>
      </c>
      <c r="F401">
        <v>86</v>
      </c>
      <c r="G401">
        <v>87.3</v>
      </c>
      <c r="H401">
        <v>87.300000000000011</v>
      </c>
      <c r="I401">
        <v>88</v>
      </c>
      <c r="J401">
        <v>88.7</v>
      </c>
      <c r="AB401" t="s">
        <v>113</v>
      </c>
      <c r="AC401" t="str">
        <f>IFERROR(VLOOKUP(AB401,'class and classification'!$A$1:$B$338,2,FALSE),VLOOKUP(AB401,'class and classification'!$A$340:$B$378,2,FALSE))</f>
        <v>Predominantly Urban</v>
      </c>
      <c r="AD401" t="str">
        <f>IFERROR(VLOOKUP(AB401,'class and classification'!$A$1:$C$338,3,FALSE),VLOOKUP(AB401,'class and classification'!$A$340:$C$378,3,FALSE))</f>
        <v>SD</v>
      </c>
      <c r="AI401">
        <v>7.9</v>
      </c>
      <c r="AJ401">
        <v>90</v>
      </c>
      <c r="BB401" t="s">
        <v>692</v>
      </c>
      <c r="BC401" t="e">
        <f>IFERROR(VLOOKUP(BB401,'class and classification'!$A$1:$B$338,2,FALSE),VLOOKUP(BB401,'class and classification'!$A$340:$B$378,2,FALSE))</f>
        <v>#N/A</v>
      </c>
      <c r="BD401" t="e">
        <f>IFERROR(VLOOKUP(BB401,'class and classification'!$A$1:$C$338,3,FALSE),VLOOKUP(BB401,'class and classification'!$A$340:$C$378,3,FALSE))</f>
        <v>#N/A</v>
      </c>
      <c r="BG401">
        <v>2</v>
      </c>
      <c r="BH401">
        <v>8.1999999999999993</v>
      </c>
      <c r="BI401">
        <v>24.4</v>
      </c>
      <c r="BJ401">
        <v>33.4</v>
      </c>
      <c r="BL401" t="s">
        <v>692</v>
      </c>
      <c r="BM401" t="e">
        <f>IFERROR(VLOOKUP(BL401,'class and classification'!$A$1:$B$338,2,FALSE),VLOOKUP(BL401,'class and classification'!$A$340:$B$378,2,FALSE))</f>
        <v>#N/A</v>
      </c>
      <c r="BN401" t="e">
        <f>IFERROR(VLOOKUP(BL401,'class and classification'!$A$1:$C$338,3,FALSE),VLOOKUP(BL401,'class and classification'!$A$340:$C$378,3,FALSE))</f>
        <v>#N/A</v>
      </c>
      <c r="BO401">
        <v>17.119999999999997</v>
      </c>
      <c r="BP401">
        <v>47.46</v>
      </c>
      <c r="BQ401">
        <v>79.819999999999993</v>
      </c>
      <c r="BR401">
        <v>83.27</v>
      </c>
      <c r="BS401">
        <v>83.08</v>
      </c>
      <c r="BT401">
        <v>83.03</v>
      </c>
    </row>
    <row r="402" spans="1:72"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E402">
        <v>81</v>
      </c>
      <c r="F402">
        <v>84</v>
      </c>
      <c r="G402">
        <v>87.800000000000011</v>
      </c>
      <c r="AB402" t="s">
        <v>263</v>
      </c>
      <c r="AC402" t="str">
        <f>IFERROR(VLOOKUP(AB402,'class and classification'!$A$1:$B$338,2,FALSE),VLOOKUP(AB402,'class and classification'!$A$340:$B$378,2,FALSE))</f>
        <v>Urban with Significant Rural</v>
      </c>
      <c r="AD402" t="str">
        <f>IFERROR(VLOOKUP(AB402,'class and classification'!$A$1:$C$338,3,FALSE),VLOOKUP(AB402,'class and classification'!$A$340:$C$378,3,FALSE))</f>
        <v>SD</v>
      </c>
      <c r="AI402">
        <v>13.7</v>
      </c>
      <c r="AJ402">
        <v>24</v>
      </c>
      <c r="BB402" t="s">
        <v>1205</v>
      </c>
      <c r="BC402" t="e">
        <f>IFERROR(VLOOKUP(BB402,'class and classification'!$A$1:$B$338,2,FALSE),VLOOKUP(BB402,'class and classification'!$A$340:$B$378,2,FALSE))</f>
        <v>#N/A</v>
      </c>
      <c r="BD402" t="e">
        <f>IFERROR(VLOOKUP(BB402,'class and classification'!$A$1:$C$338,3,FALSE),VLOOKUP(BB402,'class and classification'!$A$340:$C$378,3,FALSE))</f>
        <v>#N/A</v>
      </c>
      <c r="BG402">
        <v>0.7</v>
      </c>
      <c r="BH402">
        <v>1.7</v>
      </c>
      <c r="BI402">
        <v>7.1</v>
      </c>
      <c r="BJ402">
        <v>9.1</v>
      </c>
      <c r="BL402" t="s">
        <v>1205</v>
      </c>
      <c r="BM402" t="e">
        <f>IFERROR(VLOOKUP(BL402,'class and classification'!$A$1:$B$338,2,FALSE),VLOOKUP(BL402,'class and classification'!$A$340:$B$378,2,FALSE))</f>
        <v>#N/A</v>
      </c>
      <c r="BN402" t="e">
        <f>IFERROR(VLOOKUP(BL402,'class and classification'!$A$1:$C$338,3,FALSE),VLOOKUP(BL402,'class and classification'!$A$340:$C$378,3,FALSE))</f>
        <v>#N/A</v>
      </c>
      <c r="BO402">
        <v>44.6</v>
      </c>
      <c r="BP402">
        <v>68.42</v>
      </c>
      <c r="BQ402">
        <v>88.69</v>
      </c>
      <c r="BR402">
        <v>91.5</v>
      </c>
      <c r="BS402">
        <v>91.5</v>
      </c>
      <c r="BT402">
        <v>91.14</v>
      </c>
    </row>
    <row r="403" spans="1:72"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E403">
        <v>80</v>
      </c>
      <c r="F403">
        <v>84</v>
      </c>
      <c r="G403">
        <v>85</v>
      </c>
      <c r="AB403" t="s">
        <v>276</v>
      </c>
      <c r="AC403" t="str">
        <f>IFERROR(VLOOKUP(AB403,'class and classification'!$A$1:$B$338,2,FALSE),VLOOKUP(AB403,'class and classification'!$A$340:$B$378,2,FALSE))</f>
        <v>Predominantly Rural</v>
      </c>
      <c r="AD403" t="str">
        <f>IFERROR(VLOOKUP(AB403,'class and classification'!$A$1:$C$338,3,FALSE),VLOOKUP(AB403,'class and classification'!$A$340:$C$378,3,FALSE))</f>
        <v>SD</v>
      </c>
      <c r="AI403">
        <v>25.5</v>
      </c>
      <c r="AJ403">
        <v>55.2</v>
      </c>
      <c r="BB403" t="s">
        <v>702</v>
      </c>
      <c r="BC403" t="e">
        <f>IFERROR(VLOOKUP(BB403,'class and classification'!$A$1:$B$338,2,FALSE),VLOOKUP(BB403,'class and classification'!$A$340:$B$378,2,FALSE))</f>
        <v>#N/A</v>
      </c>
      <c r="BD403" t="e">
        <f>IFERROR(VLOOKUP(BB403,'class and classification'!$A$1:$C$338,3,FALSE),VLOOKUP(BB403,'class and classification'!$A$340:$C$378,3,FALSE))</f>
        <v>#N/A</v>
      </c>
      <c r="BG403">
        <v>4.7</v>
      </c>
      <c r="BH403">
        <v>21.4</v>
      </c>
      <c r="BI403">
        <v>39.299999999999997</v>
      </c>
      <c r="BJ403">
        <v>53.8</v>
      </c>
      <c r="BL403" t="s">
        <v>702</v>
      </c>
      <c r="BM403" t="e">
        <f>IFERROR(VLOOKUP(BL403,'class and classification'!$A$1:$B$338,2,FALSE),VLOOKUP(BL403,'class and classification'!$A$340:$B$378,2,FALSE))</f>
        <v>#N/A</v>
      </c>
      <c r="BN403" t="e">
        <f>IFERROR(VLOOKUP(BL403,'class and classification'!$A$1:$C$338,3,FALSE),VLOOKUP(BL403,'class and classification'!$A$340:$C$378,3,FALSE))</f>
        <v>#N/A</v>
      </c>
      <c r="BO403">
        <v>84.68</v>
      </c>
      <c r="BP403">
        <v>85.7</v>
      </c>
      <c r="BQ403">
        <v>89.57</v>
      </c>
      <c r="BR403">
        <v>93.81</v>
      </c>
      <c r="BS403">
        <v>94.84</v>
      </c>
      <c r="BT403">
        <v>96.05</v>
      </c>
    </row>
    <row r="404" spans="1:72"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H404">
        <v>88.100000000000009</v>
      </c>
      <c r="I404">
        <v>88.5</v>
      </c>
      <c r="J404">
        <v>88.8</v>
      </c>
      <c r="AB404" t="s">
        <v>169</v>
      </c>
      <c r="AC404" t="str">
        <f>IFERROR(VLOOKUP(AB404,'class and classification'!$A$1:$B$338,2,FALSE),VLOOKUP(AB404,'class and classification'!$A$340:$B$378,2,FALSE))</f>
        <v>Predominantly Rural</v>
      </c>
      <c r="AD404" t="str">
        <f>IFERROR(VLOOKUP(AB404,'class and classification'!$A$1:$C$338,3,FALSE),VLOOKUP(AB404,'class and classification'!$A$340:$C$378,3,FALSE))</f>
        <v>SD</v>
      </c>
      <c r="AI404">
        <v>4.8</v>
      </c>
      <c r="AJ404">
        <v>25.1</v>
      </c>
      <c r="BB404" t="s">
        <v>902</v>
      </c>
      <c r="BC404" t="e">
        <f>IFERROR(VLOOKUP(BB404,'class and classification'!$A$1:$B$338,2,FALSE),VLOOKUP(BB404,'class and classification'!$A$340:$B$378,2,FALSE))</f>
        <v>#N/A</v>
      </c>
      <c r="BD404" t="e">
        <f>IFERROR(VLOOKUP(BB404,'class and classification'!$A$1:$C$338,3,FALSE),VLOOKUP(BB404,'class and classification'!$A$340:$C$378,3,FALSE))</f>
        <v>#N/A</v>
      </c>
      <c r="BG404">
        <v>0.1</v>
      </c>
      <c r="BH404">
        <v>2.6</v>
      </c>
      <c r="BI404">
        <v>3.7</v>
      </c>
      <c r="BJ404">
        <v>4.5</v>
      </c>
      <c r="BL404" t="s">
        <v>902</v>
      </c>
      <c r="BM404" t="e">
        <f>IFERROR(VLOOKUP(BL404,'class and classification'!$A$1:$B$338,2,FALSE),VLOOKUP(BL404,'class and classification'!$A$340:$B$378,2,FALSE))</f>
        <v>#N/A</v>
      </c>
      <c r="BN404" t="e">
        <f>IFERROR(VLOOKUP(BL404,'class and classification'!$A$1:$C$338,3,FALSE),VLOOKUP(BL404,'class and classification'!$A$340:$C$378,3,FALSE))</f>
        <v>#N/A</v>
      </c>
      <c r="BP404">
        <v>0</v>
      </c>
      <c r="BQ404">
        <v>28.37</v>
      </c>
      <c r="BR404">
        <v>32.54</v>
      </c>
      <c r="BS404">
        <v>33.19</v>
      </c>
      <c r="BT404">
        <v>33.549999999999997</v>
      </c>
    </row>
    <row r="405" spans="1:72" x14ac:dyDescent="0.3">
      <c r="AB405" t="s">
        <v>228</v>
      </c>
      <c r="AC405" t="str">
        <f>IFERROR(VLOOKUP(AB405,'class and classification'!$A$1:$B$338,2,FALSE),VLOOKUP(AB405,'class and classification'!$A$340:$B$378,2,FALSE))</f>
        <v>Predominantly Rural</v>
      </c>
      <c r="AD405" t="str">
        <f>IFERROR(VLOOKUP(AB405,'class and classification'!$A$1:$C$338,3,FALSE),VLOOKUP(AB405,'class and classification'!$A$340:$C$378,3,FALSE))</f>
        <v>SD</v>
      </c>
      <c r="AI405">
        <v>6.2</v>
      </c>
      <c r="AJ405">
        <v>29.3</v>
      </c>
      <c r="BB405" t="s">
        <v>707</v>
      </c>
      <c r="BC405" t="e">
        <f>IFERROR(VLOOKUP(BB405,'class and classification'!$A$1:$B$338,2,FALSE),VLOOKUP(BB405,'class and classification'!$A$340:$B$378,2,FALSE))</f>
        <v>#N/A</v>
      </c>
      <c r="BD405" t="e">
        <f>IFERROR(VLOOKUP(BB405,'class and classification'!$A$1:$C$338,3,FALSE),VLOOKUP(BB405,'class and classification'!$A$340:$C$378,3,FALSE))</f>
        <v>#N/A</v>
      </c>
      <c r="BG405">
        <v>0.3</v>
      </c>
      <c r="BH405">
        <v>1</v>
      </c>
      <c r="BI405">
        <v>8.1999999999999993</v>
      </c>
      <c r="BJ405">
        <v>10.7</v>
      </c>
      <c r="BL405" t="s">
        <v>707</v>
      </c>
      <c r="BM405" t="e">
        <f>IFERROR(VLOOKUP(BL405,'class and classification'!$A$1:$B$338,2,FALSE),VLOOKUP(BL405,'class and classification'!$A$340:$B$378,2,FALSE))</f>
        <v>#N/A</v>
      </c>
      <c r="BN405" t="e">
        <f>IFERROR(VLOOKUP(BL405,'class and classification'!$A$1:$C$338,3,FALSE),VLOOKUP(BL405,'class and classification'!$A$340:$C$378,3,FALSE))</f>
        <v>#N/A</v>
      </c>
      <c r="BO405">
        <v>59.98</v>
      </c>
      <c r="BP405">
        <v>54.53</v>
      </c>
      <c r="BQ405">
        <v>75.7</v>
      </c>
      <c r="BR405">
        <v>72.42</v>
      </c>
      <c r="BS405">
        <v>72.73</v>
      </c>
      <c r="BT405">
        <v>76.75</v>
      </c>
    </row>
    <row r="406" spans="1:72"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AB406" t="s">
        <v>247</v>
      </c>
      <c r="AC406" t="str">
        <f>IFERROR(VLOOKUP(AB406,'class and classification'!$A$1:$B$338,2,FALSE),VLOOKUP(AB406,'class and classification'!$A$340:$B$378,2,FALSE))</f>
        <v>Predominantly Rural</v>
      </c>
      <c r="AD406" t="str">
        <f>IFERROR(VLOOKUP(AB406,'class and classification'!$A$1:$C$338,3,FALSE),VLOOKUP(AB406,'class and classification'!$A$340:$C$378,3,FALSE))</f>
        <v>SD</v>
      </c>
      <c r="AI406">
        <v>3</v>
      </c>
      <c r="AJ406">
        <v>12.8</v>
      </c>
      <c r="BB406" t="s">
        <v>688</v>
      </c>
      <c r="BC406" t="e">
        <f>IFERROR(VLOOKUP(BB406,'class and classification'!$A$1:$B$338,2,FALSE),VLOOKUP(BB406,'class and classification'!$A$340:$B$378,2,FALSE))</f>
        <v>#N/A</v>
      </c>
      <c r="BD406" t="e">
        <f>IFERROR(VLOOKUP(BB406,'class and classification'!$A$1:$C$338,3,FALSE),VLOOKUP(BB406,'class and classification'!$A$340:$C$378,3,FALSE))</f>
        <v>#N/A</v>
      </c>
      <c r="BG406">
        <v>8.1</v>
      </c>
      <c r="BH406">
        <v>15.3</v>
      </c>
      <c r="BI406">
        <v>23</v>
      </c>
      <c r="BJ406">
        <v>27.2</v>
      </c>
      <c r="BL406" t="s">
        <v>688</v>
      </c>
      <c r="BM406" t="e">
        <f>IFERROR(VLOOKUP(BL406,'class and classification'!$A$1:$B$338,2,FALSE),VLOOKUP(BL406,'class and classification'!$A$340:$B$378,2,FALSE))</f>
        <v>#N/A</v>
      </c>
      <c r="BN406" t="e">
        <f>IFERROR(VLOOKUP(BL406,'class and classification'!$A$1:$C$338,3,FALSE),VLOOKUP(BL406,'class and classification'!$A$340:$C$378,3,FALSE))</f>
        <v>#N/A</v>
      </c>
      <c r="BO406">
        <v>36.47</v>
      </c>
      <c r="BP406">
        <v>48.16</v>
      </c>
      <c r="BQ406">
        <v>77.650000000000006</v>
      </c>
      <c r="BR406">
        <v>82.9</v>
      </c>
      <c r="BS406">
        <v>83.05</v>
      </c>
      <c r="BT406">
        <v>83.43</v>
      </c>
    </row>
    <row r="407" spans="1:72"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v>95</v>
      </c>
      <c r="F407">
        <v>96</v>
      </c>
      <c r="G407">
        <v>96.5</v>
      </c>
      <c r="H407">
        <v>97</v>
      </c>
      <c r="I407">
        <v>97.9</v>
      </c>
      <c r="J407">
        <v>97.5</v>
      </c>
      <c r="AB407" t="s">
        <v>236</v>
      </c>
      <c r="AC407" t="str">
        <f>IFERROR(VLOOKUP(AB407,'class and classification'!$A$1:$B$338,2,FALSE),VLOOKUP(AB407,'class and classification'!$A$340:$B$378,2,FALSE))</f>
        <v>Predominantly Rural</v>
      </c>
      <c r="AD407" t="str">
        <f>IFERROR(VLOOKUP(AB407,'class and classification'!$A$1:$C$338,3,FALSE),VLOOKUP(AB407,'class and classification'!$A$340:$C$378,3,FALSE))</f>
        <v>SD</v>
      </c>
      <c r="AI407">
        <v>5.4</v>
      </c>
      <c r="AJ407">
        <v>20.2</v>
      </c>
      <c r="BB407" t="s">
        <v>1201</v>
      </c>
      <c r="BC407" t="e">
        <f>IFERROR(VLOOKUP(BB407,'class and classification'!$A$1:$B$338,2,FALSE),VLOOKUP(BB407,'class and classification'!$A$340:$B$378,2,FALSE))</f>
        <v>#N/A</v>
      </c>
      <c r="BD407" t="e">
        <f>IFERROR(VLOOKUP(BB407,'class and classification'!$A$1:$C$338,3,FALSE),VLOOKUP(BB407,'class and classification'!$A$340:$C$378,3,FALSE))</f>
        <v>#N/A</v>
      </c>
      <c r="BG407">
        <v>6.5</v>
      </c>
      <c r="BH407">
        <v>8.1</v>
      </c>
      <c r="BI407">
        <v>14.7</v>
      </c>
      <c r="BJ407">
        <v>26</v>
      </c>
      <c r="BL407" t="s">
        <v>1201</v>
      </c>
      <c r="BM407" t="e">
        <f>IFERROR(VLOOKUP(BL407,'class and classification'!$A$1:$B$338,2,FALSE),VLOOKUP(BL407,'class and classification'!$A$340:$B$378,2,FALSE))</f>
        <v>#N/A</v>
      </c>
      <c r="BN407" t="e">
        <f>IFERROR(VLOOKUP(BL407,'class and classification'!$A$1:$C$338,3,FALSE),VLOOKUP(BL407,'class and classification'!$A$340:$C$378,3,FALSE))</f>
        <v>#N/A</v>
      </c>
      <c r="BO407">
        <v>96.97</v>
      </c>
      <c r="BP407">
        <v>85.89</v>
      </c>
      <c r="BQ407">
        <v>89.84</v>
      </c>
      <c r="BR407">
        <v>82.2</v>
      </c>
      <c r="BS407">
        <v>94.58</v>
      </c>
      <c r="BT407">
        <v>95.45</v>
      </c>
    </row>
    <row r="408" spans="1:72"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v>86</v>
      </c>
      <c r="F408">
        <v>89</v>
      </c>
      <c r="G408">
        <v>91.600000000000009</v>
      </c>
      <c r="H408">
        <v>93.9</v>
      </c>
      <c r="I408">
        <v>94.6</v>
      </c>
      <c r="J408">
        <v>94.6</v>
      </c>
      <c r="AB408" t="s">
        <v>335</v>
      </c>
      <c r="AC408" t="str">
        <f>IFERROR(VLOOKUP(AB408,'class and classification'!$A$1:$B$338,2,FALSE),VLOOKUP(AB408,'class and classification'!$A$340:$B$378,2,FALSE))</f>
        <v>Urban with Significant Rural</v>
      </c>
      <c r="AD408" t="str">
        <f>IFERROR(VLOOKUP(AB408,'class and classification'!$A$1:$C$338,3,FALSE),VLOOKUP(AB408,'class and classification'!$A$340:$C$378,3,FALSE))</f>
        <v>SC</v>
      </c>
      <c r="BB408" t="s">
        <v>857</v>
      </c>
      <c r="BC408" t="e">
        <f>IFERROR(VLOOKUP(BB408,'class and classification'!$A$1:$B$338,2,FALSE),VLOOKUP(BB408,'class and classification'!$A$340:$B$378,2,FALSE))</f>
        <v>#N/A</v>
      </c>
      <c r="BD408" t="e">
        <f>IFERROR(VLOOKUP(BB408,'class and classification'!$A$1:$C$338,3,FALSE),VLOOKUP(BB408,'class and classification'!$A$340:$C$378,3,FALSE))</f>
        <v>#N/A</v>
      </c>
      <c r="BG408">
        <v>0.7</v>
      </c>
      <c r="BH408">
        <v>1.5</v>
      </c>
      <c r="BI408">
        <v>8.3000000000000007</v>
      </c>
      <c r="BJ408">
        <v>22.5</v>
      </c>
      <c r="BL408" t="s">
        <v>857</v>
      </c>
      <c r="BM408" t="e">
        <f>IFERROR(VLOOKUP(BL408,'class and classification'!$A$1:$B$338,2,FALSE),VLOOKUP(BL408,'class and classification'!$A$340:$B$378,2,FALSE))</f>
        <v>#N/A</v>
      </c>
      <c r="BN408" t="e">
        <f>IFERROR(VLOOKUP(BL408,'class and classification'!$A$1:$C$338,3,FALSE),VLOOKUP(BL408,'class and classification'!$A$340:$C$378,3,FALSE))</f>
        <v>#N/A</v>
      </c>
      <c r="BO408">
        <v>0.6</v>
      </c>
      <c r="BP408">
        <v>16.55</v>
      </c>
      <c r="BQ408">
        <v>47.45</v>
      </c>
      <c r="BR408">
        <v>62.05</v>
      </c>
      <c r="BS408">
        <v>62.82</v>
      </c>
      <c r="BT408">
        <v>63.03</v>
      </c>
    </row>
    <row r="409" spans="1:72"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v>91</v>
      </c>
      <c r="F409">
        <v>93</v>
      </c>
      <c r="G409">
        <v>94.9</v>
      </c>
      <c r="H409">
        <v>95.5</v>
      </c>
      <c r="I409">
        <v>95.9</v>
      </c>
      <c r="J409">
        <v>95.6</v>
      </c>
      <c r="AB409" t="s">
        <v>347</v>
      </c>
      <c r="AC409" t="str">
        <f>IFERROR(VLOOKUP(AB409,'class and classification'!$A$1:$B$338,2,FALSE),VLOOKUP(AB409,'class and classification'!$A$340:$B$378,2,FALSE))</f>
        <v>Predominantly Urban</v>
      </c>
      <c r="AD409" t="str">
        <f>IFERROR(VLOOKUP(AB409,'class and classification'!$A$1:$C$338,3,FALSE),VLOOKUP(AB409,'class and classification'!$A$340:$C$378,3,FALSE))</f>
        <v>UA</v>
      </c>
      <c r="BB409" t="s">
        <v>1213</v>
      </c>
      <c r="BC409" t="e">
        <f>IFERROR(VLOOKUP(BB409,'class and classification'!$A$1:$B$338,2,FALSE),VLOOKUP(BB409,'class and classification'!$A$340:$B$378,2,FALSE))</f>
        <v>#N/A</v>
      </c>
      <c r="BD409" t="e">
        <f>IFERROR(VLOOKUP(BB409,'class and classification'!$A$1:$C$338,3,FALSE),VLOOKUP(BB409,'class and classification'!$A$340:$C$378,3,FALSE))</f>
        <v>#N/A</v>
      </c>
      <c r="BG409">
        <v>6.3</v>
      </c>
      <c r="BH409">
        <v>8.6</v>
      </c>
      <c r="BI409">
        <v>9.8000000000000007</v>
      </c>
      <c r="BJ409">
        <v>10.3</v>
      </c>
      <c r="BL409" t="s">
        <v>1213</v>
      </c>
      <c r="BM409" t="e">
        <f>IFERROR(VLOOKUP(BL409,'class and classification'!$A$1:$B$338,2,FALSE),VLOOKUP(BL409,'class and classification'!$A$340:$B$378,2,FALSE))</f>
        <v>#N/A</v>
      </c>
      <c r="BN409" t="e">
        <f>IFERROR(VLOOKUP(BL409,'class and classification'!$A$1:$C$338,3,FALSE),VLOOKUP(BL409,'class and classification'!$A$340:$C$378,3,FALSE))</f>
        <v>#N/A</v>
      </c>
      <c r="BO409">
        <v>24.3</v>
      </c>
      <c r="BP409">
        <v>46.44</v>
      </c>
      <c r="BQ409">
        <v>82.21</v>
      </c>
      <c r="BR409">
        <v>85.8</v>
      </c>
      <c r="BS409">
        <v>83.83</v>
      </c>
      <c r="BT409">
        <v>84.57</v>
      </c>
    </row>
    <row r="410" spans="1:72"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v>93</v>
      </c>
      <c r="F410">
        <v>95</v>
      </c>
      <c r="G410">
        <v>96.300000000000011</v>
      </c>
      <c r="H410">
        <v>96.5</v>
      </c>
      <c r="I410">
        <v>95.9</v>
      </c>
      <c r="J410">
        <v>95</v>
      </c>
      <c r="AB410" t="s">
        <v>358</v>
      </c>
      <c r="AC410" t="str">
        <f>IFERROR(VLOOKUP(AB410,'class and classification'!$A$1:$B$338,2,FALSE),VLOOKUP(AB410,'class and classification'!$A$340:$B$378,2,FALSE))</f>
        <v>Predominantly Urban</v>
      </c>
      <c r="AD410" t="str">
        <f>IFERROR(VLOOKUP(AB410,'class and classification'!$A$1:$C$338,3,FALSE),VLOOKUP(AB410,'class and classification'!$A$340:$C$378,3,FALSE))</f>
        <v>UA</v>
      </c>
      <c r="BB410" t="s">
        <v>698</v>
      </c>
      <c r="BC410" t="e">
        <f>IFERROR(VLOOKUP(BB410,'class and classification'!$A$1:$B$338,2,FALSE),VLOOKUP(BB410,'class and classification'!$A$340:$B$378,2,FALSE))</f>
        <v>#N/A</v>
      </c>
      <c r="BD410" t="e">
        <f>IFERROR(VLOOKUP(BB410,'class and classification'!$A$1:$C$338,3,FALSE),VLOOKUP(BB410,'class and classification'!$A$340:$C$378,3,FALSE))</f>
        <v>#N/A</v>
      </c>
      <c r="BG410">
        <v>21.6</v>
      </c>
      <c r="BH410">
        <v>25.4</v>
      </c>
      <c r="BI410">
        <v>38.299999999999997</v>
      </c>
      <c r="BJ410">
        <v>58.5</v>
      </c>
      <c r="BL410" t="s">
        <v>698</v>
      </c>
      <c r="BM410" t="e">
        <f>IFERROR(VLOOKUP(BL410,'class and classification'!$A$1:$B$338,2,FALSE),VLOOKUP(BL410,'class and classification'!$A$340:$B$378,2,FALSE))</f>
        <v>#N/A</v>
      </c>
      <c r="BN410" t="e">
        <f>IFERROR(VLOOKUP(BL410,'class and classification'!$A$1:$C$338,3,FALSE),VLOOKUP(BL410,'class and classification'!$A$340:$C$378,3,FALSE))</f>
        <v>#N/A</v>
      </c>
      <c r="BO410">
        <v>30.85</v>
      </c>
      <c r="BP410">
        <v>53.04</v>
      </c>
      <c r="BQ410">
        <v>68.88</v>
      </c>
      <c r="BR410">
        <v>74.08</v>
      </c>
      <c r="BS410">
        <v>76.13</v>
      </c>
      <c r="BT410">
        <v>78.45</v>
      </c>
    </row>
    <row r="411" spans="1:72"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v>83</v>
      </c>
      <c r="F411">
        <v>87</v>
      </c>
      <c r="G411">
        <v>90</v>
      </c>
      <c r="H411">
        <v>92.2</v>
      </c>
      <c r="I411">
        <v>92.4</v>
      </c>
      <c r="J411">
        <v>92.2</v>
      </c>
      <c r="AB411" t="s">
        <v>371</v>
      </c>
      <c r="AC411" t="str">
        <f>IFERROR(VLOOKUP(AB411,'class and classification'!$A$1:$B$338,2,FALSE),VLOOKUP(AB411,'class and classification'!$A$340:$B$378,2,FALSE))</f>
        <v>Predominantly Rural</v>
      </c>
      <c r="AD411" t="str">
        <f>IFERROR(VLOOKUP(AB411,'class and classification'!$A$1:$C$338,3,FALSE),VLOOKUP(AB411,'class and classification'!$A$340:$C$378,3,FALSE))</f>
        <v>SC</v>
      </c>
      <c r="BB411" t="s">
        <v>877</v>
      </c>
      <c r="BC411" t="e">
        <f>IFERROR(VLOOKUP(BB411,'class and classification'!$A$1:$B$338,2,FALSE),VLOOKUP(BB411,'class and classification'!$A$340:$B$378,2,FALSE))</f>
        <v>#N/A</v>
      </c>
      <c r="BD411" t="e">
        <f>IFERROR(VLOOKUP(BB411,'class and classification'!$A$1:$C$338,3,FALSE),VLOOKUP(BB411,'class and classification'!$A$340:$C$378,3,FALSE))</f>
        <v>#N/A</v>
      </c>
      <c r="BG411">
        <v>0.3</v>
      </c>
      <c r="BH411">
        <v>1</v>
      </c>
      <c r="BI411">
        <v>9.5</v>
      </c>
      <c r="BJ411">
        <v>22.2</v>
      </c>
      <c r="BL411" t="s">
        <v>877</v>
      </c>
      <c r="BM411" t="e">
        <f>IFERROR(VLOOKUP(BL411,'class and classification'!$A$1:$B$338,2,FALSE),VLOOKUP(BL411,'class and classification'!$A$340:$B$378,2,FALSE))</f>
        <v>#N/A</v>
      </c>
      <c r="BN411" t="e">
        <f>IFERROR(VLOOKUP(BL411,'class and classification'!$A$1:$C$338,3,FALSE),VLOOKUP(BL411,'class and classification'!$A$340:$C$378,3,FALSE))</f>
        <v>#N/A</v>
      </c>
      <c r="BO411">
        <v>0.55999999999999994</v>
      </c>
      <c r="BP411">
        <v>22.86</v>
      </c>
      <c r="BQ411">
        <v>46.02</v>
      </c>
      <c r="BR411">
        <v>51.35</v>
      </c>
      <c r="BS411">
        <v>52.03</v>
      </c>
      <c r="BT411">
        <v>54.4</v>
      </c>
    </row>
    <row r="412" spans="1:72"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v>89</v>
      </c>
      <c r="F412">
        <v>89</v>
      </c>
      <c r="G412">
        <v>93</v>
      </c>
      <c r="H412">
        <v>92.5</v>
      </c>
      <c r="I412">
        <v>93.8</v>
      </c>
      <c r="J412">
        <v>94.1</v>
      </c>
      <c r="AB412" t="s">
        <v>1328</v>
      </c>
      <c r="AC412" t="e">
        <f>IFERROR(VLOOKUP(AB412,'class and classification'!$A$1:$B$338,2,FALSE),VLOOKUP(AB412,'class and classification'!$A$340:$B$378,2,FALSE))</f>
        <v>#N/A</v>
      </c>
      <c r="AD412" t="e">
        <f>IFERROR(VLOOKUP(AB412,'class and classification'!$A$1:$C$338,3,FALSE),VLOOKUP(AB412,'class and classification'!$A$340:$C$378,3,FALSE))</f>
        <v>#N/A</v>
      </c>
      <c r="BB412" t="s">
        <v>885</v>
      </c>
      <c r="BC412" t="e">
        <f>IFERROR(VLOOKUP(BB412,'class and classification'!$A$1:$B$338,2,FALSE),VLOOKUP(BB412,'class and classification'!$A$340:$B$378,2,FALSE))</f>
        <v>#N/A</v>
      </c>
      <c r="BD412" t="e">
        <f>IFERROR(VLOOKUP(BB412,'class and classification'!$A$1:$C$338,3,FALSE),VLOOKUP(BB412,'class and classification'!$A$340:$C$378,3,FALSE))</f>
        <v>#N/A</v>
      </c>
      <c r="BG412">
        <v>7.2</v>
      </c>
      <c r="BH412">
        <v>8.5</v>
      </c>
      <c r="BI412">
        <v>9.4</v>
      </c>
      <c r="BJ412">
        <v>15.1</v>
      </c>
      <c r="BL412" t="s">
        <v>885</v>
      </c>
      <c r="BM412" t="e">
        <f>IFERROR(VLOOKUP(BL412,'class and classification'!$A$1:$B$338,2,FALSE),VLOOKUP(BL412,'class and classification'!$A$340:$B$378,2,FALSE))</f>
        <v>#N/A</v>
      </c>
      <c r="BN412" t="e">
        <f>IFERROR(VLOOKUP(BL412,'class and classification'!$A$1:$C$338,3,FALSE),VLOOKUP(BL412,'class and classification'!$A$340:$C$378,3,FALSE))</f>
        <v>#N/A</v>
      </c>
      <c r="BO412">
        <v>12.21</v>
      </c>
      <c r="BP412">
        <v>36.08</v>
      </c>
      <c r="BQ412">
        <v>78.45</v>
      </c>
      <c r="BR412">
        <v>80.790000000000006</v>
      </c>
      <c r="BS412">
        <v>79.819999999999993</v>
      </c>
      <c r="BT412">
        <v>78.33</v>
      </c>
    </row>
    <row r="413" spans="1:72"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v>85</v>
      </c>
      <c r="F413">
        <v>88</v>
      </c>
      <c r="G413">
        <v>90.7</v>
      </c>
      <c r="H413">
        <v>91.5</v>
      </c>
      <c r="I413">
        <v>91.7</v>
      </c>
      <c r="J413">
        <v>90.6</v>
      </c>
      <c r="AB413" t="s">
        <v>1329</v>
      </c>
      <c r="AC413" t="e">
        <f>IFERROR(VLOOKUP(AB413,'class and classification'!$A$1:$B$338,2,FALSE),VLOOKUP(AB413,'class and classification'!$A$340:$B$378,2,FALSE))</f>
        <v>#N/A</v>
      </c>
      <c r="AD413" t="e">
        <f>IFERROR(VLOOKUP(AB413,'class and classification'!$A$1:$C$338,3,FALSE),VLOOKUP(AB413,'class and classification'!$A$340:$C$378,3,FALSE))</f>
        <v>#N/A</v>
      </c>
      <c r="BB413" t="s">
        <v>1216</v>
      </c>
      <c r="BC413" t="e">
        <f>IFERROR(VLOOKUP(BB413,'class and classification'!$A$1:$B$338,2,FALSE),VLOOKUP(BB413,'class and classification'!$A$340:$B$378,2,FALSE))</f>
        <v>#N/A</v>
      </c>
      <c r="BD413" t="e">
        <f>IFERROR(VLOOKUP(BB413,'class and classification'!$A$1:$C$338,3,FALSE),VLOOKUP(BB413,'class and classification'!$A$340:$C$378,3,FALSE))</f>
        <v>#N/A</v>
      </c>
      <c r="BG413">
        <v>4.2</v>
      </c>
      <c r="BH413">
        <v>7.2</v>
      </c>
      <c r="BI413">
        <v>9.6999999999999993</v>
      </c>
      <c r="BJ413">
        <v>14.4</v>
      </c>
      <c r="BL413" t="s">
        <v>1216</v>
      </c>
      <c r="BM413" t="e">
        <f>IFERROR(VLOOKUP(BL413,'class and classification'!$A$1:$B$338,2,FALSE),VLOOKUP(BL413,'class and classification'!$A$340:$B$378,2,FALSE))</f>
        <v>#N/A</v>
      </c>
      <c r="BN413" t="e">
        <f>IFERROR(VLOOKUP(BL413,'class and classification'!$A$1:$C$338,3,FALSE),VLOOKUP(BL413,'class and classification'!$A$340:$C$378,3,FALSE))</f>
        <v>#N/A</v>
      </c>
      <c r="BO413">
        <v>50.980000000000004</v>
      </c>
      <c r="BP413">
        <v>46.08</v>
      </c>
      <c r="BQ413">
        <v>71.31</v>
      </c>
      <c r="BR413">
        <v>91.93</v>
      </c>
      <c r="BS413">
        <v>82.45</v>
      </c>
      <c r="BT413">
        <v>86.64</v>
      </c>
    </row>
    <row r="414" spans="1:72"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v>99</v>
      </c>
      <c r="F414">
        <v>99</v>
      </c>
      <c r="G414">
        <v>99.7</v>
      </c>
      <c r="H414">
        <v>98.9</v>
      </c>
      <c r="I414">
        <v>99.1</v>
      </c>
      <c r="J414">
        <v>99</v>
      </c>
      <c r="AB414" t="s">
        <v>1330</v>
      </c>
      <c r="AC414" t="e">
        <f>IFERROR(VLOOKUP(AB414,'class and classification'!$A$1:$B$338,2,FALSE),VLOOKUP(AB414,'class and classification'!$A$340:$B$378,2,FALSE))</f>
        <v>#N/A</v>
      </c>
      <c r="AD414" t="e">
        <f>IFERROR(VLOOKUP(AB414,'class and classification'!$A$1:$C$338,3,FALSE),VLOOKUP(AB414,'class and classification'!$A$340:$C$378,3,FALSE))</f>
        <v>#N/A</v>
      </c>
      <c r="BB414" t="s">
        <v>907</v>
      </c>
      <c r="BC414" t="e">
        <f>IFERROR(VLOOKUP(BB414,'class and classification'!$A$1:$B$338,2,FALSE),VLOOKUP(BB414,'class and classification'!$A$340:$B$378,2,FALSE))</f>
        <v>#N/A</v>
      </c>
      <c r="BD414" t="e">
        <f>IFERROR(VLOOKUP(BB414,'class and classification'!$A$1:$C$338,3,FALSE),VLOOKUP(BB414,'class and classification'!$A$340:$C$378,3,FALSE))</f>
        <v>#N/A</v>
      </c>
      <c r="BG414">
        <v>0.2</v>
      </c>
      <c r="BH414">
        <v>0.4</v>
      </c>
      <c r="BI414">
        <v>1.1000000000000001</v>
      </c>
      <c r="BJ414">
        <v>1.1000000000000001</v>
      </c>
      <c r="BL414" t="s">
        <v>907</v>
      </c>
      <c r="BM414" t="e">
        <f>IFERROR(VLOOKUP(BL414,'class and classification'!$A$1:$B$338,2,FALSE),VLOOKUP(BL414,'class and classification'!$A$340:$B$378,2,FALSE))</f>
        <v>#N/A</v>
      </c>
      <c r="BN414" t="e">
        <f>IFERROR(VLOOKUP(BL414,'class and classification'!$A$1:$C$338,3,FALSE),VLOOKUP(BL414,'class and classification'!$A$340:$C$378,3,FALSE))</f>
        <v>#N/A</v>
      </c>
      <c r="BO414">
        <v>0</v>
      </c>
      <c r="BP414">
        <v>1.31</v>
      </c>
      <c r="BQ414">
        <v>17.510000000000002</v>
      </c>
      <c r="BR414">
        <v>20.09</v>
      </c>
      <c r="BS414">
        <v>21.13</v>
      </c>
      <c r="BT414">
        <v>21.28</v>
      </c>
    </row>
    <row r="415" spans="1:72" x14ac:dyDescent="0.3">
      <c r="AB415" t="s">
        <v>1331</v>
      </c>
      <c r="AC415" t="e">
        <f>IFERROR(VLOOKUP(AB415,'class and classification'!$A$1:$B$338,2,FALSE),VLOOKUP(AB415,'class and classification'!$A$340:$B$378,2,FALSE))</f>
        <v>#N/A</v>
      </c>
      <c r="AD415" t="e">
        <f>IFERROR(VLOOKUP(AB415,'class and classification'!$A$1:$C$338,3,FALSE),VLOOKUP(AB415,'class and classification'!$A$340:$C$378,3,FALSE))</f>
        <v>#N/A</v>
      </c>
      <c r="BB415" t="s">
        <v>719</v>
      </c>
      <c r="BC415" t="e">
        <f>IFERROR(VLOOKUP(BB415,'class and classification'!$A$1:$B$338,2,FALSE),VLOOKUP(BB415,'class and classification'!$A$340:$B$378,2,FALSE))</f>
        <v>#N/A</v>
      </c>
      <c r="BD415" t="e">
        <f>IFERROR(VLOOKUP(BB415,'class and classification'!$A$1:$C$338,3,FALSE),VLOOKUP(BB415,'class and classification'!$A$340:$C$378,3,FALSE))</f>
        <v>#N/A</v>
      </c>
      <c r="BG415">
        <v>0.7</v>
      </c>
      <c r="BH415">
        <v>1.5</v>
      </c>
      <c r="BI415">
        <v>4.5999999999999996</v>
      </c>
      <c r="BJ415">
        <v>7</v>
      </c>
      <c r="BL415" t="s">
        <v>719</v>
      </c>
      <c r="BM415" t="e">
        <f>IFERROR(VLOOKUP(BL415,'class and classification'!$A$1:$B$338,2,FALSE),VLOOKUP(BL415,'class and classification'!$A$340:$B$378,2,FALSE))</f>
        <v>#N/A</v>
      </c>
      <c r="BN415" t="e">
        <f>IFERROR(VLOOKUP(BL415,'class and classification'!$A$1:$C$338,3,FALSE),VLOOKUP(BL415,'class and classification'!$A$340:$C$378,3,FALSE))</f>
        <v>#N/A</v>
      </c>
      <c r="BO415">
        <v>9.0300000000000011</v>
      </c>
      <c r="BP415">
        <v>44.5</v>
      </c>
      <c r="BQ415">
        <v>72.260000000000005</v>
      </c>
      <c r="BR415">
        <v>75.09</v>
      </c>
      <c r="BS415">
        <v>75.58</v>
      </c>
      <c r="BT415">
        <v>76.48</v>
      </c>
    </row>
    <row r="416" spans="1:72"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AB416" t="s">
        <v>1332</v>
      </c>
      <c r="AC416" t="e">
        <f>IFERROR(VLOOKUP(AB416,'class and classification'!$A$1:$B$338,2,FALSE),VLOOKUP(AB416,'class and classification'!$A$340:$B$378,2,FALSE))</f>
        <v>#N/A</v>
      </c>
      <c r="AD416" t="e">
        <f>IFERROR(VLOOKUP(AB416,'class and classification'!$A$1:$C$338,3,FALSE),VLOOKUP(AB416,'class and classification'!$A$340:$C$378,3,FALSE))</f>
        <v>#N/A</v>
      </c>
      <c r="BB416" t="s">
        <v>1210</v>
      </c>
      <c r="BC416" t="e">
        <f>IFERROR(VLOOKUP(BB416,'class and classification'!$A$1:$B$338,2,FALSE),VLOOKUP(BB416,'class and classification'!$A$340:$B$378,2,FALSE))</f>
        <v>#N/A</v>
      </c>
      <c r="BD416" t="e">
        <f>IFERROR(VLOOKUP(BB416,'class and classification'!$A$1:$C$338,3,FALSE),VLOOKUP(BB416,'class and classification'!$A$340:$C$378,3,FALSE))</f>
        <v>#N/A</v>
      </c>
      <c r="BG416">
        <v>8.1</v>
      </c>
      <c r="BH416">
        <v>9.4</v>
      </c>
      <c r="BI416">
        <v>11.3</v>
      </c>
      <c r="BJ416">
        <v>37.299999999999997</v>
      </c>
      <c r="BL416" t="s">
        <v>1210</v>
      </c>
      <c r="BM416" t="e">
        <f>IFERROR(VLOOKUP(BL416,'class and classification'!$A$1:$B$338,2,FALSE),VLOOKUP(BL416,'class and classification'!$A$340:$B$378,2,FALSE))</f>
        <v>#N/A</v>
      </c>
      <c r="BN416" t="e">
        <f>IFERROR(VLOOKUP(BL416,'class and classification'!$A$1:$C$338,3,FALSE),VLOOKUP(BL416,'class and classification'!$A$340:$C$378,3,FALSE))</f>
        <v>#N/A</v>
      </c>
      <c r="BO416">
        <v>61.870000000000005</v>
      </c>
      <c r="BP416">
        <v>56.65</v>
      </c>
      <c r="BQ416">
        <v>71.540000000000006</v>
      </c>
      <c r="BR416">
        <v>76.56</v>
      </c>
      <c r="BS416">
        <v>78.739999999999995</v>
      </c>
      <c r="BT416">
        <v>84.53</v>
      </c>
    </row>
    <row r="417" spans="1:72"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v>77</v>
      </c>
      <c r="F417">
        <v>84</v>
      </c>
      <c r="G417">
        <v>89.1</v>
      </c>
      <c r="H417">
        <v>92.3</v>
      </c>
      <c r="I417">
        <v>93.4</v>
      </c>
      <c r="J417">
        <v>93.3</v>
      </c>
      <c r="AB417" t="s">
        <v>1333</v>
      </c>
      <c r="AC417" t="e">
        <f>IFERROR(VLOOKUP(AB417,'class and classification'!$A$1:$B$338,2,FALSE),VLOOKUP(AB417,'class and classification'!$A$340:$B$378,2,FALSE))</f>
        <v>#N/A</v>
      </c>
      <c r="AD417" t="e">
        <f>IFERROR(VLOOKUP(AB417,'class and classification'!$A$1:$C$338,3,FALSE),VLOOKUP(AB417,'class and classification'!$A$340:$C$378,3,FALSE))</f>
        <v>#N/A</v>
      </c>
      <c r="BB417" t="s">
        <v>1135</v>
      </c>
      <c r="BC417" t="e">
        <f>IFERROR(VLOOKUP(BB417,'class and classification'!$A$1:$B$338,2,FALSE),VLOOKUP(BB417,'class and classification'!$A$340:$B$378,2,FALSE))</f>
        <v>#N/A</v>
      </c>
      <c r="BD417" t="e">
        <f>IFERROR(VLOOKUP(BB417,'class and classification'!$A$1:$C$338,3,FALSE),VLOOKUP(BB417,'class and classification'!$A$340:$C$378,3,FALSE))</f>
        <v>#N/A</v>
      </c>
      <c r="BG417">
        <v>2.2999999999999998</v>
      </c>
      <c r="BH417">
        <v>3.9</v>
      </c>
      <c r="BI417">
        <v>9.1</v>
      </c>
      <c r="BJ417">
        <v>17.7</v>
      </c>
      <c r="BL417" t="s">
        <v>1135</v>
      </c>
      <c r="BM417" t="e">
        <f>IFERROR(VLOOKUP(BL417,'class and classification'!$A$1:$B$338,2,FALSE),VLOOKUP(BL417,'class and classification'!$A$340:$B$378,2,FALSE))</f>
        <v>#N/A</v>
      </c>
      <c r="BN417" t="e">
        <f>IFERROR(VLOOKUP(BL417,'class and classification'!$A$1:$C$338,3,FALSE),VLOOKUP(BL417,'class and classification'!$A$340:$C$378,3,FALSE))</f>
        <v>#N/A</v>
      </c>
      <c r="BO417">
        <v>7.03</v>
      </c>
      <c r="BP417">
        <v>29.3</v>
      </c>
      <c r="BQ417">
        <v>78.13</v>
      </c>
      <c r="BR417">
        <v>79.27</v>
      </c>
      <c r="BS417">
        <v>79.7</v>
      </c>
      <c r="BT417">
        <v>80.52</v>
      </c>
    </row>
    <row r="418" spans="1:72"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E418">
        <v>87</v>
      </c>
      <c r="F418">
        <v>90</v>
      </c>
      <c r="G418">
        <v>92.6</v>
      </c>
      <c r="AB418" t="s">
        <v>1052</v>
      </c>
      <c r="AC418" t="e">
        <f>IFERROR(VLOOKUP(AB418,'class and classification'!$A$1:$B$338,2,FALSE),VLOOKUP(AB418,'class and classification'!$A$340:$B$378,2,FALSE))</f>
        <v>#N/A</v>
      </c>
      <c r="AD418" t="e">
        <f>IFERROR(VLOOKUP(AB418,'class and classification'!$A$1:$C$338,3,FALSE),VLOOKUP(AB418,'class and classification'!$A$340:$C$378,3,FALSE))</f>
        <v>#N/A</v>
      </c>
      <c r="AI418">
        <v>70.3</v>
      </c>
      <c r="AJ418">
        <v>92.3</v>
      </c>
      <c r="BB418" t="s">
        <v>911</v>
      </c>
      <c r="BC418" t="e">
        <f>IFERROR(VLOOKUP(BB418,'class and classification'!$A$1:$B$338,2,FALSE),VLOOKUP(BB418,'class and classification'!$A$340:$B$378,2,FALSE))</f>
        <v>#N/A</v>
      </c>
      <c r="BD418" t="e">
        <f>IFERROR(VLOOKUP(BB418,'class and classification'!$A$1:$C$338,3,FALSE),VLOOKUP(BB418,'class and classification'!$A$340:$C$378,3,FALSE))</f>
        <v>#N/A</v>
      </c>
      <c r="BG418">
        <v>0.2</v>
      </c>
      <c r="BH418">
        <v>0.5</v>
      </c>
      <c r="BI418">
        <v>1.9</v>
      </c>
      <c r="BJ418">
        <v>2.1</v>
      </c>
      <c r="BL418" t="s">
        <v>911</v>
      </c>
      <c r="BM418" t="e">
        <f>IFERROR(VLOOKUP(BL418,'class and classification'!$A$1:$B$338,2,FALSE),VLOOKUP(BL418,'class and classification'!$A$340:$B$378,2,FALSE))</f>
        <v>#N/A</v>
      </c>
      <c r="BN418" t="e">
        <f>IFERROR(VLOOKUP(BL418,'class and classification'!$A$1:$C$338,3,FALSE),VLOOKUP(BL418,'class and classification'!$A$340:$C$378,3,FALSE))</f>
        <v>#N/A</v>
      </c>
      <c r="BO418">
        <v>0</v>
      </c>
      <c r="BP418">
        <v>0</v>
      </c>
      <c r="BQ418">
        <v>40.51</v>
      </c>
      <c r="BR418">
        <v>47.11</v>
      </c>
      <c r="BS418">
        <v>46.37</v>
      </c>
      <c r="BT418">
        <v>48.28</v>
      </c>
    </row>
    <row r="419" spans="1:72"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v>97</v>
      </c>
      <c r="F419">
        <v>98</v>
      </c>
      <c r="G419">
        <v>98.5</v>
      </c>
      <c r="H419">
        <v>98.8</v>
      </c>
      <c r="I419">
        <v>98.5</v>
      </c>
      <c r="J419">
        <v>98.2</v>
      </c>
      <c r="AB419" t="s">
        <v>1334</v>
      </c>
      <c r="AC419" t="e">
        <f>IFERROR(VLOOKUP(AB419,'class and classification'!$A$1:$B$338,2,FALSE),VLOOKUP(AB419,'class and classification'!$A$340:$B$378,2,FALSE))</f>
        <v>#N/A</v>
      </c>
      <c r="AD419" t="e">
        <f>IFERROR(VLOOKUP(AB419,'class and classification'!$A$1:$C$338,3,FALSE),VLOOKUP(AB419,'class and classification'!$A$340:$C$378,3,FALSE))</f>
        <v>#N/A</v>
      </c>
      <c r="BB419" t="s">
        <v>1152</v>
      </c>
      <c r="BC419" t="e">
        <f>IFERROR(VLOOKUP(BB419,'class and classification'!$A$1:$B$338,2,FALSE),VLOOKUP(BB419,'class and classification'!$A$340:$B$378,2,FALSE))</f>
        <v>#N/A</v>
      </c>
      <c r="BD419" t="e">
        <f>IFERROR(VLOOKUP(BB419,'class and classification'!$A$1:$C$338,3,FALSE),VLOOKUP(BB419,'class and classification'!$A$340:$C$378,3,FALSE))</f>
        <v>#N/A</v>
      </c>
      <c r="BG419">
        <v>0.6</v>
      </c>
      <c r="BH419">
        <v>0.9</v>
      </c>
      <c r="BI419">
        <v>1</v>
      </c>
      <c r="BJ419">
        <v>25.8</v>
      </c>
      <c r="BL419" t="s">
        <v>1152</v>
      </c>
      <c r="BM419" t="e">
        <f>IFERROR(VLOOKUP(BL419,'class and classification'!$A$1:$B$338,2,FALSE),VLOOKUP(BL419,'class and classification'!$A$340:$B$378,2,FALSE))</f>
        <v>#N/A</v>
      </c>
      <c r="BN419" t="e">
        <f>IFERROR(VLOOKUP(BL419,'class and classification'!$A$1:$C$338,3,FALSE),VLOOKUP(BL419,'class and classification'!$A$340:$C$378,3,FALSE))</f>
        <v>#N/A</v>
      </c>
      <c r="BO419">
        <v>9.0499999999999989</v>
      </c>
      <c r="BP419">
        <v>42.5</v>
      </c>
      <c r="BQ419">
        <v>67.239999999999995</v>
      </c>
      <c r="BR419">
        <v>87.22</v>
      </c>
      <c r="BS419">
        <v>88.81</v>
      </c>
      <c r="BT419">
        <v>89.22</v>
      </c>
    </row>
    <row r="420" spans="1:72"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v>65</v>
      </c>
      <c r="F420">
        <v>71</v>
      </c>
      <c r="G420">
        <v>83.3</v>
      </c>
      <c r="H420">
        <v>88.7</v>
      </c>
      <c r="I420">
        <v>91.7</v>
      </c>
      <c r="J420">
        <v>91.8</v>
      </c>
      <c r="AB420" t="s">
        <v>1335</v>
      </c>
      <c r="AC420" t="e">
        <f>IFERROR(VLOOKUP(AB420,'class and classification'!$A$1:$B$338,2,FALSE),VLOOKUP(AB420,'class and classification'!$A$340:$B$378,2,FALSE))</f>
        <v>#N/A</v>
      </c>
      <c r="AD420" t="e">
        <f>IFERROR(VLOOKUP(AB420,'class and classification'!$A$1:$C$338,3,FALSE),VLOOKUP(AB420,'class and classification'!$A$340:$C$378,3,FALSE))</f>
        <v>#N/A</v>
      </c>
      <c r="BB420" t="s">
        <v>1156</v>
      </c>
      <c r="BC420" t="e">
        <f>IFERROR(VLOOKUP(BB420,'class and classification'!$A$1:$B$338,2,FALSE),VLOOKUP(BB420,'class and classification'!$A$340:$B$378,2,FALSE))</f>
        <v>#N/A</v>
      </c>
      <c r="BD420" t="e">
        <f>IFERROR(VLOOKUP(BB420,'class and classification'!$A$1:$C$338,3,FALSE),VLOOKUP(BB420,'class and classification'!$A$340:$C$378,3,FALSE))</f>
        <v>#N/A</v>
      </c>
      <c r="BG420">
        <v>1.5</v>
      </c>
      <c r="BH420">
        <v>5.4</v>
      </c>
      <c r="BI420">
        <v>10.9</v>
      </c>
      <c r="BJ420">
        <v>20.100000000000001</v>
      </c>
      <c r="BL420" t="s">
        <v>1156</v>
      </c>
      <c r="BM420" t="e">
        <f>IFERROR(VLOOKUP(BL420,'class and classification'!$A$1:$B$338,2,FALSE),VLOOKUP(BL420,'class and classification'!$A$340:$B$378,2,FALSE))</f>
        <v>#N/A</v>
      </c>
      <c r="BN420" t="e">
        <f>IFERROR(VLOOKUP(BL420,'class and classification'!$A$1:$C$338,3,FALSE),VLOOKUP(BL420,'class and classification'!$A$340:$C$378,3,FALSE))</f>
        <v>#N/A</v>
      </c>
      <c r="BO420">
        <v>13.320000000000002</v>
      </c>
      <c r="BP420">
        <v>51.53</v>
      </c>
      <c r="BQ420">
        <v>71.02</v>
      </c>
      <c r="BR420">
        <v>76.88</v>
      </c>
      <c r="BS420">
        <v>77.73</v>
      </c>
      <c r="BT420">
        <v>83.34</v>
      </c>
    </row>
    <row r="421" spans="1:72"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E421">
        <v>84</v>
      </c>
      <c r="F421">
        <v>87</v>
      </c>
      <c r="G421">
        <v>91.3</v>
      </c>
      <c r="AB421" t="s">
        <v>1336</v>
      </c>
      <c r="AC421" t="e">
        <f>IFERROR(VLOOKUP(AB421,'class and classification'!$A$1:$B$338,2,FALSE),VLOOKUP(AB421,'class and classification'!$A$340:$B$378,2,FALSE))</f>
        <v>#N/A</v>
      </c>
      <c r="AD421" t="e">
        <f>IFERROR(VLOOKUP(AB421,'class and classification'!$A$1:$C$338,3,FALSE),VLOOKUP(AB421,'class and classification'!$A$340:$C$378,3,FALSE))</f>
        <v>#N/A</v>
      </c>
      <c r="BB421" t="s">
        <v>712</v>
      </c>
      <c r="BC421" t="e">
        <f>IFERROR(VLOOKUP(BB421,'class and classification'!$A$1:$B$338,2,FALSE),VLOOKUP(BB421,'class and classification'!$A$340:$B$378,2,FALSE))</f>
        <v>#N/A</v>
      </c>
      <c r="BD421" t="e">
        <f>IFERROR(VLOOKUP(BB421,'class and classification'!$A$1:$C$338,3,FALSE),VLOOKUP(BB421,'class and classification'!$A$340:$C$378,3,FALSE))</f>
        <v>#N/A</v>
      </c>
      <c r="BG421">
        <v>0.5</v>
      </c>
      <c r="BH421">
        <v>17.2</v>
      </c>
      <c r="BI421">
        <v>48.8</v>
      </c>
      <c r="BJ421">
        <v>49.3</v>
      </c>
      <c r="BL421" t="s">
        <v>712</v>
      </c>
      <c r="BM421" t="e">
        <f>IFERROR(VLOOKUP(BL421,'class and classification'!$A$1:$B$338,2,FALSE),VLOOKUP(BL421,'class and classification'!$A$340:$B$378,2,FALSE))</f>
        <v>#N/A</v>
      </c>
      <c r="BN421" t="e">
        <f>IFERROR(VLOOKUP(BL421,'class and classification'!$A$1:$C$338,3,FALSE),VLOOKUP(BL421,'class and classification'!$A$340:$C$378,3,FALSE))</f>
        <v>#N/A</v>
      </c>
      <c r="BO421">
        <v>6.6000000000000005</v>
      </c>
      <c r="BP421">
        <v>50.06</v>
      </c>
      <c r="BQ421">
        <v>67.17</v>
      </c>
      <c r="BR421">
        <v>70.489999999999995</v>
      </c>
      <c r="BS421">
        <v>70.510000000000005</v>
      </c>
      <c r="BT421">
        <v>69.849999999999994</v>
      </c>
    </row>
    <row r="422" spans="1:72"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E422">
        <v>78</v>
      </c>
      <c r="F422">
        <v>81</v>
      </c>
      <c r="G422">
        <v>86.4</v>
      </c>
      <c r="AB422" t="s">
        <v>1337</v>
      </c>
      <c r="AC422" t="e">
        <f>IFERROR(VLOOKUP(AB422,'class and classification'!$A$1:$B$338,2,FALSE),VLOOKUP(AB422,'class and classification'!$A$340:$B$378,2,FALSE))</f>
        <v>#N/A</v>
      </c>
      <c r="AD422" t="e">
        <f>IFERROR(VLOOKUP(AB422,'class and classification'!$A$1:$C$338,3,FALSE),VLOOKUP(AB422,'class and classification'!$A$340:$C$378,3,FALSE))</f>
        <v>#N/A</v>
      </c>
      <c r="BB422" t="s">
        <v>1195</v>
      </c>
      <c r="BC422" t="e">
        <f>IFERROR(VLOOKUP(BB422,'class and classification'!$A$1:$B$338,2,FALSE),VLOOKUP(BB422,'class and classification'!$A$340:$B$378,2,FALSE))</f>
        <v>#N/A</v>
      </c>
      <c r="BD422" t="e">
        <f>IFERROR(VLOOKUP(BB422,'class and classification'!$A$1:$C$338,3,FALSE),VLOOKUP(BB422,'class and classification'!$A$340:$C$378,3,FALSE))</f>
        <v>#N/A</v>
      </c>
      <c r="BG422">
        <v>0.1</v>
      </c>
      <c r="BH422">
        <v>0.4</v>
      </c>
      <c r="BI422">
        <v>0.6</v>
      </c>
      <c r="BJ422">
        <v>1.3</v>
      </c>
      <c r="BL422" t="s">
        <v>1195</v>
      </c>
      <c r="BM422" t="e">
        <f>IFERROR(VLOOKUP(BL422,'class and classification'!$A$1:$B$338,2,FALSE),VLOOKUP(BL422,'class and classification'!$A$340:$B$378,2,FALSE))</f>
        <v>#N/A</v>
      </c>
      <c r="BN422" t="e">
        <f>IFERROR(VLOOKUP(BL422,'class and classification'!$A$1:$C$338,3,FALSE),VLOOKUP(BL422,'class and classification'!$A$340:$C$378,3,FALSE))</f>
        <v>#N/A</v>
      </c>
      <c r="BO422">
        <v>46.949999999999996</v>
      </c>
      <c r="BP422">
        <v>65.98</v>
      </c>
      <c r="BQ422">
        <v>77.16</v>
      </c>
      <c r="BR422">
        <v>83.21</v>
      </c>
      <c r="BS422">
        <v>87.9</v>
      </c>
      <c r="BT422">
        <v>87.79</v>
      </c>
    </row>
    <row r="423" spans="1:72"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E423">
        <v>87</v>
      </c>
      <c r="F423">
        <v>91</v>
      </c>
      <c r="G423">
        <v>92.7</v>
      </c>
      <c r="AB423" t="s">
        <v>1338</v>
      </c>
      <c r="AC423" t="e">
        <f>IFERROR(VLOOKUP(AB423,'class and classification'!$A$1:$B$338,2,FALSE),VLOOKUP(AB423,'class and classification'!$A$340:$B$378,2,FALSE))</f>
        <v>#N/A</v>
      </c>
      <c r="AD423" t="e">
        <f>IFERROR(VLOOKUP(AB423,'class and classification'!$A$1:$C$338,3,FALSE),VLOOKUP(AB423,'class and classification'!$A$340:$C$378,3,FALSE))</f>
        <v>#N/A</v>
      </c>
      <c r="BB423" t="s">
        <v>723</v>
      </c>
      <c r="BC423" t="e">
        <f>IFERROR(VLOOKUP(BB423,'class and classification'!$A$1:$B$338,2,FALSE),VLOOKUP(BB423,'class and classification'!$A$340:$B$378,2,FALSE))</f>
        <v>#N/A</v>
      </c>
      <c r="BD423" t="e">
        <f>IFERROR(VLOOKUP(BB423,'class and classification'!$A$1:$C$338,3,FALSE),VLOOKUP(BB423,'class and classification'!$A$340:$C$378,3,FALSE))</f>
        <v>#N/A</v>
      </c>
      <c r="BG423">
        <v>5.8</v>
      </c>
      <c r="BH423">
        <v>9</v>
      </c>
      <c r="BI423">
        <v>26.8</v>
      </c>
      <c r="BJ423">
        <v>44</v>
      </c>
      <c r="BL423" t="s">
        <v>723</v>
      </c>
      <c r="BM423" t="e">
        <f>IFERROR(VLOOKUP(BL423,'class and classification'!$A$1:$B$338,2,FALSE),VLOOKUP(BL423,'class and classification'!$A$340:$B$378,2,FALSE))</f>
        <v>#N/A</v>
      </c>
      <c r="BN423" t="e">
        <f>IFERROR(VLOOKUP(BL423,'class and classification'!$A$1:$C$338,3,FALSE),VLOOKUP(BL423,'class and classification'!$A$340:$C$378,3,FALSE))</f>
        <v>#N/A</v>
      </c>
      <c r="BO423">
        <v>50.370000000000005</v>
      </c>
      <c r="BP423">
        <v>61.14</v>
      </c>
      <c r="BQ423">
        <v>71.739999999999995</v>
      </c>
      <c r="BR423">
        <v>78.41</v>
      </c>
      <c r="BS423">
        <v>78.709999999999994</v>
      </c>
      <c r="BT423">
        <v>82.31</v>
      </c>
    </row>
    <row r="424" spans="1:72"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H424">
        <v>92.3</v>
      </c>
      <c r="I424">
        <v>94</v>
      </c>
      <c r="J424">
        <v>93.8</v>
      </c>
      <c r="AB424" t="s">
        <v>1339</v>
      </c>
      <c r="AC424" t="e">
        <f>IFERROR(VLOOKUP(AB424,'class and classification'!$A$1:$B$338,2,FALSE),VLOOKUP(AB424,'class and classification'!$A$340:$B$378,2,FALSE))</f>
        <v>#N/A</v>
      </c>
      <c r="AD424" t="e">
        <f>IFERROR(VLOOKUP(AB424,'class and classification'!$A$1:$C$338,3,FALSE),VLOOKUP(AB424,'class and classification'!$A$340:$C$378,3,FALSE))</f>
        <v>#N/A</v>
      </c>
      <c r="BB424" t="s">
        <v>1076</v>
      </c>
      <c r="BC424" t="e">
        <f>IFERROR(VLOOKUP(BB424,'class and classification'!$A$1:$B$338,2,FALSE),VLOOKUP(BB424,'class and classification'!$A$340:$B$378,2,FALSE))</f>
        <v>#N/A</v>
      </c>
      <c r="BD424" t="e">
        <f>IFERROR(VLOOKUP(BB424,'class and classification'!$A$1:$C$338,3,FALSE),VLOOKUP(BB424,'class and classification'!$A$340:$C$378,3,FALSE))</f>
        <v>#N/A</v>
      </c>
      <c r="BG424">
        <v>11.2</v>
      </c>
      <c r="BH424">
        <v>24</v>
      </c>
      <c r="BI424">
        <v>63.3</v>
      </c>
      <c r="BJ424">
        <v>72.599999999999994</v>
      </c>
      <c r="BL424" t="s">
        <v>1076</v>
      </c>
      <c r="BM424" t="e">
        <f>IFERROR(VLOOKUP(BL424,'class and classification'!$A$1:$B$338,2,FALSE),VLOOKUP(BL424,'class and classification'!$A$340:$B$378,2,FALSE))</f>
        <v>#N/A</v>
      </c>
      <c r="BN424" t="e">
        <f>IFERROR(VLOOKUP(BL424,'class and classification'!$A$1:$C$338,3,FALSE),VLOOKUP(BL424,'class and classification'!$A$340:$C$378,3,FALSE))</f>
        <v>#N/A</v>
      </c>
      <c r="BO424">
        <v>66.38</v>
      </c>
      <c r="BP424">
        <v>55.6</v>
      </c>
      <c r="BQ424">
        <v>65.56</v>
      </c>
      <c r="BR424">
        <v>64.94</v>
      </c>
      <c r="BS424">
        <v>71.39</v>
      </c>
      <c r="BT424">
        <v>73.790000000000006</v>
      </c>
    </row>
    <row r="425" spans="1:72"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H425">
        <v>94.199999999999989</v>
      </c>
      <c r="I425">
        <v>95.2</v>
      </c>
      <c r="J425">
        <v>94.9</v>
      </c>
      <c r="AB425" t="s">
        <v>1340</v>
      </c>
      <c r="AC425" t="e">
        <f>IFERROR(VLOOKUP(AB425,'class and classification'!$A$1:$B$338,2,FALSE),VLOOKUP(AB425,'class and classification'!$A$340:$B$378,2,FALSE))</f>
        <v>#N/A</v>
      </c>
      <c r="AD425" t="e">
        <f>IFERROR(VLOOKUP(AB425,'class and classification'!$A$1:$C$338,3,FALSE),VLOOKUP(AB425,'class and classification'!$A$340:$C$378,3,FALSE))</f>
        <v>#N/A</v>
      </c>
      <c r="BB425" t="s">
        <v>1058</v>
      </c>
      <c r="BC425" t="e">
        <f>IFERROR(VLOOKUP(BB425,'class and classification'!$A$1:$B$338,2,FALSE),VLOOKUP(BB425,'class and classification'!$A$340:$B$378,2,FALSE))</f>
        <v>#N/A</v>
      </c>
      <c r="BD425" t="e">
        <f>IFERROR(VLOOKUP(BB425,'class and classification'!$A$1:$C$338,3,FALSE),VLOOKUP(BB425,'class and classification'!$A$340:$C$378,3,FALSE))</f>
        <v>#N/A</v>
      </c>
      <c r="BG425">
        <v>6.1</v>
      </c>
      <c r="BH425">
        <v>36.299999999999997</v>
      </c>
      <c r="BI425">
        <v>57.2</v>
      </c>
      <c r="BJ425">
        <v>68.7</v>
      </c>
      <c r="BL425" t="s">
        <v>1058</v>
      </c>
      <c r="BM425" t="e">
        <f>IFERROR(VLOOKUP(BL425,'class and classification'!$A$1:$B$338,2,FALSE),VLOOKUP(BL425,'class and classification'!$A$340:$B$378,2,FALSE))</f>
        <v>#N/A</v>
      </c>
      <c r="BN425" t="e">
        <f>IFERROR(VLOOKUP(BL425,'class and classification'!$A$1:$C$338,3,FALSE),VLOOKUP(BL425,'class and classification'!$A$340:$C$378,3,FALSE))</f>
        <v>#N/A</v>
      </c>
      <c r="BP425">
        <v>29.81</v>
      </c>
      <c r="BQ425">
        <v>39.93</v>
      </c>
      <c r="BR425">
        <v>33.89</v>
      </c>
      <c r="BS425">
        <v>52.99</v>
      </c>
      <c r="BT425">
        <v>59</v>
      </c>
    </row>
    <row r="426" spans="1:72" x14ac:dyDescent="0.3">
      <c r="AB426" t="s">
        <v>1341</v>
      </c>
      <c r="AC426" t="e">
        <f>IFERROR(VLOOKUP(AB426,'class and classification'!$A$1:$B$338,2,FALSE),VLOOKUP(AB426,'class and classification'!$A$340:$B$378,2,FALSE))</f>
        <v>#N/A</v>
      </c>
      <c r="AD426" t="e">
        <f>IFERROR(VLOOKUP(AB426,'class and classification'!$A$1:$C$338,3,FALSE),VLOOKUP(AB426,'class and classification'!$A$340:$C$378,3,FALSE))</f>
        <v>#N/A</v>
      </c>
      <c r="BB426" t="s">
        <v>1052</v>
      </c>
      <c r="BC426" t="e">
        <f>IFERROR(VLOOKUP(BB426,'class and classification'!$A$1:$B$338,2,FALSE),VLOOKUP(BB426,'class and classification'!$A$340:$B$378,2,FALSE))</f>
        <v>#N/A</v>
      </c>
      <c r="BD426" t="e">
        <f>IFERROR(VLOOKUP(BB426,'class and classification'!$A$1:$C$338,3,FALSE),VLOOKUP(BB426,'class and classification'!$A$340:$C$378,3,FALSE))</f>
        <v>#N/A</v>
      </c>
      <c r="BG426">
        <v>1.1000000000000001</v>
      </c>
      <c r="BH426">
        <v>43.3</v>
      </c>
      <c r="BI426">
        <v>70.3</v>
      </c>
      <c r="BJ426">
        <v>80.099999999999994</v>
      </c>
      <c r="BL426" t="s">
        <v>1052</v>
      </c>
      <c r="BM426" t="e">
        <f>IFERROR(VLOOKUP(BL426,'class and classification'!$A$1:$B$338,2,FALSE),VLOOKUP(BL426,'class and classification'!$A$340:$B$378,2,FALSE))</f>
        <v>#N/A</v>
      </c>
      <c r="BN426" t="e">
        <f>IFERROR(VLOOKUP(BL426,'class and classification'!$A$1:$C$338,3,FALSE),VLOOKUP(BL426,'class and classification'!$A$340:$C$378,3,FALSE))</f>
        <v>#N/A</v>
      </c>
      <c r="BO426">
        <v>95.54</v>
      </c>
      <c r="BP426">
        <v>77.38</v>
      </c>
      <c r="BQ426">
        <v>79.63</v>
      </c>
      <c r="BR426">
        <v>90.59</v>
      </c>
      <c r="BS426">
        <v>89.75</v>
      </c>
      <c r="BT426">
        <v>89.58</v>
      </c>
    </row>
    <row r="427" spans="1:72"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AB427" t="s">
        <v>1342</v>
      </c>
      <c r="AC427" t="e">
        <f>IFERROR(VLOOKUP(AB427,'class and classification'!$A$1:$B$338,2,FALSE),VLOOKUP(AB427,'class and classification'!$A$340:$B$378,2,FALSE))</f>
        <v>#N/A</v>
      </c>
      <c r="AD427" t="e">
        <f>IFERROR(VLOOKUP(AB427,'class and classification'!$A$1:$C$338,3,FALSE),VLOOKUP(AB427,'class and classification'!$A$340:$C$378,3,FALSE))</f>
        <v>#N/A</v>
      </c>
      <c r="BB427" t="s">
        <v>1073</v>
      </c>
      <c r="BC427" t="e">
        <f>IFERROR(VLOOKUP(BB427,'class and classification'!$A$1:$B$338,2,FALSE),VLOOKUP(BB427,'class and classification'!$A$340:$B$378,2,FALSE))</f>
        <v>#N/A</v>
      </c>
      <c r="BD427" t="e">
        <f>IFERROR(VLOOKUP(BB427,'class and classification'!$A$1:$C$338,3,FALSE),VLOOKUP(BB427,'class and classification'!$A$340:$C$378,3,FALSE))</f>
        <v>#N/A</v>
      </c>
      <c r="BG427">
        <v>12.4</v>
      </c>
      <c r="BH427">
        <v>14.8</v>
      </c>
      <c r="BI427">
        <v>41.1</v>
      </c>
      <c r="BJ427">
        <v>64.400000000000006</v>
      </c>
      <c r="BL427" t="s">
        <v>1073</v>
      </c>
      <c r="BM427" t="e">
        <f>IFERROR(VLOOKUP(BL427,'class and classification'!$A$1:$B$338,2,FALSE),VLOOKUP(BL427,'class and classification'!$A$340:$B$378,2,FALSE))</f>
        <v>#N/A</v>
      </c>
      <c r="BN427" t="e">
        <f>IFERROR(VLOOKUP(BL427,'class and classification'!$A$1:$C$338,3,FALSE),VLOOKUP(BL427,'class and classification'!$A$340:$C$378,3,FALSE))</f>
        <v>#N/A</v>
      </c>
      <c r="BO427">
        <v>26.32</v>
      </c>
      <c r="BP427">
        <v>26.38</v>
      </c>
      <c r="BQ427">
        <v>50.33</v>
      </c>
      <c r="BR427">
        <v>49.29</v>
      </c>
      <c r="BS427">
        <v>48.05</v>
      </c>
      <c r="BT427">
        <v>48.08</v>
      </c>
    </row>
    <row r="428" spans="1:72"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v>96</v>
      </c>
      <c r="F428">
        <v>97</v>
      </c>
      <c r="G428">
        <v>98.2</v>
      </c>
      <c r="H428">
        <v>98.5</v>
      </c>
      <c r="I428">
        <v>98.7</v>
      </c>
      <c r="J428">
        <v>98.4</v>
      </c>
      <c r="AB428" t="s">
        <v>1343</v>
      </c>
      <c r="AC428" t="e">
        <f>IFERROR(VLOOKUP(AB428,'class and classification'!$A$1:$B$338,2,FALSE),VLOOKUP(AB428,'class and classification'!$A$340:$B$378,2,FALSE))</f>
        <v>#N/A</v>
      </c>
      <c r="AD428" t="e">
        <f>IFERROR(VLOOKUP(AB428,'class and classification'!$A$1:$C$338,3,FALSE),VLOOKUP(AB428,'class and classification'!$A$340:$C$378,3,FALSE))</f>
        <v>#N/A</v>
      </c>
      <c r="BB428" t="s">
        <v>1067</v>
      </c>
      <c r="BC428" t="e">
        <f>IFERROR(VLOOKUP(BB428,'class and classification'!$A$1:$B$338,2,FALSE),VLOOKUP(BB428,'class and classification'!$A$340:$B$378,2,FALSE))</f>
        <v>#N/A</v>
      </c>
      <c r="BD428" t="e">
        <f>IFERROR(VLOOKUP(BB428,'class and classification'!$A$1:$C$338,3,FALSE),VLOOKUP(BB428,'class and classification'!$A$340:$C$378,3,FALSE))</f>
        <v>#N/A</v>
      </c>
      <c r="BG428">
        <v>15.5</v>
      </c>
      <c r="BH428">
        <v>20.7</v>
      </c>
      <c r="BI428">
        <v>53.1</v>
      </c>
      <c r="BJ428">
        <v>70.7</v>
      </c>
      <c r="BL428" t="s">
        <v>1067</v>
      </c>
      <c r="BM428" t="e">
        <f>IFERROR(VLOOKUP(BL428,'class and classification'!$A$1:$B$338,2,FALSE),VLOOKUP(BL428,'class and classification'!$A$340:$B$378,2,FALSE))</f>
        <v>#N/A</v>
      </c>
      <c r="BN428" t="e">
        <f>IFERROR(VLOOKUP(BL428,'class and classification'!$A$1:$C$338,3,FALSE),VLOOKUP(BL428,'class and classification'!$A$340:$C$378,3,FALSE))</f>
        <v>#N/A</v>
      </c>
      <c r="BP428">
        <v>48.17</v>
      </c>
      <c r="BQ428">
        <v>65.87</v>
      </c>
      <c r="BR428">
        <v>73.989999999999995</v>
      </c>
      <c r="BS428">
        <v>73.709999999999994</v>
      </c>
      <c r="BT428">
        <v>68.34</v>
      </c>
    </row>
    <row r="429" spans="1:72"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v>95</v>
      </c>
      <c r="F429">
        <v>97</v>
      </c>
      <c r="G429">
        <v>99.1</v>
      </c>
      <c r="H429">
        <v>99.2</v>
      </c>
      <c r="I429">
        <v>99.5</v>
      </c>
      <c r="J429">
        <v>99.4</v>
      </c>
      <c r="AB429" t="s">
        <v>1344</v>
      </c>
      <c r="AC429" t="e">
        <f>IFERROR(VLOOKUP(AB429,'class and classification'!$A$1:$B$338,2,FALSE),VLOOKUP(AB429,'class and classification'!$A$340:$B$378,2,FALSE))</f>
        <v>#N/A</v>
      </c>
      <c r="AD429" t="e">
        <f>IFERROR(VLOOKUP(AB429,'class and classification'!$A$1:$C$338,3,FALSE),VLOOKUP(AB429,'class and classification'!$A$340:$C$378,3,FALSE))</f>
        <v>#N/A</v>
      </c>
      <c r="BB429" t="s">
        <v>1085</v>
      </c>
      <c r="BC429" t="e">
        <f>IFERROR(VLOOKUP(BB429,'class and classification'!$A$1:$B$338,2,FALSE),VLOOKUP(BB429,'class and classification'!$A$340:$B$378,2,FALSE))</f>
        <v>#N/A</v>
      </c>
      <c r="BD429" t="e">
        <f>IFERROR(VLOOKUP(BB429,'class and classification'!$A$1:$C$338,3,FALSE),VLOOKUP(BB429,'class and classification'!$A$340:$C$378,3,FALSE))</f>
        <v>#N/A</v>
      </c>
      <c r="BG429">
        <v>3.4</v>
      </c>
      <c r="BH429">
        <v>13.3</v>
      </c>
      <c r="BI429">
        <v>25.5</v>
      </c>
      <c r="BJ429">
        <v>35.9</v>
      </c>
      <c r="BL429" t="s">
        <v>1085</v>
      </c>
      <c r="BM429" t="e">
        <f>IFERROR(VLOOKUP(BL429,'class and classification'!$A$1:$B$338,2,FALSE),VLOOKUP(BL429,'class and classification'!$A$340:$B$378,2,FALSE))</f>
        <v>#N/A</v>
      </c>
      <c r="BN429" t="e">
        <f>IFERROR(VLOOKUP(BL429,'class and classification'!$A$1:$C$338,3,FALSE),VLOOKUP(BL429,'class and classification'!$A$340:$C$378,3,FALSE))</f>
        <v>#N/A</v>
      </c>
      <c r="BO429">
        <v>17.510000000000002</v>
      </c>
      <c r="BP429">
        <v>18.86</v>
      </c>
      <c r="BQ429">
        <v>42.97</v>
      </c>
      <c r="BR429">
        <v>44.39</v>
      </c>
      <c r="BS429">
        <v>42.87</v>
      </c>
      <c r="BT429">
        <v>42.77</v>
      </c>
    </row>
    <row r="430" spans="1:72"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v>93</v>
      </c>
      <c r="F430">
        <v>94</v>
      </c>
      <c r="G430">
        <v>95.3</v>
      </c>
      <c r="H430">
        <v>96</v>
      </c>
      <c r="I430">
        <v>96.2</v>
      </c>
      <c r="J430">
        <v>95.1</v>
      </c>
      <c r="AB430" t="s">
        <v>1345</v>
      </c>
      <c r="AC430" t="e">
        <f>IFERROR(VLOOKUP(AB430,'class and classification'!$A$1:$B$338,2,FALSE),VLOOKUP(AB430,'class and classification'!$A$340:$B$378,2,FALSE))</f>
        <v>#N/A</v>
      </c>
      <c r="AD430" t="e">
        <f>IFERROR(VLOOKUP(AB430,'class and classification'!$A$1:$C$338,3,FALSE),VLOOKUP(AB430,'class and classification'!$A$340:$C$378,3,FALSE))</f>
        <v>#N/A</v>
      </c>
      <c r="BB430" t="s">
        <v>1079</v>
      </c>
      <c r="BC430" t="e">
        <f>IFERROR(VLOOKUP(BB430,'class and classification'!$A$1:$B$338,2,FALSE),VLOOKUP(BB430,'class and classification'!$A$340:$B$378,2,FALSE))</f>
        <v>#N/A</v>
      </c>
      <c r="BD430" t="e">
        <f>IFERROR(VLOOKUP(BB430,'class and classification'!$A$1:$C$338,3,FALSE),VLOOKUP(BB430,'class and classification'!$A$340:$C$378,3,FALSE))</f>
        <v>#N/A</v>
      </c>
      <c r="BG430">
        <v>9.1</v>
      </c>
      <c r="BH430">
        <v>26.8</v>
      </c>
      <c r="BI430">
        <v>56.3</v>
      </c>
      <c r="BJ430">
        <v>68.7</v>
      </c>
      <c r="BL430" t="s">
        <v>1079</v>
      </c>
      <c r="BM430" t="e">
        <f>IFERROR(VLOOKUP(BL430,'class and classification'!$A$1:$B$338,2,FALSE),VLOOKUP(BL430,'class and classification'!$A$340:$B$378,2,FALSE))</f>
        <v>#N/A</v>
      </c>
      <c r="BN430" t="e">
        <f>IFERROR(VLOOKUP(BL430,'class and classification'!$A$1:$C$338,3,FALSE),VLOOKUP(BL430,'class and classification'!$A$340:$C$378,3,FALSE))</f>
        <v>#N/A</v>
      </c>
      <c r="BO430">
        <v>72.289999999999992</v>
      </c>
      <c r="BP430">
        <v>42.01</v>
      </c>
      <c r="BQ430">
        <v>58.14</v>
      </c>
      <c r="BR430">
        <v>72.3</v>
      </c>
      <c r="BS430">
        <v>75.64</v>
      </c>
      <c r="BT430">
        <v>76.760000000000005</v>
      </c>
    </row>
    <row r="431" spans="1:72"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v>86</v>
      </c>
      <c r="F431">
        <v>91</v>
      </c>
      <c r="G431">
        <v>93</v>
      </c>
      <c r="H431">
        <v>94.800000000000011</v>
      </c>
      <c r="I431">
        <v>95.4</v>
      </c>
      <c r="J431">
        <v>95.5</v>
      </c>
      <c r="AB431" t="s">
        <v>1346</v>
      </c>
      <c r="AC431" t="e">
        <f>IFERROR(VLOOKUP(AB431,'class and classification'!$A$1:$B$338,2,FALSE),VLOOKUP(AB431,'class and classification'!$A$340:$B$378,2,FALSE))</f>
        <v>#N/A</v>
      </c>
      <c r="AD431" t="e">
        <f>IFERROR(VLOOKUP(AB431,'class and classification'!$A$1:$C$338,3,FALSE),VLOOKUP(AB431,'class and classification'!$A$340:$C$378,3,FALSE))</f>
        <v>#N/A</v>
      </c>
      <c r="BB431" t="s">
        <v>1082</v>
      </c>
      <c r="BC431" t="e">
        <f>IFERROR(VLOOKUP(BB431,'class and classification'!$A$1:$B$338,2,FALSE),VLOOKUP(BB431,'class and classification'!$A$340:$B$378,2,FALSE))</f>
        <v>#N/A</v>
      </c>
      <c r="BD431" t="e">
        <f>IFERROR(VLOOKUP(BB431,'class and classification'!$A$1:$C$338,3,FALSE),VLOOKUP(BB431,'class and classification'!$A$340:$C$378,3,FALSE))</f>
        <v>#N/A</v>
      </c>
      <c r="BG431">
        <v>8.3000000000000007</v>
      </c>
      <c r="BH431">
        <v>33.9</v>
      </c>
      <c r="BI431">
        <v>58.2</v>
      </c>
      <c r="BJ431">
        <v>72.599999999999994</v>
      </c>
      <c r="BL431" t="s">
        <v>1082</v>
      </c>
      <c r="BM431" t="e">
        <f>IFERROR(VLOOKUP(BL431,'class and classification'!$A$1:$B$338,2,FALSE),VLOOKUP(BL431,'class and classification'!$A$340:$B$378,2,FALSE))</f>
        <v>#N/A</v>
      </c>
      <c r="BN431" t="e">
        <f>IFERROR(VLOOKUP(BL431,'class and classification'!$A$1:$C$338,3,FALSE),VLOOKUP(BL431,'class and classification'!$A$340:$C$378,3,FALSE))</f>
        <v>#N/A</v>
      </c>
      <c r="BO431">
        <v>31.369999999999997</v>
      </c>
      <c r="BP431">
        <v>43.34</v>
      </c>
      <c r="BQ431">
        <v>55.99</v>
      </c>
      <c r="BR431">
        <v>59.63</v>
      </c>
      <c r="BS431">
        <v>59.96</v>
      </c>
      <c r="BT431">
        <v>62.89</v>
      </c>
    </row>
    <row r="432" spans="1:72"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v>94</v>
      </c>
      <c r="F432">
        <v>95</v>
      </c>
      <c r="G432">
        <v>96.9</v>
      </c>
      <c r="H432">
        <v>97.5</v>
      </c>
      <c r="I432">
        <v>97.6</v>
      </c>
      <c r="J432">
        <v>97.3</v>
      </c>
      <c r="AB432" t="s">
        <v>1347</v>
      </c>
      <c r="AC432" t="e">
        <f>IFERROR(VLOOKUP(AB432,'class and classification'!$A$1:$B$338,2,FALSE),VLOOKUP(AB432,'class and classification'!$A$340:$B$378,2,FALSE))</f>
        <v>#N/A</v>
      </c>
      <c r="AD432" t="e">
        <f>IFERROR(VLOOKUP(AB432,'class and classification'!$A$1:$C$338,3,FALSE),VLOOKUP(AB432,'class and classification'!$A$340:$C$378,3,FALSE))</f>
        <v>#N/A</v>
      </c>
      <c r="BB432" t="s">
        <v>1070</v>
      </c>
      <c r="BC432" t="e">
        <f>IFERROR(VLOOKUP(BB432,'class and classification'!$A$1:$B$338,2,FALSE),VLOOKUP(BB432,'class and classification'!$A$340:$B$378,2,FALSE))</f>
        <v>#N/A</v>
      </c>
      <c r="BD432" t="e">
        <f>IFERROR(VLOOKUP(BB432,'class and classification'!$A$1:$C$338,3,FALSE),VLOOKUP(BB432,'class and classification'!$A$340:$C$378,3,FALSE))</f>
        <v>#N/A</v>
      </c>
      <c r="BG432">
        <v>6.7</v>
      </c>
      <c r="BH432">
        <v>13</v>
      </c>
      <c r="BI432">
        <v>31.7</v>
      </c>
      <c r="BJ432">
        <v>51.9</v>
      </c>
      <c r="BL432" t="s">
        <v>1070</v>
      </c>
      <c r="BM432" t="e">
        <f>IFERROR(VLOOKUP(BL432,'class and classification'!$A$1:$B$338,2,FALSE),VLOOKUP(BL432,'class and classification'!$A$340:$B$378,2,FALSE))</f>
        <v>#N/A</v>
      </c>
      <c r="BN432" t="e">
        <f>IFERROR(VLOOKUP(BL432,'class and classification'!$A$1:$C$338,3,FALSE),VLOOKUP(BL432,'class and classification'!$A$340:$C$378,3,FALSE))</f>
        <v>#N/A</v>
      </c>
      <c r="BO432">
        <v>17.690000000000001</v>
      </c>
      <c r="BP432">
        <v>21.67</v>
      </c>
      <c r="BQ432">
        <v>40.450000000000003</v>
      </c>
      <c r="BR432">
        <v>37.69</v>
      </c>
      <c r="BS432">
        <v>40.79</v>
      </c>
      <c r="BT432">
        <v>41.52</v>
      </c>
    </row>
    <row r="433" spans="1:72"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v>95</v>
      </c>
      <c r="F433">
        <v>96</v>
      </c>
      <c r="G433">
        <v>96.9</v>
      </c>
      <c r="H433">
        <v>97.199999999999989</v>
      </c>
      <c r="I433">
        <v>96.3</v>
      </c>
      <c r="J433">
        <v>96.2</v>
      </c>
      <c r="AB433" t="s">
        <v>1348</v>
      </c>
      <c r="AC433" t="e">
        <f>IFERROR(VLOOKUP(AB433,'class and classification'!$A$1:$B$338,2,FALSE),VLOOKUP(AB433,'class and classification'!$A$340:$B$378,2,FALSE))</f>
        <v>#N/A</v>
      </c>
      <c r="AD433" t="e">
        <f>IFERROR(VLOOKUP(AB433,'class and classification'!$A$1:$C$338,3,FALSE),VLOOKUP(AB433,'class and classification'!$A$340:$C$378,3,FALSE))</f>
        <v>#N/A</v>
      </c>
      <c r="BB433" t="s">
        <v>1061</v>
      </c>
      <c r="BC433" t="e">
        <f>IFERROR(VLOOKUP(BB433,'class and classification'!$A$1:$B$338,2,FALSE),VLOOKUP(BB433,'class and classification'!$A$340:$B$378,2,FALSE))</f>
        <v>#N/A</v>
      </c>
      <c r="BD433" t="e">
        <f>IFERROR(VLOOKUP(BB433,'class and classification'!$A$1:$C$338,3,FALSE),VLOOKUP(BB433,'class and classification'!$A$340:$C$378,3,FALSE))</f>
        <v>#N/A</v>
      </c>
      <c r="BG433">
        <v>4.3</v>
      </c>
      <c r="BH433">
        <v>6.7</v>
      </c>
      <c r="BI433">
        <v>33.4</v>
      </c>
      <c r="BJ433">
        <v>69.5</v>
      </c>
      <c r="BL433" t="s">
        <v>1061</v>
      </c>
      <c r="BM433" t="e">
        <f>IFERROR(VLOOKUP(BL433,'class and classification'!$A$1:$B$338,2,FALSE),VLOOKUP(BL433,'class and classification'!$A$340:$B$378,2,FALSE))</f>
        <v>#N/A</v>
      </c>
      <c r="BN433" t="e">
        <f>IFERROR(VLOOKUP(BL433,'class and classification'!$A$1:$C$338,3,FALSE),VLOOKUP(BL433,'class and classification'!$A$340:$C$378,3,FALSE))</f>
        <v>#N/A</v>
      </c>
      <c r="BP433">
        <v>25.88</v>
      </c>
      <c r="BQ433">
        <v>48.31</v>
      </c>
      <c r="BR433">
        <v>51.92</v>
      </c>
      <c r="BS433">
        <v>55.91</v>
      </c>
      <c r="BT433">
        <v>56.03</v>
      </c>
    </row>
    <row r="434" spans="1:72"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v>72</v>
      </c>
      <c r="F434">
        <v>97</v>
      </c>
      <c r="G434">
        <v>98.3</v>
      </c>
      <c r="H434">
        <v>97.800000000000011</v>
      </c>
      <c r="I434">
        <v>97</v>
      </c>
      <c r="J434">
        <v>97</v>
      </c>
      <c r="AB434" t="s">
        <v>1349</v>
      </c>
      <c r="AC434" t="e">
        <f>IFERROR(VLOOKUP(AB434,'class and classification'!$A$1:$B$338,2,FALSE),VLOOKUP(AB434,'class and classification'!$A$340:$B$378,2,FALSE))</f>
        <v>#N/A</v>
      </c>
      <c r="AD434" t="e">
        <f>IFERROR(VLOOKUP(AB434,'class and classification'!$A$1:$C$338,3,FALSE),VLOOKUP(AB434,'class and classification'!$A$340:$C$378,3,FALSE))</f>
        <v>#N/A</v>
      </c>
      <c r="BB434" t="s">
        <v>1064</v>
      </c>
      <c r="BC434" t="e">
        <f>IFERROR(VLOOKUP(BB434,'class and classification'!$A$1:$B$338,2,FALSE),VLOOKUP(BB434,'class and classification'!$A$340:$B$378,2,FALSE))</f>
        <v>#N/A</v>
      </c>
      <c r="BD434" t="e">
        <f>IFERROR(VLOOKUP(BB434,'class and classification'!$A$1:$C$338,3,FALSE),VLOOKUP(BB434,'class and classification'!$A$340:$C$378,3,FALSE))</f>
        <v>#N/A</v>
      </c>
      <c r="BG434">
        <v>57.6</v>
      </c>
      <c r="BH434">
        <v>57.3</v>
      </c>
      <c r="BI434">
        <v>68.599999999999994</v>
      </c>
      <c r="BJ434">
        <v>80.2</v>
      </c>
      <c r="BL434" t="s">
        <v>1064</v>
      </c>
      <c r="BM434" t="e">
        <f>IFERROR(VLOOKUP(BL434,'class and classification'!$A$1:$B$338,2,FALSE),VLOOKUP(BL434,'class and classification'!$A$340:$B$378,2,FALSE))</f>
        <v>#N/A</v>
      </c>
      <c r="BN434" t="e">
        <f>IFERROR(VLOOKUP(BL434,'class and classification'!$A$1:$C$338,3,FALSE),VLOOKUP(BL434,'class and classification'!$A$340:$C$378,3,FALSE))</f>
        <v>#N/A</v>
      </c>
      <c r="BP434">
        <v>45.97</v>
      </c>
      <c r="BQ434">
        <v>49.93</v>
      </c>
      <c r="BR434">
        <v>55.13</v>
      </c>
      <c r="BS434">
        <v>65.989999999999995</v>
      </c>
      <c r="BT434">
        <v>66.430000000000007</v>
      </c>
    </row>
    <row r="435" spans="1:72"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v>94</v>
      </c>
      <c r="F435">
        <v>95</v>
      </c>
      <c r="G435">
        <v>96.3</v>
      </c>
      <c r="H435">
        <v>97.3</v>
      </c>
      <c r="I435">
        <v>97.7</v>
      </c>
      <c r="J435">
        <v>97.7</v>
      </c>
      <c r="AB435" t="s">
        <v>1350</v>
      </c>
      <c r="AC435" t="e">
        <f>IFERROR(VLOOKUP(AB435,'class and classification'!$A$1:$B$338,2,FALSE),VLOOKUP(AB435,'class and classification'!$A$340:$B$378,2,FALSE))</f>
        <v>#N/A</v>
      </c>
      <c r="AD435" t="e">
        <f>IFERROR(VLOOKUP(AB435,'class and classification'!$A$1:$C$338,3,FALSE),VLOOKUP(AB435,'class and classification'!$A$340:$C$378,3,FALSE))</f>
        <v>#N/A</v>
      </c>
      <c r="BB435" t="s">
        <v>1328</v>
      </c>
      <c r="BC435" t="e">
        <f>IFERROR(VLOOKUP(BB435,'class and classification'!$A$1:$B$338,2,FALSE),VLOOKUP(BB435,'class and classification'!$A$340:$B$378,2,FALSE))</f>
        <v>#N/A</v>
      </c>
      <c r="BD435" t="e">
        <f>IFERROR(VLOOKUP(BB435,'class and classification'!$A$1:$C$338,3,FALSE),VLOOKUP(BB435,'class and classification'!$A$340:$C$378,3,FALSE))</f>
        <v>#N/A</v>
      </c>
      <c r="BL435" t="s">
        <v>1328</v>
      </c>
      <c r="BM435" t="e">
        <f>IFERROR(VLOOKUP(BL435,'class and classification'!$A$1:$B$338,2,FALSE),VLOOKUP(BL435,'class and classification'!$A$340:$B$378,2,FALSE))</f>
        <v>#N/A</v>
      </c>
      <c r="BN435" t="e">
        <f>IFERROR(VLOOKUP(BL435,'class and classification'!$A$1:$C$338,3,FALSE),VLOOKUP(BL435,'class and classification'!$A$340:$C$378,3,FALSE))</f>
        <v>#N/A</v>
      </c>
    </row>
    <row r="436" spans="1:72"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v>87</v>
      </c>
      <c r="F436">
        <v>89</v>
      </c>
      <c r="G436">
        <v>90.5</v>
      </c>
      <c r="H436">
        <v>93.300000000000011</v>
      </c>
      <c r="I436">
        <v>93.8</v>
      </c>
      <c r="J436">
        <v>93.2</v>
      </c>
      <c r="AB436" t="s">
        <v>1351</v>
      </c>
      <c r="AC436" t="e">
        <f>IFERROR(VLOOKUP(AB436,'class and classification'!$A$1:$B$338,2,FALSE),VLOOKUP(AB436,'class and classification'!$A$340:$B$378,2,FALSE))</f>
        <v>#N/A</v>
      </c>
      <c r="AD436" t="e">
        <f>IFERROR(VLOOKUP(AB436,'class and classification'!$A$1:$C$338,3,FALSE),VLOOKUP(AB436,'class and classification'!$A$340:$C$378,3,FALSE))</f>
        <v>#N/A</v>
      </c>
      <c r="BB436" t="s">
        <v>1329</v>
      </c>
      <c r="BC436" t="e">
        <f>IFERROR(VLOOKUP(BB436,'class and classification'!$A$1:$B$338,2,FALSE),VLOOKUP(BB436,'class and classification'!$A$340:$B$378,2,FALSE))</f>
        <v>#N/A</v>
      </c>
      <c r="BD436" t="e">
        <f>IFERROR(VLOOKUP(BB436,'class and classification'!$A$1:$C$338,3,FALSE),VLOOKUP(BB436,'class and classification'!$A$340:$C$378,3,FALSE))</f>
        <v>#N/A</v>
      </c>
      <c r="BL436" t="s">
        <v>1329</v>
      </c>
      <c r="BM436" t="e">
        <f>IFERROR(VLOOKUP(BL436,'class and classification'!$A$1:$B$338,2,FALSE),VLOOKUP(BL436,'class and classification'!$A$340:$B$378,2,FALSE))</f>
        <v>#N/A</v>
      </c>
      <c r="BN436" t="e">
        <f>IFERROR(VLOOKUP(BL436,'class and classification'!$A$1:$C$338,3,FALSE),VLOOKUP(BL436,'class and classification'!$A$340:$C$378,3,FALSE))</f>
        <v>#N/A</v>
      </c>
    </row>
    <row r="437" spans="1:72"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v>86</v>
      </c>
      <c r="F437">
        <v>88</v>
      </c>
      <c r="G437">
        <v>90.2</v>
      </c>
      <c r="H437">
        <v>93.2</v>
      </c>
      <c r="I437">
        <v>93.9</v>
      </c>
      <c r="J437">
        <v>93.6</v>
      </c>
      <c r="AB437" t="s">
        <v>1352</v>
      </c>
      <c r="AC437" t="e">
        <f>IFERROR(VLOOKUP(AB437,'class and classification'!$A$1:$B$338,2,FALSE),VLOOKUP(AB437,'class and classification'!$A$340:$B$378,2,FALSE))</f>
        <v>#N/A</v>
      </c>
      <c r="AD437" t="e">
        <f>IFERROR(VLOOKUP(AB437,'class and classification'!$A$1:$C$338,3,FALSE),VLOOKUP(AB437,'class and classification'!$A$340:$C$378,3,FALSE))</f>
        <v>#N/A</v>
      </c>
      <c r="BB437" t="s">
        <v>1330</v>
      </c>
      <c r="BC437" t="e">
        <f>IFERROR(VLOOKUP(BB437,'class and classification'!$A$1:$B$338,2,FALSE),VLOOKUP(BB437,'class and classification'!$A$340:$B$378,2,FALSE))</f>
        <v>#N/A</v>
      </c>
      <c r="BD437" t="e">
        <f>IFERROR(VLOOKUP(BB437,'class and classification'!$A$1:$C$338,3,FALSE),VLOOKUP(BB437,'class and classification'!$A$340:$C$378,3,FALSE))</f>
        <v>#N/A</v>
      </c>
      <c r="BL437" t="s">
        <v>1330</v>
      </c>
      <c r="BM437" t="e">
        <f>IFERROR(VLOOKUP(BL437,'class and classification'!$A$1:$B$338,2,FALSE),VLOOKUP(BL437,'class and classification'!$A$340:$B$378,2,FALSE))</f>
        <v>#N/A</v>
      </c>
      <c r="BN437" t="e">
        <f>IFERROR(VLOOKUP(BL437,'class and classification'!$A$1:$C$338,3,FALSE),VLOOKUP(BL437,'class and classification'!$A$340:$C$378,3,FALSE))</f>
        <v>#N/A</v>
      </c>
    </row>
    <row r="438" spans="1:72"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v>96</v>
      </c>
      <c r="F438">
        <v>97</v>
      </c>
      <c r="G438">
        <v>98.1</v>
      </c>
      <c r="H438">
        <v>98.1</v>
      </c>
      <c r="I438">
        <v>98</v>
      </c>
      <c r="J438">
        <v>97.2</v>
      </c>
      <c r="AB438" t="s">
        <v>350</v>
      </c>
      <c r="AC438" t="str">
        <f>IFERROR(VLOOKUP(AB438,'class and classification'!$A$1:$B$338,2,FALSE),VLOOKUP(AB438,'class and classification'!$A$340:$B$378,2,FALSE))</f>
        <v>Predominantly Urban</v>
      </c>
      <c r="AD438" t="str">
        <f>IFERROR(VLOOKUP(AB438,'class and classification'!$A$1:$C$338,3,FALSE),VLOOKUP(AB438,'class and classification'!$A$340:$C$378,3,FALSE))</f>
        <v>SD</v>
      </c>
      <c r="AI438">
        <v>23.6</v>
      </c>
      <c r="BB438" t="s">
        <v>1331</v>
      </c>
      <c r="BC438" t="e">
        <f>IFERROR(VLOOKUP(BB438,'class and classification'!$A$1:$B$338,2,FALSE),VLOOKUP(BB438,'class and classification'!$A$340:$B$378,2,FALSE))</f>
        <v>#N/A</v>
      </c>
      <c r="BD438" t="e">
        <f>IFERROR(VLOOKUP(BB438,'class and classification'!$A$1:$C$338,3,FALSE),VLOOKUP(BB438,'class and classification'!$A$340:$C$378,3,FALSE))</f>
        <v>#N/A</v>
      </c>
      <c r="BL438" t="s">
        <v>1331</v>
      </c>
      <c r="BM438" t="e">
        <f>IFERROR(VLOOKUP(BL438,'class and classification'!$A$1:$B$338,2,FALSE),VLOOKUP(BL438,'class and classification'!$A$340:$B$378,2,FALSE))</f>
        <v>#N/A</v>
      </c>
      <c r="BN438" t="e">
        <f>IFERROR(VLOOKUP(BL438,'class and classification'!$A$1:$C$338,3,FALSE),VLOOKUP(BL438,'class and classification'!$A$340:$C$378,3,FALSE))</f>
        <v>#N/A</v>
      </c>
    </row>
    <row r="439" spans="1:72" x14ac:dyDescent="0.3">
      <c r="AB439" t="s">
        <v>351</v>
      </c>
      <c r="AC439" t="str">
        <f>IFERROR(VLOOKUP(AB439,'class and classification'!$A$1:$B$338,2,FALSE),VLOOKUP(AB439,'class and classification'!$A$340:$B$378,2,FALSE))</f>
        <v>Predominantly Rural</v>
      </c>
      <c r="AD439" t="str">
        <f>IFERROR(VLOOKUP(AB439,'class and classification'!$A$1:$C$338,3,FALSE),VLOOKUP(AB439,'class and classification'!$A$340:$C$378,3,FALSE))</f>
        <v>SD</v>
      </c>
      <c r="AI439">
        <v>25.6</v>
      </c>
      <c r="BB439" t="s">
        <v>1332</v>
      </c>
      <c r="BC439" t="e">
        <f>IFERROR(VLOOKUP(BB439,'class and classification'!$A$1:$B$338,2,FALSE),VLOOKUP(BB439,'class and classification'!$A$340:$B$378,2,FALSE))</f>
        <v>#N/A</v>
      </c>
      <c r="BD439" t="e">
        <f>IFERROR(VLOOKUP(BB439,'class and classification'!$A$1:$C$338,3,FALSE),VLOOKUP(BB439,'class and classification'!$A$340:$C$378,3,FALSE))</f>
        <v>#N/A</v>
      </c>
      <c r="BL439" t="s">
        <v>1332</v>
      </c>
      <c r="BM439" t="e">
        <f>IFERROR(VLOOKUP(BL439,'class and classification'!$A$1:$B$338,2,FALSE),VLOOKUP(BL439,'class and classification'!$A$340:$B$378,2,FALSE))</f>
        <v>#N/A</v>
      </c>
      <c r="BN439" t="e">
        <f>IFERROR(VLOOKUP(BL439,'class and classification'!$A$1:$C$338,3,FALSE),VLOOKUP(BL439,'class and classification'!$A$340:$C$378,3,FALSE))</f>
        <v>#N/A</v>
      </c>
    </row>
    <row r="440" spans="1:72"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AB440" t="s">
        <v>353</v>
      </c>
      <c r="AC440" t="str">
        <f>IFERROR(VLOOKUP(AB440,'class and classification'!$A$1:$B$338,2,FALSE),VLOOKUP(AB440,'class and classification'!$A$340:$B$378,2,FALSE))</f>
        <v>Predominantly Rural</v>
      </c>
      <c r="AD440" t="str">
        <f>IFERROR(VLOOKUP(AB440,'class and classification'!$A$1:$C$338,3,FALSE),VLOOKUP(AB440,'class and classification'!$A$340:$C$378,3,FALSE))</f>
        <v>SD</v>
      </c>
      <c r="AI440">
        <v>13.1</v>
      </c>
      <c r="BB440" t="s">
        <v>1333</v>
      </c>
      <c r="BC440" t="e">
        <f>IFERROR(VLOOKUP(BB440,'class and classification'!$A$1:$B$338,2,FALSE),VLOOKUP(BB440,'class and classification'!$A$340:$B$378,2,FALSE))</f>
        <v>#N/A</v>
      </c>
      <c r="BD440" t="e">
        <f>IFERROR(VLOOKUP(BB440,'class and classification'!$A$1:$C$338,3,FALSE),VLOOKUP(BB440,'class and classification'!$A$340:$C$378,3,FALSE))</f>
        <v>#N/A</v>
      </c>
      <c r="BL440" t="s">
        <v>1333</v>
      </c>
      <c r="BM440" t="e">
        <f>IFERROR(VLOOKUP(BL440,'class and classification'!$A$1:$B$338,2,FALSE),VLOOKUP(BL440,'class and classification'!$A$340:$B$378,2,FALSE))</f>
        <v>#N/A</v>
      </c>
      <c r="BN440" t="e">
        <f>IFERROR(VLOOKUP(BL440,'class and classification'!$A$1:$C$338,3,FALSE),VLOOKUP(BL440,'class and classification'!$A$340:$C$378,3,FALSE))</f>
        <v>#N/A</v>
      </c>
    </row>
    <row r="441" spans="1:72"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v>84</v>
      </c>
      <c r="F441">
        <v>88</v>
      </c>
      <c r="G441">
        <v>91.6</v>
      </c>
      <c r="H441">
        <v>94.5</v>
      </c>
      <c r="I441">
        <v>95.9</v>
      </c>
      <c r="J441">
        <v>96.1</v>
      </c>
      <c r="AB441" t="s">
        <v>355</v>
      </c>
      <c r="AC441" t="str">
        <f>IFERROR(VLOOKUP(AB441,'class and classification'!$A$1:$B$338,2,FALSE),VLOOKUP(AB441,'class and classification'!$A$340:$B$378,2,FALSE))</f>
        <v>Predominantly Urban</v>
      </c>
      <c r="AD441" t="str">
        <f>IFERROR(VLOOKUP(AB441,'class and classification'!$A$1:$C$338,3,FALSE),VLOOKUP(AB441,'class and classification'!$A$340:$C$378,3,FALSE))</f>
        <v>SD</v>
      </c>
      <c r="AI441">
        <v>12</v>
      </c>
      <c r="BB441" t="s">
        <v>1052</v>
      </c>
      <c r="BC441" t="e">
        <f>IFERROR(VLOOKUP(BB441,'class and classification'!$A$1:$B$338,2,FALSE),VLOOKUP(BB441,'class and classification'!$A$340:$B$378,2,FALSE))</f>
        <v>#N/A</v>
      </c>
      <c r="BD441" t="e">
        <f>IFERROR(VLOOKUP(BB441,'class and classification'!$A$1:$C$338,3,FALSE),VLOOKUP(BB441,'class and classification'!$A$340:$C$378,3,FALSE))</f>
        <v>#N/A</v>
      </c>
      <c r="BG441">
        <v>1.1000000000000001</v>
      </c>
      <c r="BH441">
        <v>43.3</v>
      </c>
      <c r="BI441">
        <v>70.3</v>
      </c>
      <c r="BJ441">
        <v>80.099999999999994</v>
      </c>
      <c r="BL441" t="s">
        <v>1052</v>
      </c>
      <c r="BM441" t="e">
        <f>IFERROR(VLOOKUP(BL441,'class and classification'!$A$1:$B$338,2,FALSE),VLOOKUP(BL441,'class and classification'!$A$340:$B$378,2,FALSE))</f>
        <v>#N/A</v>
      </c>
      <c r="BN441" t="e">
        <f>IFERROR(VLOOKUP(BL441,'class and classification'!$A$1:$C$338,3,FALSE),VLOOKUP(BL441,'class and classification'!$A$340:$C$378,3,FALSE))</f>
        <v>#N/A</v>
      </c>
      <c r="BO441">
        <v>95.54</v>
      </c>
      <c r="BP441">
        <v>77.38</v>
      </c>
      <c r="BQ441">
        <v>79.63</v>
      </c>
      <c r="BR441">
        <v>90.59</v>
      </c>
      <c r="BS441">
        <v>89.75</v>
      </c>
      <c r="BT441">
        <v>89.58</v>
      </c>
    </row>
    <row r="442" spans="1:72"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v>97</v>
      </c>
      <c r="F442">
        <v>97</v>
      </c>
      <c r="G442">
        <v>98.8</v>
      </c>
      <c r="H442">
        <v>98.9</v>
      </c>
      <c r="I442">
        <v>98.9</v>
      </c>
      <c r="J442">
        <v>98.7</v>
      </c>
      <c r="AB442" t="s">
        <v>357</v>
      </c>
      <c r="AC442" t="str">
        <f>IFERROR(VLOOKUP(AB442,'class and classification'!$A$1:$B$338,2,FALSE),VLOOKUP(AB442,'class and classification'!$A$340:$B$378,2,FALSE))</f>
        <v>Predominantly Urban</v>
      </c>
      <c r="AD442" t="str">
        <f>IFERROR(VLOOKUP(AB442,'class and classification'!$A$1:$C$338,3,FALSE),VLOOKUP(AB442,'class and classification'!$A$340:$C$378,3,FALSE))</f>
        <v>SD</v>
      </c>
      <c r="AI442">
        <v>13.9</v>
      </c>
      <c r="BB442" t="s">
        <v>1334</v>
      </c>
      <c r="BC442" t="e">
        <f>IFERROR(VLOOKUP(BB442,'class and classification'!$A$1:$B$338,2,FALSE),VLOOKUP(BB442,'class and classification'!$A$340:$B$378,2,FALSE))</f>
        <v>#N/A</v>
      </c>
      <c r="BD442" t="e">
        <f>IFERROR(VLOOKUP(BB442,'class and classification'!$A$1:$C$338,3,FALSE),VLOOKUP(BB442,'class and classification'!$A$340:$C$378,3,FALSE))</f>
        <v>#N/A</v>
      </c>
      <c r="BL442" t="s">
        <v>1334</v>
      </c>
      <c r="BM442" t="e">
        <f>IFERROR(VLOOKUP(BL442,'class and classification'!$A$1:$B$338,2,FALSE),VLOOKUP(BL442,'class and classification'!$A$340:$B$378,2,FALSE))</f>
        <v>#N/A</v>
      </c>
      <c r="BN442" t="e">
        <f>IFERROR(VLOOKUP(BL442,'class and classification'!$A$1:$C$338,3,FALSE),VLOOKUP(BL442,'class and classification'!$A$340:$C$378,3,FALSE))</f>
        <v>#N/A</v>
      </c>
    </row>
    <row r="443" spans="1:72"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v>90</v>
      </c>
      <c r="F443">
        <v>92</v>
      </c>
      <c r="G443">
        <v>93.4</v>
      </c>
      <c r="H443">
        <v>94.8</v>
      </c>
      <c r="I443">
        <v>96.8</v>
      </c>
      <c r="J443">
        <v>97.2</v>
      </c>
      <c r="AB443" t="s">
        <v>361</v>
      </c>
      <c r="AC443" t="str">
        <f>IFERROR(VLOOKUP(AB443,'class and classification'!$A$1:$B$338,2,FALSE),VLOOKUP(AB443,'class and classification'!$A$340:$B$378,2,FALSE))</f>
        <v>Predominantly Rural</v>
      </c>
      <c r="AD443" t="str">
        <f>IFERROR(VLOOKUP(AB443,'class and classification'!$A$1:$C$338,3,FALSE),VLOOKUP(AB443,'class and classification'!$A$340:$C$378,3,FALSE))</f>
        <v>SD</v>
      </c>
      <c r="AI443">
        <v>20.3</v>
      </c>
      <c r="BB443" t="s">
        <v>1335</v>
      </c>
      <c r="BC443" t="e">
        <f>IFERROR(VLOOKUP(BB443,'class and classification'!$A$1:$B$338,2,FALSE),VLOOKUP(BB443,'class and classification'!$A$340:$B$378,2,FALSE))</f>
        <v>#N/A</v>
      </c>
      <c r="BD443" t="e">
        <f>IFERROR(VLOOKUP(BB443,'class and classification'!$A$1:$C$338,3,FALSE),VLOOKUP(BB443,'class and classification'!$A$340:$C$378,3,FALSE))</f>
        <v>#N/A</v>
      </c>
      <c r="BL443" t="s">
        <v>1335</v>
      </c>
      <c r="BM443" t="e">
        <f>IFERROR(VLOOKUP(BL443,'class and classification'!$A$1:$B$338,2,FALSE),VLOOKUP(BL443,'class and classification'!$A$340:$B$378,2,FALSE))</f>
        <v>#N/A</v>
      </c>
      <c r="BN443" t="e">
        <f>IFERROR(VLOOKUP(BL443,'class and classification'!$A$1:$C$338,3,FALSE),VLOOKUP(BL443,'class and classification'!$A$340:$C$378,3,FALSE))</f>
        <v>#N/A</v>
      </c>
    </row>
    <row r="444" spans="1:72"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v>74</v>
      </c>
      <c r="F444">
        <v>83</v>
      </c>
      <c r="G444">
        <v>87.4</v>
      </c>
      <c r="H444">
        <v>92.4</v>
      </c>
      <c r="I444">
        <v>93.5</v>
      </c>
      <c r="J444">
        <v>94</v>
      </c>
      <c r="AB444" t="s">
        <v>366</v>
      </c>
      <c r="AC444" t="str">
        <f>IFERROR(VLOOKUP(AB444,'class and classification'!$A$1:$B$338,2,FALSE),VLOOKUP(AB444,'class and classification'!$A$340:$B$378,2,FALSE))</f>
        <v>Urban with Significant Rural</v>
      </c>
      <c r="AD444" t="str">
        <f>IFERROR(VLOOKUP(AB444,'class and classification'!$A$1:$C$338,3,FALSE),VLOOKUP(AB444,'class and classification'!$A$340:$C$378,3,FALSE))</f>
        <v>SD</v>
      </c>
      <c r="AI444">
        <v>4.0999999999999996</v>
      </c>
      <c r="BB444" t="s">
        <v>1336</v>
      </c>
      <c r="BC444" t="e">
        <f>IFERROR(VLOOKUP(BB444,'class and classification'!$A$1:$B$338,2,FALSE),VLOOKUP(BB444,'class and classification'!$A$340:$B$378,2,FALSE))</f>
        <v>#N/A</v>
      </c>
      <c r="BD444" t="e">
        <f>IFERROR(VLOOKUP(BB444,'class and classification'!$A$1:$C$338,3,FALSE),VLOOKUP(BB444,'class and classification'!$A$340:$C$378,3,FALSE))</f>
        <v>#N/A</v>
      </c>
      <c r="BL444" t="s">
        <v>1336</v>
      </c>
      <c r="BM444" t="e">
        <f>IFERROR(VLOOKUP(BL444,'class and classification'!$A$1:$B$338,2,FALSE),VLOOKUP(BL444,'class and classification'!$A$340:$B$378,2,FALSE))</f>
        <v>#N/A</v>
      </c>
      <c r="BN444" t="e">
        <f>IFERROR(VLOOKUP(BL444,'class and classification'!$A$1:$C$338,3,FALSE),VLOOKUP(BL444,'class and classification'!$A$340:$C$378,3,FALSE))</f>
        <v>#N/A</v>
      </c>
    </row>
    <row r="445" spans="1:72"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v>93</v>
      </c>
      <c r="F445">
        <v>94</v>
      </c>
      <c r="G445">
        <v>96</v>
      </c>
      <c r="H445">
        <v>96.7</v>
      </c>
      <c r="I445">
        <v>97.7</v>
      </c>
      <c r="J445">
        <v>97.9</v>
      </c>
      <c r="AB445" t="s">
        <v>354</v>
      </c>
      <c r="AC445" t="str">
        <f>IFERROR(VLOOKUP(AB445,'class and classification'!$A$1:$B$338,2,FALSE),VLOOKUP(AB445,'class and classification'!$A$340:$B$378,2,FALSE))</f>
        <v>Predominantly Rural</v>
      </c>
      <c r="AD445" t="str">
        <f>IFERROR(VLOOKUP(AB445,'class and classification'!$A$1:$C$338,3,FALSE),VLOOKUP(AB445,'class and classification'!$A$340:$C$378,3,FALSE))</f>
        <v>SD</v>
      </c>
      <c r="BB445" t="s">
        <v>1337</v>
      </c>
      <c r="BC445" t="e">
        <f>IFERROR(VLOOKUP(BB445,'class and classification'!$A$1:$B$338,2,FALSE),VLOOKUP(BB445,'class and classification'!$A$340:$B$378,2,FALSE))</f>
        <v>#N/A</v>
      </c>
      <c r="BD445" t="e">
        <f>IFERROR(VLOOKUP(BB445,'class and classification'!$A$1:$C$338,3,FALSE),VLOOKUP(BB445,'class and classification'!$A$340:$C$378,3,FALSE))</f>
        <v>#N/A</v>
      </c>
      <c r="BL445" t="s">
        <v>1337</v>
      </c>
      <c r="BM445" t="e">
        <f>IFERROR(VLOOKUP(BL445,'class and classification'!$A$1:$B$338,2,FALSE),VLOOKUP(BL445,'class and classification'!$A$340:$B$378,2,FALSE))</f>
        <v>#N/A</v>
      </c>
      <c r="BN445" t="e">
        <f>IFERROR(VLOOKUP(BL445,'class and classification'!$A$1:$C$338,3,FALSE),VLOOKUP(BL445,'class and classification'!$A$340:$C$378,3,FALSE))</f>
        <v>#N/A</v>
      </c>
    </row>
    <row r="446" spans="1:72" x14ac:dyDescent="0.3">
      <c r="AB446" t="s">
        <v>362</v>
      </c>
      <c r="AC446" t="str">
        <f>IFERROR(VLOOKUP(AB446,'class and classification'!$A$1:$B$338,2,FALSE),VLOOKUP(AB446,'class and classification'!$A$340:$B$378,2,FALSE))</f>
        <v>Predominantly Rural</v>
      </c>
      <c r="AD446" t="str">
        <f>IFERROR(VLOOKUP(AB446,'class and classification'!$A$1:$C$338,3,FALSE),VLOOKUP(AB446,'class and classification'!$A$340:$C$378,3,FALSE))</f>
        <v>SD</v>
      </c>
      <c r="BB446" t="s">
        <v>1338</v>
      </c>
      <c r="BC446" t="e">
        <f>IFERROR(VLOOKUP(BB446,'class and classification'!$A$1:$B$338,2,FALSE),VLOOKUP(BB446,'class and classification'!$A$340:$B$378,2,FALSE))</f>
        <v>#N/A</v>
      </c>
      <c r="BD446" t="e">
        <f>IFERROR(VLOOKUP(BB446,'class and classification'!$A$1:$C$338,3,FALSE),VLOOKUP(BB446,'class and classification'!$A$340:$C$378,3,FALSE))</f>
        <v>#N/A</v>
      </c>
      <c r="BL446" t="s">
        <v>1338</v>
      </c>
      <c r="BM446" t="e">
        <f>IFERROR(VLOOKUP(BL446,'class and classification'!$A$1:$B$338,2,FALSE),VLOOKUP(BL446,'class and classification'!$A$340:$B$378,2,FALSE))</f>
        <v>#N/A</v>
      </c>
      <c r="BN446" t="e">
        <f>IFERROR(VLOOKUP(BL446,'class and classification'!$A$1:$C$338,3,FALSE),VLOOKUP(BL446,'class and classification'!$A$340:$C$378,3,FALSE))</f>
        <v>#N/A</v>
      </c>
    </row>
    <row r="447" spans="1:72"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AB447" t="s">
        <v>363</v>
      </c>
      <c r="AC447" t="str">
        <f>IFERROR(VLOOKUP(AB447,'class and classification'!$A$1:$B$338,2,FALSE),VLOOKUP(AB447,'class and classification'!$A$340:$B$378,2,FALSE))</f>
        <v>Predominantly Rural</v>
      </c>
      <c r="AD447" t="str">
        <f>IFERROR(VLOOKUP(AB447,'class and classification'!$A$1:$C$338,3,FALSE),VLOOKUP(AB447,'class and classification'!$A$340:$C$378,3,FALSE))</f>
        <v>SD</v>
      </c>
      <c r="BB447" t="s">
        <v>1339</v>
      </c>
      <c r="BC447" t="e">
        <f>IFERROR(VLOOKUP(BB447,'class and classification'!$A$1:$B$338,2,FALSE),VLOOKUP(BB447,'class and classification'!$A$340:$B$378,2,FALSE))</f>
        <v>#N/A</v>
      </c>
      <c r="BD447" t="e">
        <f>IFERROR(VLOOKUP(BB447,'class and classification'!$A$1:$C$338,3,FALSE),VLOOKUP(BB447,'class and classification'!$A$340:$C$378,3,FALSE))</f>
        <v>#N/A</v>
      </c>
      <c r="BL447" t="s">
        <v>1339</v>
      </c>
      <c r="BM447" t="e">
        <f>IFERROR(VLOOKUP(BL447,'class and classification'!$A$1:$B$338,2,FALSE),VLOOKUP(BL447,'class and classification'!$A$340:$B$378,2,FALSE))</f>
        <v>#N/A</v>
      </c>
      <c r="BN447" t="e">
        <f>IFERROR(VLOOKUP(BL447,'class and classification'!$A$1:$C$338,3,FALSE),VLOOKUP(BL447,'class and classification'!$A$340:$C$378,3,FALSE))</f>
        <v>#N/A</v>
      </c>
    </row>
    <row r="448" spans="1:72"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v>99</v>
      </c>
      <c r="F448">
        <v>99</v>
      </c>
      <c r="G448">
        <v>99.1</v>
      </c>
      <c r="H448">
        <v>98.7</v>
      </c>
      <c r="I448">
        <v>98.8</v>
      </c>
      <c r="J448">
        <v>98.6</v>
      </c>
      <c r="AB448" t="s">
        <v>365</v>
      </c>
      <c r="AC448" t="str">
        <f>IFERROR(VLOOKUP(AB448,'class and classification'!$A$1:$B$338,2,FALSE),VLOOKUP(AB448,'class and classification'!$A$340:$B$378,2,FALSE))</f>
        <v>Urban with Significant Rural</v>
      </c>
      <c r="AD448" t="str">
        <f>IFERROR(VLOOKUP(AB448,'class and classification'!$A$1:$C$338,3,FALSE),VLOOKUP(AB448,'class and classification'!$A$340:$C$378,3,FALSE))</f>
        <v>SD</v>
      </c>
      <c r="BB448" t="s">
        <v>1340</v>
      </c>
      <c r="BC448" t="e">
        <f>IFERROR(VLOOKUP(BB448,'class and classification'!$A$1:$B$338,2,FALSE),VLOOKUP(BB448,'class and classification'!$A$340:$B$378,2,FALSE))</f>
        <v>#N/A</v>
      </c>
      <c r="BD448" t="e">
        <f>IFERROR(VLOOKUP(BB448,'class and classification'!$A$1:$C$338,3,FALSE),VLOOKUP(BB448,'class and classification'!$A$340:$C$378,3,FALSE))</f>
        <v>#N/A</v>
      </c>
      <c r="BL448" t="s">
        <v>1340</v>
      </c>
      <c r="BM448" t="e">
        <f>IFERROR(VLOOKUP(BL448,'class and classification'!$A$1:$B$338,2,FALSE),VLOOKUP(BL448,'class and classification'!$A$340:$B$378,2,FALSE))</f>
        <v>#N/A</v>
      </c>
      <c r="BN448" t="e">
        <f>IFERROR(VLOOKUP(BL448,'class and classification'!$A$1:$C$338,3,FALSE),VLOOKUP(BL448,'class and classification'!$A$340:$C$378,3,FALSE))</f>
        <v>#N/A</v>
      </c>
    </row>
    <row r="449" spans="1:66"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v>94</v>
      </c>
      <c r="F449">
        <v>94</v>
      </c>
      <c r="G449">
        <v>95.7</v>
      </c>
      <c r="H449">
        <v>96.6</v>
      </c>
      <c r="I449">
        <v>96.6</v>
      </c>
      <c r="J449">
        <v>96.1</v>
      </c>
      <c r="AB449" t="s">
        <v>346</v>
      </c>
      <c r="AC449" t="str">
        <f>IFERROR(VLOOKUP(AB449,'class and classification'!$A$1:$B$338,2,FALSE),VLOOKUP(AB449,'class and classification'!$A$340:$B$378,2,FALSE))</f>
        <v>Predominantly Rural</v>
      </c>
      <c r="AD449" t="str">
        <f>IFERROR(VLOOKUP(AB449,'class and classification'!$A$1:$C$338,3,FALSE),VLOOKUP(AB449,'class and classification'!$A$340:$C$378,3,FALSE))</f>
        <v>SD</v>
      </c>
      <c r="BB449" t="s">
        <v>1341</v>
      </c>
      <c r="BC449" t="e">
        <f>IFERROR(VLOOKUP(BB449,'class and classification'!$A$1:$B$338,2,FALSE),VLOOKUP(BB449,'class and classification'!$A$340:$B$378,2,FALSE))</f>
        <v>#N/A</v>
      </c>
      <c r="BD449" t="e">
        <f>IFERROR(VLOOKUP(BB449,'class and classification'!$A$1:$C$338,3,FALSE),VLOOKUP(BB449,'class and classification'!$A$340:$C$378,3,FALSE))</f>
        <v>#N/A</v>
      </c>
      <c r="BL449" t="s">
        <v>1341</v>
      </c>
      <c r="BM449" t="e">
        <f>IFERROR(VLOOKUP(BL449,'class and classification'!$A$1:$B$338,2,FALSE),VLOOKUP(BL449,'class and classification'!$A$340:$B$378,2,FALSE))</f>
        <v>#N/A</v>
      </c>
      <c r="BN449" t="e">
        <f>IFERROR(VLOOKUP(BL449,'class and classification'!$A$1:$C$338,3,FALSE),VLOOKUP(BL449,'class and classification'!$A$340:$C$378,3,FALSE))</f>
        <v>#N/A</v>
      </c>
    </row>
    <row r="450" spans="1:66"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v>83</v>
      </c>
      <c r="F450">
        <v>86</v>
      </c>
      <c r="G450">
        <v>88.8</v>
      </c>
      <c r="H450">
        <v>90.8</v>
      </c>
      <c r="I450">
        <v>90.6</v>
      </c>
      <c r="J450">
        <v>90.3</v>
      </c>
      <c r="AB450" t="s">
        <v>348</v>
      </c>
      <c r="AC450" t="str">
        <f>IFERROR(VLOOKUP(AB450,'class and classification'!$A$1:$B$338,2,FALSE),VLOOKUP(AB450,'class and classification'!$A$340:$B$378,2,FALSE))</f>
        <v>Urban with Significant Rural</v>
      </c>
      <c r="AD450" t="str">
        <f>IFERROR(VLOOKUP(AB450,'class and classification'!$A$1:$C$338,3,FALSE),VLOOKUP(AB450,'class and classification'!$A$340:$C$378,3,FALSE))</f>
        <v>SD</v>
      </c>
      <c r="BB450" t="s">
        <v>1342</v>
      </c>
      <c r="BC450" t="e">
        <f>IFERROR(VLOOKUP(BB450,'class and classification'!$A$1:$B$338,2,FALSE),VLOOKUP(BB450,'class and classification'!$A$340:$B$378,2,FALSE))</f>
        <v>#N/A</v>
      </c>
      <c r="BD450" t="e">
        <f>IFERROR(VLOOKUP(BB450,'class and classification'!$A$1:$C$338,3,FALSE),VLOOKUP(BB450,'class and classification'!$A$340:$C$378,3,FALSE))</f>
        <v>#N/A</v>
      </c>
      <c r="BL450" t="s">
        <v>1342</v>
      </c>
      <c r="BM450" t="e">
        <f>IFERROR(VLOOKUP(BL450,'class and classification'!$A$1:$B$338,2,FALSE),VLOOKUP(BL450,'class and classification'!$A$340:$B$378,2,FALSE))</f>
        <v>#N/A</v>
      </c>
      <c r="BN450" t="e">
        <f>IFERROR(VLOOKUP(BL450,'class and classification'!$A$1:$C$338,3,FALSE),VLOOKUP(BL450,'class and classification'!$A$340:$C$378,3,FALSE))</f>
        <v>#N/A</v>
      </c>
    </row>
    <row r="451" spans="1:66"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v>98</v>
      </c>
      <c r="F451">
        <v>98</v>
      </c>
      <c r="G451">
        <v>99.4</v>
      </c>
      <c r="H451">
        <v>99</v>
      </c>
      <c r="I451">
        <v>98.6</v>
      </c>
      <c r="J451">
        <v>98.7</v>
      </c>
      <c r="AB451" t="s">
        <v>360</v>
      </c>
      <c r="AC451" t="str">
        <f>IFERROR(VLOOKUP(AB451,'class and classification'!$A$1:$B$338,2,FALSE),VLOOKUP(AB451,'class and classification'!$A$340:$B$378,2,FALSE))</f>
        <v>Urban with Significant Rural</v>
      </c>
      <c r="AD451" t="str">
        <f>IFERROR(VLOOKUP(AB451,'class and classification'!$A$1:$C$338,3,FALSE),VLOOKUP(AB451,'class and classification'!$A$340:$C$378,3,FALSE))</f>
        <v>SD</v>
      </c>
      <c r="BB451" t="s">
        <v>1343</v>
      </c>
      <c r="BC451" t="e">
        <f>IFERROR(VLOOKUP(BB451,'class and classification'!$A$1:$B$338,2,FALSE),VLOOKUP(BB451,'class and classification'!$A$340:$B$378,2,FALSE))</f>
        <v>#N/A</v>
      </c>
      <c r="BD451" t="e">
        <f>IFERROR(VLOOKUP(BB451,'class and classification'!$A$1:$C$338,3,FALSE),VLOOKUP(BB451,'class and classification'!$A$340:$C$378,3,FALSE))</f>
        <v>#N/A</v>
      </c>
      <c r="BL451" t="s">
        <v>1343</v>
      </c>
      <c r="BM451" t="e">
        <f>IFERROR(VLOOKUP(BL451,'class and classification'!$A$1:$B$338,2,FALSE),VLOOKUP(BL451,'class and classification'!$A$340:$B$378,2,FALSE))</f>
        <v>#N/A</v>
      </c>
      <c r="BN451" t="e">
        <f>IFERROR(VLOOKUP(BL451,'class and classification'!$A$1:$C$338,3,FALSE),VLOOKUP(BL451,'class and classification'!$A$340:$C$378,3,FALSE))</f>
        <v>#N/A</v>
      </c>
    </row>
    <row r="452" spans="1:66"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v>85</v>
      </c>
      <c r="F452">
        <v>88</v>
      </c>
      <c r="G452">
        <v>89.5</v>
      </c>
      <c r="H452">
        <v>92.3</v>
      </c>
      <c r="I452">
        <v>92.9</v>
      </c>
      <c r="J452">
        <v>92.8</v>
      </c>
      <c r="AB452" t="s">
        <v>370</v>
      </c>
      <c r="AC452" t="str">
        <f>IFERROR(VLOOKUP(AB452,'class and classification'!$A$1:$B$338,2,FALSE),VLOOKUP(AB452,'class and classification'!$A$340:$B$378,2,FALSE))</f>
        <v>Urban with Significant Rural</v>
      </c>
      <c r="AD452" t="str">
        <f>IFERROR(VLOOKUP(AB452,'class and classification'!$A$1:$C$338,3,FALSE),VLOOKUP(AB452,'class and classification'!$A$340:$C$378,3,FALSE))</f>
        <v>SD</v>
      </c>
      <c r="BB452" t="s">
        <v>1344</v>
      </c>
      <c r="BC452" t="e">
        <f>IFERROR(VLOOKUP(BB452,'class and classification'!$A$1:$B$338,2,FALSE),VLOOKUP(BB452,'class and classification'!$A$340:$B$378,2,FALSE))</f>
        <v>#N/A</v>
      </c>
      <c r="BD452" t="e">
        <f>IFERROR(VLOOKUP(BB452,'class and classification'!$A$1:$C$338,3,FALSE),VLOOKUP(BB452,'class and classification'!$A$340:$C$378,3,FALSE))</f>
        <v>#N/A</v>
      </c>
      <c r="BL452" t="s">
        <v>1344</v>
      </c>
      <c r="BM452" t="e">
        <f>IFERROR(VLOOKUP(BL452,'class and classification'!$A$1:$B$338,2,FALSE),VLOOKUP(BL452,'class and classification'!$A$340:$B$378,2,FALSE))</f>
        <v>#N/A</v>
      </c>
      <c r="BN452" t="e">
        <f>IFERROR(VLOOKUP(BL452,'class and classification'!$A$1:$C$338,3,FALSE),VLOOKUP(BL452,'class and classification'!$A$340:$C$378,3,FALSE))</f>
        <v>#N/A</v>
      </c>
    </row>
    <row r="453" spans="1:66"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v>91</v>
      </c>
      <c r="F453">
        <v>93</v>
      </c>
      <c r="G453">
        <v>94</v>
      </c>
      <c r="H453">
        <v>94.399999999999991</v>
      </c>
      <c r="I453">
        <v>94.3</v>
      </c>
      <c r="J453">
        <v>95.4</v>
      </c>
      <c r="AB453" t="s">
        <v>349</v>
      </c>
      <c r="AC453" t="str">
        <f>IFERROR(VLOOKUP(AB453,'class and classification'!$A$1:$B$338,2,FALSE),VLOOKUP(AB453,'class and classification'!$A$340:$B$378,2,FALSE))</f>
        <v>Predominantly Urban</v>
      </c>
      <c r="AD453" t="str">
        <f>IFERROR(VLOOKUP(AB453,'class and classification'!$A$1:$C$338,3,FALSE),VLOOKUP(AB453,'class and classification'!$A$340:$C$378,3,FALSE))</f>
        <v>SD</v>
      </c>
      <c r="BB453" t="s">
        <v>1345</v>
      </c>
      <c r="BC453" t="e">
        <f>IFERROR(VLOOKUP(BB453,'class and classification'!$A$1:$B$338,2,FALSE),VLOOKUP(BB453,'class and classification'!$A$340:$B$378,2,FALSE))</f>
        <v>#N/A</v>
      </c>
      <c r="BD453" t="e">
        <f>IFERROR(VLOOKUP(BB453,'class and classification'!$A$1:$C$338,3,FALSE),VLOOKUP(BB453,'class and classification'!$A$340:$C$378,3,FALSE))</f>
        <v>#N/A</v>
      </c>
      <c r="BL453" t="s">
        <v>1345</v>
      </c>
      <c r="BM453" t="e">
        <f>IFERROR(VLOOKUP(BL453,'class and classification'!$A$1:$B$338,2,FALSE),VLOOKUP(BL453,'class and classification'!$A$340:$B$378,2,FALSE))</f>
        <v>#N/A</v>
      </c>
      <c r="BN453" t="e">
        <f>IFERROR(VLOOKUP(BL453,'class and classification'!$A$1:$C$338,3,FALSE),VLOOKUP(BL453,'class and classification'!$A$340:$C$378,3,FALSE))</f>
        <v>#N/A</v>
      </c>
    </row>
    <row r="454" spans="1:66"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v>99</v>
      </c>
      <c r="F454">
        <v>99</v>
      </c>
      <c r="G454">
        <v>99.7</v>
      </c>
      <c r="H454">
        <v>99.3</v>
      </c>
      <c r="I454">
        <v>99.3</v>
      </c>
      <c r="J454">
        <v>99.3</v>
      </c>
      <c r="AB454" t="s">
        <v>352</v>
      </c>
      <c r="AC454" t="str">
        <f>IFERROR(VLOOKUP(AB454,'class and classification'!$A$1:$B$338,2,FALSE),VLOOKUP(AB454,'class and classification'!$A$340:$B$378,2,FALSE))</f>
        <v>Urban with Significant Rural</v>
      </c>
      <c r="AD454" t="str">
        <f>IFERROR(VLOOKUP(AB454,'class and classification'!$A$1:$C$338,3,FALSE),VLOOKUP(AB454,'class and classification'!$A$340:$C$378,3,FALSE))</f>
        <v>SD</v>
      </c>
      <c r="BB454" t="s">
        <v>1346</v>
      </c>
      <c r="BC454" t="e">
        <f>IFERROR(VLOOKUP(BB454,'class and classification'!$A$1:$B$338,2,FALSE),VLOOKUP(BB454,'class and classification'!$A$340:$B$378,2,FALSE))</f>
        <v>#N/A</v>
      </c>
      <c r="BD454" t="e">
        <f>IFERROR(VLOOKUP(BB454,'class and classification'!$A$1:$C$338,3,FALSE),VLOOKUP(BB454,'class and classification'!$A$340:$C$378,3,FALSE))</f>
        <v>#N/A</v>
      </c>
      <c r="BL454" t="s">
        <v>1346</v>
      </c>
      <c r="BM454" t="e">
        <f>IFERROR(VLOOKUP(BL454,'class and classification'!$A$1:$B$338,2,FALSE),VLOOKUP(BL454,'class and classification'!$A$340:$B$378,2,FALSE))</f>
        <v>#N/A</v>
      </c>
      <c r="BN454" t="e">
        <f>IFERROR(VLOOKUP(BL454,'class and classification'!$A$1:$C$338,3,FALSE),VLOOKUP(BL454,'class and classification'!$A$340:$C$378,3,FALSE))</f>
        <v>#N/A</v>
      </c>
    </row>
    <row r="455" spans="1:66" x14ac:dyDescent="0.3">
      <c r="AB455" t="s">
        <v>356</v>
      </c>
      <c r="AC455" t="str">
        <f>IFERROR(VLOOKUP(AB455,'class and classification'!$A$1:$B$338,2,FALSE),VLOOKUP(AB455,'class and classification'!$A$340:$B$378,2,FALSE))</f>
        <v>Predominantly Rural</v>
      </c>
      <c r="AD455" t="str">
        <f>IFERROR(VLOOKUP(AB455,'class and classification'!$A$1:$C$338,3,FALSE),VLOOKUP(AB455,'class and classification'!$A$340:$C$378,3,FALSE))</f>
        <v>SD</v>
      </c>
      <c r="BB455" t="s">
        <v>1347</v>
      </c>
      <c r="BC455" t="e">
        <f>IFERROR(VLOOKUP(BB455,'class and classification'!$A$1:$B$338,2,FALSE),VLOOKUP(BB455,'class and classification'!$A$340:$B$378,2,FALSE))</f>
        <v>#N/A</v>
      </c>
      <c r="BD455" t="e">
        <f>IFERROR(VLOOKUP(BB455,'class and classification'!$A$1:$C$338,3,FALSE),VLOOKUP(BB455,'class and classification'!$A$340:$C$378,3,FALSE))</f>
        <v>#N/A</v>
      </c>
      <c r="BL455" t="s">
        <v>1347</v>
      </c>
      <c r="BM455" t="e">
        <f>IFERROR(VLOOKUP(BL455,'class and classification'!$A$1:$B$338,2,FALSE),VLOOKUP(BL455,'class and classification'!$A$340:$B$378,2,FALSE))</f>
        <v>#N/A</v>
      </c>
      <c r="BN455" t="e">
        <f>IFERROR(VLOOKUP(BL455,'class and classification'!$A$1:$C$338,3,FALSE),VLOOKUP(BL455,'class and classification'!$A$340:$C$378,3,FALSE))</f>
        <v>#N/A</v>
      </c>
    </row>
    <row r="456" spans="1:66" x14ac:dyDescent="0.3">
      <c r="A456" t="s">
        <v>307</v>
      </c>
      <c r="B456" t="s">
        <v>307</v>
      </c>
      <c r="E456">
        <v>84</v>
      </c>
      <c r="F456">
        <v>88</v>
      </c>
      <c r="G456">
        <v>92.1</v>
      </c>
      <c r="H456">
        <v>92.7</v>
      </c>
      <c r="I456">
        <v>94.1</v>
      </c>
      <c r="J456">
        <v>94.9</v>
      </c>
      <c r="AB456" t="s">
        <v>359</v>
      </c>
      <c r="AC456" t="str">
        <f>IFERROR(VLOOKUP(AB456,'class and classification'!$A$1:$B$338,2,FALSE),VLOOKUP(AB456,'class and classification'!$A$340:$B$378,2,FALSE))</f>
        <v>Predominantly Rural</v>
      </c>
      <c r="AD456" t="str">
        <f>IFERROR(VLOOKUP(AB456,'class and classification'!$A$1:$C$338,3,FALSE),VLOOKUP(AB456,'class and classification'!$A$340:$C$378,3,FALSE))</f>
        <v>SD</v>
      </c>
      <c r="BB456" t="s">
        <v>1348</v>
      </c>
      <c r="BC456" t="e">
        <f>IFERROR(VLOOKUP(BB456,'class and classification'!$A$1:$B$338,2,FALSE),VLOOKUP(BB456,'class and classification'!$A$340:$B$378,2,FALSE))</f>
        <v>#N/A</v>
      </c>
      <c r="BD456" t="e">
        <f>IFERROR(VLOOKUP(BB456,'class and classification'!$A$1:$C$338,3,FALSE),VLOOKUP(BB456,'class and classification'!$A$340:$C$378,3,FALSE))</f>
        <v>#N/A</v>
      </c>
      <c r="BL456" t="s">
        <v>1348</v>
      </c>
      <c r="BM456" t="e">
        <f>IFERROR(VLOOKUP(BL456,'class and classification'!$A$1:$B$338,2,FALSE),VLOOKUP(BL456,'class and classification'!$A$340:$B$378,2,FALSE))</f>
        <v>#N/A</v>
      </c>
      <c r="BN456" t="e">
        <f>IFERROR(VLOOKUP(BL456,'class and classification'!$A$1:$C$338,3,FALSE),VLOOKUP(BL456,'class and classification'!$A$340:$C$378,3,FALSE))</f>
        <v>#N/A</v>
      </c>
    </row>
    <row r="457" spans="1:66"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c r="AB457" t="s">
        <v>367</v>
      </c>
      <c r="AC457" t="str">
        <f>IFERROR(VLOOKUP(AB457,'class and classification'!$A$1:$B$338,2,FALSE),VLOOKUP(AB457,'class and classification'!$A$340:$B$378,2,FALSE))</f>
        <v>Predominantly Rural</v>
      </c>
      <c r="AD457" t="str">
        <f>IFERROR(VLOOKUP(AB457,'class and classification'!$A$1:$C$338,3,FALSE),VLOOKUP(AB457,'class and classification'!$A$340:$C$378,3,FALSE))</f>
        <v>SD</v>
      </c>
      <c r="BB457" t="s">
        <v>1349</v>
      </c>
      <c r="BC457" t="e">
        <f>IFERROR(VLOOKUP(BB457,'class and classification'!$A$1:$B$338,2,FALSE),VLOOKUP(BB457,'class and classification'!$A$340:$B$378,2,FALSE))</f>
        <v>#N/A</v>
      </c>
      <c r="BD457" t="e">
        <f>IFERROR(VLOOKUP(BB457,'class and classification'!$A$1:$C$338,3,FALSE),VLOOKUP(BB457,'class and classification'!$A$340:$C$378,3,FALSE))</f>
        <v>#N/A</v>
      </c>
      <c r="BL457" t="s">
        <v>1349</v>
      </c>
      <c r="BM457" t="e">
        <f>IFERROR(VLOOKUP(BL457,'class and classification'!$A$1:$B$338,2,FALSE),VLOOKUP(BL457,'class and classification'!$A$340:$B$378,2,FALSE))</f>
        <v>#N/A</v>
      </c>
      <c r="BN457" t="e">
        <f>IFERROR(VLOOKUP(BL457,'class and classification'!$A$1:$C$338,3,FALSE),VLOOKUP(BL457,'class and classification'!$A$340:$C$378,3,FALSE))</f>
        <v>#N/A</v>
      </c>
    </row>
    <row r="458" spans="1:66"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c r="AB458" t="s">
        <v>369</v>
      </c>
      <c r="AC458" t="str">
        <f>IFERROR(VLOOKUP(AB458,'class and classification'!$A$1:$B$338,2,FALSE),VLOOKUP(AB458,'class and classification'!$A$340:$B$378,2,FALSE))</f>
        <v>Predominantly Urban</v>
      </c>
      <c r="AD458" t="str">
        <f>IFERROR(VLOOKUP(AB458,'class and classification'!$A$1:$C$338,3,FALSE),VLOOKUP(AB458,'class and classification'!$A$340:$C$378,3,FALSE))</f>
        <v>SD</v>
      </c>
      <c r="BB458" t="s">
        <v>1350</v>
      </c>
      <c r="BC458" t="e">
        <f>IFERROR(VLOOKUP(BB458,'class and classification'!$A$1:$B$338,2,FALSE),VLOOKUP(BB458,'class and classification'!$A$340:$B$378,2,FALSE))</f>
        <v>#N/A</v>
      </c>
      <c r="BD458" t="e">
        <f>IFERROR(VLOOKUP(BB458,'class and classification'!$A$1:$C$338,3,FALSE),VLOOKUP(BB458,'class and classification'!$A$340:$C$378,3,FALSE))</f>
        <v>#N/A</v>
      </c>
      <c r="BL458" t="s">
        <v>1350</v>
      </c>
      <c r="BM458" t="e">
        <f>IFERROR(VLOOKUP(BL458,'class and classification'!$A$1:$B$338,2,FALSE),VLOOKUP(BL458,'class and classification'!$A$340:$B$378,2,FALSE))</f>
        <v>#N/A</v>
      </c>
      <c r="BN458" t="e">
        <f>IFERROR(VLOOKUP(BL458,'class and classification'!$A$1:$C$338,3,FALSE),VLOOKUP(BL458,'class and classification'!$A$340:$C$378,3,FALSE))</f>
        <v>#N/A</v>
      </c>
    </row>
    <row r="459" spans="1:66"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c r="AB459" t="s">
        <v>364</v>
      </c>
      <c r="AC459" t="str">
        <f>IFERROR(VLOOKUP(AB459,'class and classification'!$A$1:$B$338,2,FALSE),VLOOKUP(AB459,'class and classification'!$A$340:$B$378,2,FALSE))</f>
        <v>Urban with Significant Rural</v>
      </c>
      <c r="AD459" t="str">
        <f>IFERROR(VLOOKUP(AB459,'class and classification'!$A$1:$C$338,3,FALSE),VLOOKUP(AB459,'class and classification'!$A$340:$C$378,3,FALSE))</f>
        <v>SD</v>
      </c>
      <c r="BB459" t="s">
        <v>1351</v>
      </c>
      <c r="BC459" t="e">
        <f>IFERROR(VLOOKUP(BB459,'class and classification'!$A$1:$B$338,2,FALSE),VLOOKUP(BB459,'class and classification'!$A$340:$B$378,2,FALSE))</f>
        <v>#N/A</v>
      </c>
      <c r="BD459" t="e">
        <f>IFERROR(VLOOKUP(BB459,'class and classification'!$A$1:$C$338,3,FALSE),VLOOKUP(BB459,'class and classification'!$A$340:$C$378,3,FALSE))</f>
        <v>#N/A</v>
      </c>
      <c r="BL459" t="s">
        <v>1351</v>
      </c>
      <c r="BM459" t="e">
        <f>IFERROR(VLOOKUP(BL459,'class and classification'!$A$1:$B$338,2,FALSE),VLOOKUP(BL459,'class and classification'!$A$340:$B$378,2,FALSE))</f>
        <v>#N/A</v>
      </c>
      <c r="BN459" t="e">
        <f>IFERROR(VLOOKUP(BL459,'class and classification'!$A$1:$C$338,3,FALSE),VLOOKUP(BL459,'class and classification'!$A$340:$C$378,3,FALSE))</f>
        <v>#N/A</v>
      </c>
    </row>
    <row r="460" spans="1:66"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c r="AB460" t="s">
        <v>368</v>
      </c>
      <c r="AC460" t="str">
        <f>IFERROR(VLOOKUP(AB460,'class and classification'!$A$1:$B$338,2,FALSE),VLOOKUP(AB460,'class and classification'!$A$340:$B$378,2,FALSE))</f>
        <v>Predominantly Rural</v>
      </c>
      <c r="AD460" t="str">
        <f>IFERROR(VLOOKUP(AB460,'class and classification'!$A$1:$C$338,3,FALSE),VLOOKUP(AB460,'class and classification'!$A$340:$C$378,3,FALSE))</f>
        <v>SD</v>
      </c>
      <c r="BB460" t="s">
        <v>1352</v>
      </c>
      <c r="BC460" t="e">
        <f>IFERROR(VLOOKUP(BB460,'class and classification'!$A$1:$B$338,2,FALSE),VLOOKUP(BB460,'class and classification'!$A$340:$B$378,2,FALSE))</f>
        <v>#N/A</v>
      </c>
      <c r="BD460" t="e">
        <f>IFERROR(VLOOKUP(BB460,'class and classification'!$A$1:$C$338,3,FALSE),VLOOKUP(BB460,'class and classification'!$A$340:$C$378,3,FALSE))</f>
        <v>#N/A</v>
      </c>
      <c r="BL460" t="s">
        <v>1352</v>
      </c>
      <c r="BM460" t="e">
        <f>IFERROR(VLOOKUP(BL460,'class and classification'!$A$1:$B$338,2,FALSE),VLOOKUP(BL460,'class and classification'!$A$340:$B$378,2,FALSE))</f>
        <v>#N/A</v>
      </c>
      <c r="BN460" t="e">
        <f>IFERROR(VLOOKUP(BL460,'class and classification'!$A$1:$C$338,3,FALSE),VLOOKUP(BL460,'class and classification'!$A$340:$C$378,3,FALSE))</f>
        <v>#N/A</v>
      </c>
    </row>
    <row r="462" spans="1:66"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row>
    <row r="463" spans="1:66"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v>90</v>
      </c>
      <c r="F463">
        <v>94</v>
      </c>
      <c r="G463">
        <v>93.9</v>
      </c>
      <c r="H463">
        <v>94</v>
      </c>
      <c r="I463">
        <v>95.9</v>
      </c>
      <c r="J463">
        <v>96.9</v>
      </c>
    </row>
    <row r="464" spans="1:66"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v>71</v>
      </c>
      <c r="F464">
        <v>78</v>
      </c>
      <c r="G464">
        <v>82.2</v>
      </c>
      <c r="H464">
        <v>85.4</v>
      </c>
      <c r="I464">
        <v>89.4</v>
      </c>
      <c r="J464">
        <v>90.2</v>
      </c>
    </row>
    <row r="465" spans="2:72"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v>98</v>
      </c>
      <c r="F465">
        <v>99</v>
      </c>
      <c r="G465">
        <v>99.199999999999989</v>
      </c>
      <c r="H465">
        <v>98.1</v>
      </c>
      <c r="I465">
        <v>98</v>
      </c>
      <c r="J465">
        <v>98</v>
      </c>
    </row>
    <row r="466" spans="2:72"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v>97</v>
      </c>
      <c r="F466">
        <v>97</v>
      </c>
      <c r="G466">
        <v>97.8</v>
      </c>
      <c r="H466">
        <v>98.199999999999989</v>
      </c>
      <c r="I466">
        <v>98.9</v>
      </c>
      <c r="J466">
        <v>98.4</v>
      </c>
    </row>
    <row r="467" spans="2:72"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v>81</v>
      </c>
      <c r="F467">
        <v>86</v>
      </c>
      <c r="G467">
        <v>90.100000000000009</v>
      </c>
      <c r="H467">
        <v>91.5</v>
      </c>
      <c r="I467">
        <v>93.8</v>
      </c>
      <c r="J467">
        <v>94.2</v>
      </c>
    </row>
    <row r="468" spans="2:72"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v>92</v>
      </c>
      <c r="F468">
        <v>93</v>
      </c>
      <c r="G468">
        <v>95.1</v>
      </c>
      <c r="H468">
        <v>96</v>
      </c>
      <c r="I468">
        <v>96.8</v>
      </c>
      <c r="J468">
        <v>96.7</v>
      </c>
    </row>
    <row r="472" spans="2:72" x14ac:dyDescent="0.3">
      <c r="AB472" t="s">
        <v>8</v>
      </c>
      <c r="AC472" t="s">
        <v>8</v>
      </c>
      <c r="AI472">
        <f>AVERAGEIF($AC9:$AC460,$AC472,AI9:AI460)</f>
        <v>12.611494252873564</v>
      </c>
      <c r="AJ472">
        <f>AVERAGEIF($AC9:$AC460,$AC472,AJ9:AJ460)</f>
        <v>21.220238095238098</v>
      </c>
      <c r="BB472" t="s">
        <v>8</v>
      </c>
      <c r="BC472" t="s">
        <v>8</v>
      </c>
      <c r="BG472">
        <f>AVERAGEIF($BC9:$BC460,$BC472,BG9:BG460)</f>
        <v>5.2153846153846146</v>
      </c>
      <c r="BH472">
        <f t="shared" ref="BH472:BJ472" si="2">AVERAGEIF($BC9:$BC460,$BC472,BH9:BH460)</f>
        <v>7.4386363636363635</v>
      </c>
      <c r="BI472">
        <f t="shared" si="2"/>
        <v>12.252873563218394</v>
      </c>
      <c r="BJ472">
        <f t="shared" si="2"/>
        <v>19.964285714285715</v>
      </c>
      <c r="BL472" t="s">
        <v>8</v>
      </c>
      <c r="BM472" t="s">
        <v>8</v>
      </c>
      <c r="BO472">
        <f>AVERAGEIF($BM9:$BM460,$BM472,BO9:BO460)</f>
        <v>19.878571428571426</v>
      </c>
      <c r="BP472">
        <f t="shared" ref="BP472:BT472" si="3">AVERAGEIF($BM9:$BM460,$BM472,BP9:BP460)</f>
        <v>29.951428571428565</v>
      </c>
      <c r="BQ472">
        <f t="shared" si="3"/>
        <v>58.982967032967032</v>
      </c>
      <c r="BR472">
        <f t="shared" si="3"/>
        <v>61.890795454545476</v>
      </c>
      <c r="BS472">
        <f t="shared" si="3"/>
        <v>63.204482758620699</v>
      </c>
      <c r="BT472">
        <f t="shared" si="3"/>
        <v>64.16892857142858</v>
      </c>
    </row>
    <row r="474" spans="2:72" x14ac:dyDescent="0.3">
      <c r="B474" t="s">
        <v>8</v>
      </c>
      <c r="C474" t="s">
        <v>8</v>
      </c>
      <c r="E474">
        <f>AVERAGEIF($C10:$C468,$C474,E10:E468)</f>
        <v>79.461538461538467</v>
      </c>
      <c r="F474">
        <f t="shared" ref="F474:J474" si="4">AVERAGEIF($C10:$C468,$C474,F10:F468)</f>
        <v>84.967032967032964</v>
      </c>
      <c r="G474">
        <f t="shared" si="4"/>
        <v>88.446153846153834</v>
      </c>
      <c r="H474">
        <f t="shared" si="4"/>
        <v>90.046590909090895</v>
      </c>
      <c r="I474">
        <f t="shared" si="4"/>
        <v>91.29425287356321</v>
      </c>
      <c r="J474">
        <f t="shared" si="4"/>
        <v>91.619047619047635</v>
      </c>
      <c r="AI474">
        <f>(SUMIF($AC$9:$AC$460,$AC$472,AI$9:AI$460)-SUMIFS(AI$9:AI$460,$AC$9:$AC$460,$AC$472,$AD$9:$AD$460,"SC"))/(COUNTIF($AC$9:$AC$460,$AC$472)-COUNTIFS($AC$9:$AC$460,$AC$472,AI$9:AI$460,"")-(COUNTIFS($AC$9:$AC$460,$AC$472,$AD$9:$AD$460,"SC")-COUNTIFS($AC$9:$AC$460,$AC$472,AI$9:AI$460,"",$AD$9:$AD$460,"SC")))</f>
        <v>12.611494252873564</v>
      </c>
      <c r="AJ474">
        <f>(SUMIF($AC$9:$AC$460,$AC$472,AJ$9:AJ$460)-SUMIFS(AJ$9:AJ$460,$AC$9:$AC$460,$AC$472,$AD$9:$AD$460,"SC"))/(COUNTIF($AC$9:$AC$460,$AC$472)-COUNTIFS($AC$9:$AC$460,$AC$472,AJ$9:AJ$460,"")-(COUNTIFS($AC$9:$AC$460,$AC$472,$AD$9:$AD$460,"SC")-COUNTIFS($AC$9:$AC$460,$AC$472,AJ$9:AJ$460,"",$AD$9:$AD$460,"SC")))</f>
        <v>21.220238095238098</v>
      </c>
      <c r="BG474">
        <f>(SUMIF($BC$9:$BC$460,$AC$472,BG$9:BG$460)-SUMIFS(BG$9:BG$460,$BC$9:$BC$460,$AC$472,$BD$9:$BD$460,"SC"))/(COUNTIF($BC$9:$BC$460,$BC$472)-COUNTIFS($BC$9:$BC$460,$BC$472,BG$9:BG$460,"")-(COUNTIFS($BC$9:$BC$460,$BC$472,$BD$9:$BD$460,"SC")-COUNTIFS($BC$9:$BC$460,$BC$472,BG$9:BG$460,"",$BD$9:$BD$460,"SC")))</f>
        <v>5.2153846153846146</v>
      </c>
      <c r="BH474">
        <f t="shared" ref="BH474:BJ474" si="5">(SUMIF($BC$9:$BC$460,$AC$472,BH$9:BH$460)-SUMIFS(BH$9:BH$460,$BC$9:$BC$460,$AC$472,$BD$9:$BD$460,"SC"))/(COUNTIF($BC$9:$BC$460,$BC$472)-COUNTIFS($BC$9:$BC$460,$BC$472,BH$9:BH$460,"")-(COUNTIFS($BC$9:$BC$460,$BC$472,$BD$9:$BD$460,"SC")-COUNTIFS($BC$9:$BC$460,$BC$472,BH$9:BH$460,"",$BD$9:$BD$460,"SC")))</f>
        <v>7.4386363636363635</v>
      </c>
      <c r="BI474">
        <f t="shared" si="5"/>
        <v>12.252873563218394</v>
      </c>
      <c r="BJ474">
        <f t="shared" si="5"/>
        <v>19.964285714285715</v>
      </c>
      <c r="BO474">
        <f>(SUMIF($BM$9:$BM$460,$BM$472,BO$9:BO$460)-SUMIFS(BO$9:BO$460,$BM$9:$BM$460,$BM$472,$BN$9:$BN$460,"SC"))/(COUNTIF($BM$9:$BM$460,$BM$472)-COUNTIFS($BM$9:$BM$460,$BM$472,BO$9:BO$460,"")-(COUNTIFS($BM$9:$BM$460,$BM$472,$BN$9:$BN$460,"SC")-COUNTIFS($BM$9:$BM$460,$BM$472,BO$9:BO$460,"",$BN$9:$BN$460,"SC")))</f>
        <v>19.277272727272727</v>
      </c>
      <c r="BP474">
        <f t="shared" ref="BP474:BT474" si="6">(SUMIF($BM$9:$BM$460,$BM$472,BP$9:BP$460)-SUMIFS(BP$9:BP$460,$BM$9:$BM$460,$BM$472,$BN$9:$BN$460,"SC"))/(COUNTIF($BM$9:$BM$460,$BM$472)-COUNTIFS($BM$9:$BM$460,$BM$472,BP$9:BP$460,"")-(COUNTIFS($BM$9:$BM$460,$BM$472,$BN$9:$BN$460,"SC")-COUNTIFS($BM$9:$BM$460,$BM$472,BP$9:BP$460,"",$BN$9:$BN$460,"SC")))</f>
        <v>29.951428571428565</v>
      </c>
      <c r="BQ474">
        <f t="shared" si="6"/>
        <v>58.982967032967032</v>
      </c>
      <c r="BR474">
        <f t="shared" si="6"/>
        <v>61.890795454545476</v>
      </c>
      <c r="BS474">
        <f t="shared" si="6"/>
        <v>63.204482758620699</v>
      </c>
      <c r="BT474">
        <f t="shared" si="6"/>
        <v>64.16892857142858</v>
      </c>
    </row>
    <row r="475" spans="2:72" x14ac:dyDescent="0.3">
      <c r="E475">
        <f>(SUMIF($C$10:$C$468,$C$474,E$10:E$468)-SUMIFS(E$10:E$468,$C$10:$C$468,$C$474,$D$10:$D$468,"SC"))/(COUNTIF($C$10:$C$468,$C$474)-COUNTIFS($C$10:$C$468,$C$474,E$10:E$468,"")-(COUNTIFS($C$10:$C$468,$C$474,$D$10:$D$468,"SC")-COUNTIFS($C$10:$C$468,$C$474,$D$10:$D$468,"SC",E$10:E$468,"")))</f>
        <v>79.461538461538467</v>
      </c>
      <c r="F475">
        <f t="shared" ref="F475:J475" si="7">(SUMIF($C$10:$C$468,$C$474,F$10:F$468)-SUMIFS(F$10:F$468,$C$10:$C$468,$C$474,$D$10:$D$468,"SC"))/(COUNTIF($C$10:$C$468,$C$474)-COUNTIFS($C$10:$C$468,$C$474,F$10:F$468,"")-(COUNTIFS($C$10:$C$468,$C$474,$D$10:$D$468,"SC")-COUNTIFS($C$10:$C$468,$C$474,$D$10:$D$468,"SC",F$10:F$468,"")))</f>
        <v>84.967032967032964</v>
      </c>
      <c r="G475">
        <f t="shared" si="7"/>
        <v>88.446153846153834</v>
      </c>
      <c r="H475">
        <f t="shared" si="7"/>
        <v>90.046590909090895</v>
      </c>
      <c r="I475">
        <f t="shared" si="7"/>
        <v>91.29425287356321</v>
      </c>
      <c r="J475">
        <f t="shared" si="7"/>
        <v>91.619047619047635</v>
      </c>
    </row>
    <row r="476" spans="2:72" x14ac:dyDescent="0.3">
      <c r="E476">
        <f>AVERAGEIF($C10:$C468,$C474,E10:E468)</f>
        <v>79.461538461538467</v>
      </c>
      <c r="F476">
        <f t="shared" ref="F476:J476" si="8">AVERAGEIF($C10:$C468,$C474,F10:F468)</f>
        <v>84.967032967032964</v>
      </c>
      <c r="G476">
        <f t="shared" si="8"/>
        <v>88.446153846153834</v>
      </c>
      <c r="H476">
        <f t="shared" si="8"/>
        <v>90.046590909090895</v>
      </c>
      <c r="I476">
        <f t="shared" si="8"/>
        <v>91.29425287356321</v>
      </c>
      <c r="J476">
        <f t="shared" si="8"/>
        <v>91.619047619047635</v>
      </c>
    </row>
    <row r="506" spans="13:15" x14ac:dyDescent="0.3">
      <c r="N506">
        <v>44525</v>
      </c>
    </row>
    <row r="507" spans="13:15" x14ac:dyDescent="0.3">
      <c r="O507" t="s">
        <v>1324</v>
      </c>
    </row>
    <row r="508" spans="13:15" x14ac:dyDescent="0.3">
      <c r="M508" t="s">
        <v>1322</v>
      </c>
    </row>
    <row r="509" spans="13:15" x14ac:dyDescent="0.3">
      <c r="M509" t="s">
        <v>1323</v>
      </c>
    </row>
    <row r="2446" spans="28:64" x14ac:dyDescent="0.3">
      <c r="AB2446" t="s">
        <v>1353</v>
      </c>
      <c r="BB2446" t="s">
        <v>1353</v>
      </c>
      <c r="BL2446" t="s">
        <v>1353</v>
      </c>
    </row>
  </sheetData>
  <sortState xmlns:xlrd2="http://schemas.microsoft.com/office/spreadsheetml/2017/richdata2" ref="BL9:BT460">
    <sortCondition ref="BN9:BN460"/>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cp:lastPrinted>2022-08-26T14:57:08Z</cp:lastPrinted>
  <dcterms:created xsi:type="dcterms:W3CDTF">2022-08-17T09:40:46Z</dcterms:created>
  <dcterms:modified xsi:type="dcterms:W3CDTF">2022-10-05T08:30:29Z</dcterms:modified>
</cp:coreProperties>
</file>