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041022/Miision 4/"/>
    </mc:Choice>
  </mc:AlternateContent>
  <xr:revisionPtr revIDLastSave="5" documentId="8_{2091FD29-9142-4097-BBF7-F18D897FDF71}" xr6:coauthVersionLast="47" xr6:coauthVersionMax="47" xr10:uidLastSave="{1C01CF68-9FAE-4717-BEC3-D96977062AD8}"/>
  <workbookProtection workbookAlgorithmName="SHA-512" workbookHashValue="VDolupJFxLNFuHHd9rloh/aIkoNC1IP1BvxIzNk9+mWi1Ny44a8yOZTLzV2gkL6f3saJ752oMmoP0kWlkvrdSw==" workbookSaltValue="ONxcxR9tgqPc8Cx5eYjSBg=="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32" i="1" l="1"/>
  <c r="L32" i="1"/>
  <c r="M32" i="1"/>
  <c r="J32" i="1"/>
  <c r="I32" i="1"/>
  <c r="K31" i="1"/>
  <c r="K35" i="1" s="1"/>
  <c r="L31" i="1"/>
  <c r="L35" i="1" s="1"/>
  <c r="M31" i="1"/>
  <c r="M35" i="1" s="1"/>
  <c r="J31" i="1"/>
  <c r="J35" i="1" s="1"/>
  <c r="I31" i="1"/>
  <c r="I35" i="1" s="1"/>
  <c r="BH474" i="9"/>
  <c r="BI474" i="9"/>
  <c r="BJ474" i="9"/>
  <c r="BG474" i="9"/>
  <c r="F474" i="9"/>
  <c r="G474" i="9"/>
  <c r="H474" i="9"/>
  <c r="I474" i="9"/>
  <c r="J474" i="9"/>
  <c r="E474" i="9"/>
  <c r="E476" i="9"/>
  <c r="AJ472" i="9" l="1"/>
  <c r="AI472" i="9"/>
  <c r="AJ474" i="9"/>
  <c r="AI474" i="9"/>
  <c r="BH472" i="9"/>
  <c r="BI472" i="9"/>
  <c r="BJ472" i="9"/>
  <c r="BG472" i="9"/>
  <c r="BP472" i="9"/>
  <c r="BQ472" i="9"/>
  <c r="BR472" i="9"/>
  <c r="BS472" i="9"/>
  <c r="BT472" i="9"/>
  <c r="BO472" i="9"/>
  <c r="F475" i="9"/>
  <c r="G475" i="9"/>
  <c r="H475" i="9"/>
  <c r="I475" i="9"/>
  <c r="J475" i="9"/>
  <c r="E475" i="9"/>
  <c r="F476" i="9" l="1"/>
  <c r="G476" i="9"/>
  <c r="H476" i="9"/>
  <c r="I476" i="9"/>
  <c r="J476" i="9"/>
  <c r="I13" i="1"/>
  <c r="BP474" i="9"/>
  <c r="BQ474" i="9"/>
  <c r="BR474" i="9"/>
  <c r="BS474" i="9"/>
  <c r="BT474" i="9"/>
  <c r="BO474" i="9"/>
  <c r="O21" i="1"/>
  <c r="V21" i="1"/>
  <c r="V25" i="1" s="1"/>
  <c r="U21" i="1"/>
  <c r="U25" i="1" s="1"/>
  <c r="T21" i="1"/>
  <c r="T25" i="1" s="1"/>
  <c r="S21" i="1"/>
  <c r="S25" i="1" s="1"/>
  <c r="M21" i="1"/>
  <c r="M25" i="1" s="1"/>
  <c r="L21" i="1"/>
  <c r="L25" i="1" s="1"/>
  <c r="F21" i="1"/>
  <c r="T22" i="1"/>
  <c r="U22" i="1"/>
  <c r="V22" i="1"/>
  <c r="S22" i="1"/>
  <c r="V23" i="1"/>
  <c r="U23" i="1"/>
  <c r="T23" i="1"/>
  <c r="S23" i="1"/>
  <c r="M22" i="1"/>
  <c r="L22" i="1"/>
  <c r="K23" i="1"/>
  <c r="L23" i="1"/>
  <c r="M23" i="1"/>
  <c r="J23" i="1"/>
  <c r="I23" i="1"/>
  <c r="F30" i="1"/>
  <c r="K13" i="1"/>
  <c r="L13" i="1"/>
  <c r="M13" i="1"/>
  <c r="N13" i="1"/>
  <c r="J13" i="1"/>
  <c r="C416" i="9"/>
  <c r="C398" i="9"/>
  <c r="C384" i="9"/>
  <c r="C366" i="9"/>
  <c r="C338" i="9"/>
  <c r="C329" i="9"/>
  <c r="C221" i="9"/>
  <c r="C211" i="9"/>
  <c r="C193" i="9"/>
  <c r="C169" i="9"/>
  <c r="K14" i="1"/>
  <c r="L14" i="1"/>
  <c r="M14" i="1"/>
  <c r="N14" i="1"/>
  <c r="J14" i="1"/>
  <c r="I14" i="1"/>
  <c r="BN308" i="9"/>
  <c r="BM308" i="9"/>
  <c r="BN307" i="9"/>
  <c r="BM307" i="9"/>
  <c r="BN306" i="9"/>
  <c r="BM306" i="9"/>
  <c r="BN305" i="9"/>
  <c r="BM305" i="9"/>
  <c r="BN304" i="9"/>
  <c r="BM304" i="9"/>
  <c r="BN303" i="9"/>
  <c r="BM303" i="9"/>
  <c r="BN302" i="9"/>
  <c r="BM302" i="9"/>
  <c r="BN301" i="9"/>
  <c r="BM301" i="9"/>
  <c r="BN300" i="9"/>
  <c r="BM300" i="9"/>
  <c r="BN299" i="9"/>
  <c r="BM299" i="9"/>
  <c r="BN298" i="9"/>
  <c r="BM298" i="9"/>
  <c r="BN297" i="9"/>
  <c r="BM297" i="9"/>
  <c r="BN296" i="9"/>
  <c r="BM296" i="9"/>
  <c r="BN295" i="9"/>
  <c r="BM295" i="9"/>
  <c r="BN294" i="9"/>
  <c r="BM294" i="9"/>
  <c r="BN293" i="9"/>
  <c r="BM293" i="9"/>
  <c r="BN292" i="9"/>
  <c r="BM292" i="9"/>
  <c r="BN291" i="9"/>
  <c r="BM291" i="9"/>
  <c r="BN290" i="9"/>
  <c r="BM290" i="9"/>
  <c r="BN289" i="9"/>
  <c r="BM289" i="9"/>
  <c r="BN288" i="9"/>
  <c r="BM288" i="9"/>
  <c r="BN287" i="9"/>
  <c r="BM287" i="9"/>
  <c r="BN286" i="9"/>
  <c r="BM286" i="9"/>
  <c r="BN460" i="9"/>
  <c r="BM460" i="9"/>
  <c r="BN459" i="9"/>
  <c r="BM459" i="9"/>
  <c r="BN458" i="9"/>
  <c r="BM458" i="9"/>
  <c r="BN457" i="9"/>
  <c r="BM457" i="9"/>
  <c r="BN456" i="9"/>
  <c r="BM456" i="9"/>
  <c r="BN455" i="9"/>
  <c r="BM455" i="9"/>
  <c r="BN454" i="9"/>
  <c r="BM454" i="9"/>
  <c r="BN453" i="9"/>
  <c r="BM453" i="9"/>
  <c r="BN452" i="9"/>
  <c r="BM452" i="9"/>
  <c r="BN451" i="9"/>
  <c r="BM451" i="9"/>
  <c r="BN450" i="9"/>
  <c r="BM450" i="9"/>
  <c r="BN449" i="9"/>
  <c r="BM449" i="9"/>
  <c r="BN448" i="9"/>
  <c r="BM448" i="9"/>
  <c r="BN447" i="9"/>
  <c r="BM447" i="9"/>
  <c r="BN446" i="9"/>
  <c r="BM446" i="9"/>
  <c r="BN445" i="9"/>
  <c r="BM445" i="9"/>
  <c r="BN444" i="9"/>
  <c r="BM444" i="9"/>
  <c r="BN443" i="9"/>
  <c r="BM443" i="9"/>
  <c r="BN442" i="9"/>
  <c r="BM442" i="9"/>
  <c r="BN441" i="9"/>
  <c r="BM441" i="9"/>
  <c r="BN440" i="9"/>
  <c r="BM440" i="9"/>
  <c r="BN439" i="9"/>
  <c r="BM439" i="9"/>
  <c r="BN438" i="9"/>
  <c r="BM438" i="9"/>
  <c r="BN437" i="9"/>
  <c r="BM437" i="9"/>
  <c r="BN436" i="9"/>
  <c r="BM436" i="9"/>
  <c r="BN435" i="9"/>
  <c r="BM435" i="9"/>
  <c r="BN104" i="9"/>
  <c r="BM104" i="9"/>
  <c r="BN369" i="9"/>
  <c r="BM369" i="9"/>
  <c r="BN368" i="9"/>
  <c r="BM368" i="9"/>
  <c r="BN103" i="9"/>
  <c r="BM103" i="9"/>
  <c r="BN285" i="9"/>
  <c r="BM285" i="9"/>
  <c r="BN284" i="9"/>
  <c r="BM284" i="9"/>
  <c r="BN283" i="9"/>
  <c r="BM283" i="9"/>
  <c r="BN282" i="9"/>
  <c r="BM282" i="9"/>
  <c r="BN281" i="9"/>
  <c r="BM281" i="9"/>
  <c r="BN280" i="9"/>
  <c r="BM280" i="9"/>
  <c r="BN279" i="9"/>
  <c r="BM279" i="9"/>
  <c r="BN278" i="9"/>
  <c r="BM278" i="9"/>
  <c r="BN277" i="9"/>
  <c r="BM277" i="9"/>
  <c r="BN276" i="9"/>
  <c r="BM276" i="9"/>
  <c r="BN275" i="9"/>
  <c r="BM275" i="9"/>
  <c r="BN274" i="9"/>
  <c r="BM274" i="9"/>
  <c r="BN273" i="9"/>
  <c r="BM273" i="9"/>
  <c r="BN272" i="9"/>
  <c r="BM272" i="9"/>
  <c r="BN271" i="9"/>
  <c r="BM271" i="9"/>
  <c r="BN270" i="9"/>
  <c r="BM270" i="9"/>
  <c r="BN269" i="9"/>
  <c r="BM269" i="9"/>
  <c r="BN268" i="9"/>
  <c r="BM268" i="9"/>
  <c r="BN267" i="9"/>
  <c r="BM267" i="9"/>
  <c r="BN266" i="9"/>
  <c r="BM266" i="9"/>
  <c r="BN265" i="9"/>
  <c r="BM265" i="9"/>
  <c r="BN264" i="9"/>
  <c r="BM264" i="9"/>
  <c r="BN263" i="9"/>
  <c r="BM263" i="9"/>
  <c r="BN262" i="9"/>
  <c r="BM262" i="9"/>
  <c r="BN261" i="9"/>
  <c r="BM261" i="9"/>
  <c r="BN260" i="9"/>
  <c r="BM260" i="9"/>
  <c r="BN259" i="9"/>
  <c r="BM259" i="9"/>
  <c r="BN258" i="9"/>
  <c r="BM258" i="9"/>
  <c r="BN257" i="9"/>
  <c r="BM257" i="9"/>
  <c r="BN256" i="9"/>
  <c r="BM256" i="9"/>
  <c r="BN255" i="9"/>
  <c r="BM255" i="9"/>
  <c r="BN254" i="9"/>
  <c r="BM254" i="9"/>
  <c r="BN253" i="9"/>
  <c r="BM253" i="9"/>
  <c r="BN252" i="9"/>
  <c r="BM252" i="9"/>
  <c r="BN251" i="9"/>
  <c r="BM251" i="9"/>
  <c r="BN250" i="9"/>
  <c r="BM250" i="9"/>
  <c r="BN249" i="9"/>
  <c r="BM249" i="9"/>
  <c r="BN248" i="9"/>
  <c r="BM248" i="9"/>
  <c r="BN247" i="9"/>
  <c r="BM247" i="9"/>
  <c r="BN246" i="9"/>
  <c r="BM246" i="9"/>
  <c r="BN245" i="9"/>
  <c r="BM245" i="9"/>
  <c r="BN244" i="9"/>
  <c r="BM244" i="9"/>
  <c r="BN243" i="9"/>
  <c r="BM243" i="9"/>
  <c r="BN242" i="9"/>
  <c r="BM242" i="9"/>
  <c r="BN241" i="9"/>
  <c r="BM241" i="9"/>
  <c r="BN240" i="9"/>
  <c r="BM240" i="9"/>
  <c r="BN239" i="9"/>
  <c r="BM239" i="9"/>
  <c r="BN238" i="9"/>
  <c r="BM238" i="9"/>
  <c r="BN237" i="9"/>
  <c r="BM237" i="9"/>
  <c r="BN236" i="9"/>
  <c r="BM236" i="9"/>
  <c r="BN235" i="9"/>
  <c r="BM235" i="9"/>
  <c r="BN234" i="9"/>
  <c r="BM234" i="9"/>
  <c r="BN233" i="9"/>
  <c r="BM233" i="9"/>
  <c r="BN232" i="9"/>
  <c r="BM232" i="9"/>
  <c r="BN231" i="9"/>
  <c r="BM231" i="9"/>
  <c r="BN230" i="9"/>
  <c r="BM230" i="9"/>
  <c r="BN229" i="9"/>
  <c r="BM229" i="9"/>
  <c r="BN228" i="9"/>
  <c r="BM228" i="9"/>
  <c r="BN227" i="9"/>
  <c r="BM227" i="9"/>
  <c r="BN226" i="9"/>
  <c r="BM226" i="9"/>
  <c r="BN225" i="9"/>
  <c r="BM225" i="9"/>
  <c r="BN224" i="9"/>
  <c r="BM224" i="9"/>
  <c r="BN223" i="9"/>
  <c r="BM223" i="9"/>
  <c r="BN222" i="9"/>
  <c r="BM222" i="9"/>
  <c r="BN221" i="9"/>
  <c r="BM221" i="9"/>
  <c r="BN220" i="9"/>
  <c r="BM220" i="9"/>
  <c r="BN219" i="9"/>
  <c r="BM219" i="9"/>
  <c r="BN218" i="9"/>
  <c r="BM218" i="9"/>
  <c r="BN217" i="9"/>
  <c r="BM217" i="9"/>
  <c r="BN216" i="9"/>
  <c r="BM216" i="9"/>
  <c r="BN215" i="9"/>
  <c r="BM215" i="9"/>
  <c r="BN214" i="9"/>
  <c r="BM214" i="9"/>
  <c r="BN213" i="9"/>
  <c r="BM213" i="9"/>
  <c r="BN212" i="9"/>
  <c r="BM212" i="9"/>
  <c r="BN211" i="9"/>
  <c r="BM211" i="9"/>
  <c r="BN210" i="9"/>
  <c r="BM210" i="9"/>
  <c r="BN209" i="9"/>
  <c r="BM209" i="9"/>
  <c r="BN208" i="9"/>
  <c r="BM208" i="9"/>
  <c r="BN207" i="9"/>
  <c r="BM207" i="9"/>
  <c r="BN206" i="9"/>
  <c r="BM206" i="9"/>
  <c r="BN205" i="9"/>
  <c r="BM205" i="9"/>
  <c r="BN204" i="9"/>
  <c r="BM204" i="9"/>
  <c r="BN203" i="9"/>
  <c r="BM203" i="9"/>
  <c r="BN202" i="9"/>
  <c r="BM202" i="9"/>
  <c r="BN201" i="9"/>
  <c r="BM201" i="9"/>
  <c r="BN200" i="9"/>
  <c r="BM200" i="9"/>
  <c r="BN199" i="9"/>
  <c r="BM199" i="9"/>
  <c r="BN198" i="9"/>
  <c r="BM198" i="9"/>
  <c r="BN197" i="9"/>
  <c r="BM197" i="9"/>
  <c r="BN196" i="9"/>
  <c r="BM196" i="9"/>
  <c r="BN195" i="9"/>
  <c r="BM195" i="9"/>
  <c r="BN194" i="9"/>
  <c r="BM194" i="9"/>
  <c r="BN193" i="9"/>
  <c r="BM193" i="9"/>
  <c r="BN192" i="9"/>
  <c r="BM192" i="9"/>
  <c r="BN191" i="9"/>
  <c r="BM191" i="9"/>
  <c r="BN190" i="9"/>
  <c r="BM190" i="9"/>
  <c r="BN189" i="9"/>
  <c r="BM189" i="9"/>
  <c r="BN188" i="9"/>
  <c r="BM188" i="9"/>
  <c r="BN187" i="9"/>
  <c r="BM187" i="9"/>
  <c r="BN186" i="9"/>
  <c r="BM186" i="9"/>
  <c r="BN185" i="9"/>
  <c r="BM185" i="9"/>
  <c r="BN184" i="9"/>
  <c r="BM184" i="9"/>
  <c r="BN183" i="9"/>
  <c r="BM183" i="9"/>
  <c r="BN182" i="9"/>
  <c r="BM182" i="9"/>
  <c r="BN181" i="9"/>
  <c r="BM181" i="9"/>
  <c r="BN180" i="9"/>
  <c r="BM180" i="9"/>
  <c r="BN179" i="9"/>
  <c r="BM179" i="9"/>
  <c r="BN178" i="9"/>
  <c r="BM178" i="9"/>
  <c r="BN177" i="9"/>
  <c r="BM177" i="9"/>
  <c r="BN176" i="9"/>
  <c r="BM176" i="9"/>
  <c r="BN175" i="9"/>
  <c r="BM175" i="9"/>
  <c r="BN174" i="9"/>
  <c r="BM174" i="9"/>
  <c r="BN173" i="9"/>
  <c r="BM173" i="9"/>
  <c r="BN172" i="9"/>
  <c r="BM172" i="9"/>
  <c r="BN171" i="9"/>
  <c r="BM171" i="9"/>
  <c r="BN170" i="9"/>
  <c r="BM170" i="9"/>
  <c r="BN169" i="9"/>
  <c r="BM169" i="9"/>
  <c r="BN168" i="9"/>
  <c r="BM168" i="9"/>
  <c r="BN167" i="9"/>
  <c r="BM167" i="9"/>
  <c r="BN166" i="9"/>
  <c r="BM166" i="9"/>
  <c r="BN165" i="9"/>
  <c r="BM165" i="9"/>
  <c r="BN164" i="9"/>
  <c r="BM164" i="9"/>
  <c r="BN163" i="9"/>
  <c r="BM163" i="9"/>
  <c r="BN162" i="9"/>
  <c r="BM162" i="9"/>
  <c r="BN161" i="9"/>
  <c r="BM161" i="9"/>
  <c r="BN160" i="9"/>
  <c r="BM160" i="9"/>
  <c r="BN159" i="9"/>
  <c r="BM159" i="9"/>
  <c r="BN158" i="9"/>
  <c r="BM158" i="9"/>
  <c r="BN157" i="9"/>
  <c r="BM157" i="9"/>
  <c r="BN156" i="9"/>
  <c r="BM156" i="9"/>
  <c r="BN155" i="9"/>
  <c r="BM155" i="9"/>
  <c r="BN154" i="9"/>
  <c r="BM154" i="9"/>
  <c r="BN153" i="9"/>
  <c r="BM153" i="9"/>
  <c r="BN152" i="9"/>
  <c r="BM152" i="9"/>
  <c r="BN151" i="9"/>
  <c r="BM151" i="9"/>
  <c r="BN150" i="9"/>
  <c r="BM150" i="9"/>
  <c r="BN149" i="9"/>
  <c r="BM149" i="9"/>
  <c r="BN148" i="9"/>
  <c r="BM148" i="9"/>
  <c r="BN147" i="9"/>
  <c r="BM147" i="9"/>
  <c r="BN146" i="9"/>
  <c r="BM146" i="9"/>
  <c r="BN145" i="9"/>
  <c r="BM145" i="9"/>
  <c r="BN144" i="9"/>
  <c r="BM144" i="9"/>
  <c r="BN143" i="9"/>
  <c r="BM143" i="9"/>
  <c r="BN142" i="9"/>
  <c r="BM142" i="9"/>
  <c r="BN141" i="9"/>
  <c r="BM141" i="9"/>
  <c r="BN140" i="9"/>
  <c r="BM140" i="9"/>
  <c r="BN139" i="9"/>
  <c r="BM139" i="9"/>
  <c r="BN138" i="9"/>
  <c r="BM138" i="9"/>
  <c r="BN137" i="9"/>
  <c r="BM137" i="9"/>
  <c r="BN136" i="9"/>
  <c r="BM136" i="9"/>
  <c r="BN135" i="9"/>
  <c r="BM135" i="9"/>
  <c r="BN134" i="9"/>
  <c r="BM134" i="9"/>
  <c r="BN133" i="9"/>
  <c r="BM133" i="9"/>
  <c r="BN132" i="9"/>
  <c r="BM132" i="9"/>
  <c r="BN131" i="9"/>
  <c r="BM131" i="9"/>
  <c r="BN130" i="9"/>
  <c r="BM130" i="9"/>
  <c r="BN129" i="9"/>
  <c r="BM129" i="9"/>
  <c r="BN128" i="9"/>
  <c r="BM128" i="9"/>
  <c r="BN127" i="9"/>
  <c r="BM127" i="9"/>
  <c r="BN126" i="9"/>
  <c r="BM126" i="9"/>
  <c r="BN125" i="9"/>
  <c r="BM125" i="9"/>
  <c r="BN124" i="9"/>
  <c r="BM124" i="9"/>
  <c r="BN123" i="9"/>
  <c r="BM123" i="9"/>
  <c r="BN122" i="9"/>
  <c r="BM122" i="9"/>
  <c r="BN121" i="9"/>
  <c r="BM121" i="9"/>
  <c r="BN120" i="9"/>
  <c r="BM120" i="9"/>
  <c r="BN119" i="9"/>
  <c r="BM119" i="9"/>
  <c r="BN118" i="9"/>
  <c r="BM118" i="9"/>
  <c r="BN117" i="9"/>
  <c r="BM117" i="9"/>
  <c r="BN116" i="9"/>
  <c r="BM116" i="9"/>
  <c r="BN115" i="9"/>
  <c r="BM115" i="9"/>
  <c r="BN114" i="9"/>
  <c r="BM114" i="9"/>
  <c r="BN113" i="9"/>
  <c r="BM113" i="9"/>
  <c r="BN112" i="9"/>
  <c r="BM112" i="9"/>
  <c r="BN111" i="9"/>
  <c r="BM111" i="9"/>
  <c r="BN110" i="9"/>
  <c r="BM110" i="9"/>
  <c r="BN109" i="9"/>
  <c r="BM109" i="9"/>
  <c r="BN108" i="9"/>
  <c r="BM108" i="9"/>
  <c r="BN107" i="9"/>
  <c r="BM107" i="9"/>
  <c r="BN106" i="9"/>
  <c r="BM106" i="9"/>
  <c r="BN105" i="9"/>
  <c r="BM105" i="9"/>
  <c r="BN434" i="9"/>
  <c r="BM434" i="9"/>
  <c r="BN433" i="9"/>
  <c r="BM433" i="9"/>
  <c r="BN432" i="9"/>
  <c r="BM432" i="9"/>
  <c r="BN431" i="9"/>
  <c r="BM431" i="9"/>
  <c r="BN430" i="9"/>
  <c r="BM430" i="9"/>
  <c r="BN429" i="9"/>
  <c r="BM429" i="9"/>
  <c r="BN428" i="9"/>
  <c r="BM428" i="9"/>
  <c r="BN427" i="9"/>
  <c r="BM427" i="9"/>
  <c r="BN426" i="9"/>
  <c r="BM426" i="9"/>
  <c r="BN425" i="9"/>
  <c r="BM425" i="9"/>
  <c r="BN424" i="9"/>
  <c r="BM424" i="9"/>
  <c r="BN423" i="9"/>
  <c r="BM423" i="9"/>
  <c r="BN422" i="9"/>
  <c r="BM422" i="9"/>
  <c r="BN421" i="9"/>
  <c r="BM421" i="9"/>
  <c r="BN420" i="9"/>
  <c r="BM420" i="9"/>
  <c r="BN419" i="9"/>
  <c r="BM419" i="9"/>
  <c r="BN418" i="9"/>
  <c r="BM418" i="9"/>
  <c r="BN417" i="9"/>
  <c r="BM417" i="9"/>
  <c r="BN416" i="9"/>
  <c r="BM416" i="9"/>
  <c r="BN415" i="9"/>
  <c r="BM415" i="9"/>
  <c r="BN414" i="9"/>
  <c r="BM414" i="9"/>
  <c r="BN413" i="9"/>
  <c r="BM413" i="9"/>
  <c r="BN412" i="9"/>
  <c r="BM412" i="9"/>
  <c r="BN411" i="9"/>
  <c r="BM411" i="9"/>
  <c r="BN410" i="9"/>
  <c r="BM410" i="9"/>
  <c r="BN409" i="9"/>
  <c r="BM409" i="9"/>
  <c r="BN408" i="9"/>
  <c r="BM408" i="9"/>
  <c r="BN407" i="9"/>
  <c r="BM407" i="9"/>
  <c r="BN406" i="9"/>
  <c r="BM406" i="9"/>
  <c r="BN405" i="9"/>
  <c r="BM405" i="9"/>
  <c r="BN404" i="9"/>
  <c r="BM404" i="9"/>
  <c r="BN403" i="9"/>
  <c r="BM403" i="9"/>
  <c r="BN402" i="9"/>
  <c r="BM402" i="9"/>
  <c r="BN401" i="9"/>
  <c r="BM401" i="9"/>
  <c r="BN400" i="9"/>
  <c r="BM400" i="9"/>
  <c r="BN399" i="9"/>
  <c r="BM399" i="9"/>
  <c r="BN398" i="9"/>
  <c r="BM398" i="9"/>
  <c r="BN397" i="9"/>
  <c r="BM397" i="9"/>
  <c r="BN396" i="9"/>
  <c r="BM396" i="9"/>
  <c r="BN395" i="9"/>
  <c r="BM395" i="9"/>
  <c r="BN394" i="9"/>
  <c r="BM394" i="9"/>
  <c r="BN393" i="9"/>
  <c r="BM393" i="9"/>
  <c r="BN392" i="9"/>
  <c r="BM392" i="9"/>
  <c r="BN391" i="9"/>
  <c r="BM391" i="9"/>
  <c r="BN390" i="9"/>
  <c r="BM390" i="9"/>
  <c r="BN389" i="9"/>
  <c r="BM389" i="9"/>
  <c r="BN388" i="9"/>
  <c r="BM388" i="9"/>
  <c r="BN387" i="9"/>
  <c r="BM387" i="9"/>
  <c r="BN386" i="9"/>
  <c r="BM386" i="9"/>
  <c r="BN385" i="9"/>
  <c r="BM385" i="9"/>
  <c r="BN384" i="9"/>
  <c r="BM384" i="9"/>
  <c r="BN383" i="9"/>
  <c r="BM383" i="9"/>
  <c r="BN382" i="9"/>
  <c r="BM382" i="9"/>
  <c r="BN381" i="9"/>
  <c r="BM381" i="9"/>
  <c r="BN380" i="9"/>
  <c r="BM380" i="9"/>
  <c r="BN379" i="9"/>
  <c r="BM379" i="9"/>
  <c r="BN378" i="9"/>
  <c r="BM378" i="9"/>
  <c r="BN377" i="9"/>
  <c r="BM377" i="9"/>
  <c r="BN376" i="9"/>
  <c r="BM376" i="9"/>
  <c r="BN375" i="9"/>
  <c r="BM375" i="9"/>
  <c r="BN374" i="9"/>
  <c r="BM374" i="9"/>
  <c r="BN373" i="9"/>
  <c r="BM373" i="9"/>
  <c r="BN372" i="9"/>
  <c r="BM372" i="9"/>
  <c r="BN371" i="9"/>
  <c r="BM371" i="9"/>
  <c r="BN370" i="9"/>
  <c r="BM370" i="9"/>
  <c r="BN102" i="9"/>
  <c r="BM102" i="9"/>
  <c r="BN101" i="9"/>
  <c r="BM101" i="9"/>
  <c r="BN367" i="9"/>
  <c r="BM367" i="9"/>
  <c r="BN100" i="9"/>
  <c r="BM100" i="9"/>
  <c r="BN366" i="9"/>
  <c r="BM366" i="9"/>
  <c r="BN365" i="9"/>
  <c r="BM365" i="9"/>
  <c r="BN364" i="9"/>
  <c r="BM364" i="9"/>
  <c r="BN363" i="9"/>
  <c r="BM363" i="9"/>
  <c r="BN362" i="9"/>
  <c r="BM362" i="9"/>
  <c r="BN361" i="9"/>
  <c r="BM361" i="9"/>
  <c r="BN360" i="9"/>
  <c r="BM360" i="9"/>
  <c r="BN359" i="9"/>
  <c r="BM359" i="9"/>
  <c r="BN358" i="9"/>
  <c r="BM358" i="9"/>
  <c r="BN357" i="9"/>
  <c r="BM357" i="9"/>
  <c r="BN356" i="9"/>
  <c r="BM356" i="9"/>
  <c r="BN99" i="9"/>
  <c r="BM99" i="9"/>
  <c r="BN98" i="9"/>
  <c r="BM98" i="9"/>
  <c r="BN97" i="9"/>
  <c r="BM97" i="9"/>
  <c r="BN96" i="9"/>
  <c r="BM96" i="9"/>
  <c r="BN95" i="9"/>
  <c r="BM95" i="9"/>
  <c r="BN94" i="9"/>
  <c r="BM94" i="9"/>
  <c r="BN355" i="9"/>
  <c r="BM355" i="9"/>
  <c r="BN93" i="9"/>
  <c r="BM93" i="9"/>
  <c r="BN354" i="9"/>
  <c r="BM354" i="9"/>
  <c r="BN353" i="9"/>
  <c r="BM353" i="9"/>
  <c r="BN352" i="9"/>
  <c r="BM352" i="9"/>
  <c r="BN351" i="9"/>
  <c r="BM351" i="9"/>
  <c r="BN350" i="9"/>
  <c r="BM350" i="9"/>
  <c r="BN349" i="9"/>
  <c r="BM349" i="9"/>
  <c r="BN348" i="9"/>
  <c r="BM348" i="9"/>
  <c r="BN347" i="9"/>
  <c r="BM347" i="9"/>
  <c r="BN346" i="9"/>
  <c r="BM346" i="9"/>
  <c r="BN345" i="9"/>
  <c r="BM345" i="9"/>
  <c r="BN344" i="9"/>
  <c r="BM344" i="9"/>
  <c r="BN343" i="9"/>
  <c r="BM343" i="9"/>
  <c r="BN41" i="9"/>
  <c r="BM41" i="9"/>
  <c r="BN40" i="9"/>
  <c r="BM40" i="9"/>
  <c r="BN39" i="9"/>
  <c r="BM39" i="9"/>
  <c r="BN38" i="9"/>
  <c r="BM38" i="9"/>
  <c r="BN37" i="9"/>
  <c r="BM37" i="9"/>
  <c r="BN36" i="9"/>
  <c r="BM36" i="9"/>
  <c r="BN35" i="9"/>
  <c r="BM35" i="9"/>
  <c r="BN34" i="9"/>
  <c r="BM34" i="9"/>
  <c r="BN33" i="9"/>
  <c r="BM33" i="9"/>
  <c r="BN32" i="9"/>
  <c r="BM32" i="9"/>
  <c r="BN31" i="9"/>
  <c r="BM31" i="9"/>
  <c r="BN30" i="9"/>
  <c r="BM30" i="9"/>
  <c r="BN29" i="9"/>
  <c r="BM29" i="9"/>
  <c r="BN28" i="9"/>
  <c r="BM28" i="9"/>
  <c r="BN27" i="9"/>
  <c r="BM27" i="9"/>
  <c r="BN26" i="9"/>
  <c r="BM26" i="9"/>
  <c r="BN25" i="9"/>
  <c r="BM25" i="9"/>
  <c r="BN24" i="9"/>
  <c r="BM24" i="9"/>
  <c r="BN23" i="9"/>
  <c r="BM23" i="9"/>
  <c r="BN22" i="9"/>
  <c r="BM22" i="9"/>
  <c r="BN21" i="9"/>
  <c r="BM21" i="9"/>
  <c r="BN20" i="9"/>
  <c r="BM20" i="9"/>
  <c r="BN19" i="9"/>
  <c r="BM19" i="9"/>
  <c r="BN18" i="9"/>
  <c r="BM18" i="9"/>
  <c r="BN17" i="9"/>
  <c r="BM17" i="9"/>
  <c r="BN16" i="9"/>
  <c r="BM16" i="9"/>
  <c r="BN15" i="9"/>
  <c r="BM15" i="9"/>
  <c r="BN14" i="9"/>
  <c r="BM14" i="9"/>
  <c r="BN13" i="9"/>
  <c r="BM13" i="9"/>
  <c r="BN12" i="9"/>
  <c r="BM12" i="9"/>
  <c r="BN11" i="9"/>
  <c r="BM11" i="9"/>
  <c r="BN10" i="9"/>
  <c r="BM10" i="9"/>
  <c r="BN9" i="9"/>
  <c r="BM9" i="9"/>
  <c r="BN92" i="9"/>
  <c r="BM92" i="9"/>
  <c r="BN91" i="9"/>
  <c r="BM91" i="9"/>
  <c r="BN90" i="9"/>
  <c r="BM90" i="9"/>
  <c r="BN89" i="9"/>
  <c r="BM89" i="9"/>
  <c r="BN88" i="9"/>
  <c r="BM88" i="9"/>
  <c r="BN342" i="9"/>
  <c r="BM342" i="9"/>
  <c r="BN341" i="9"/>
  <c r="BM341" i="9"/>
  <c r="BN340" i="9"/>
  <c r="BM340" i="9"/>
  <c r="BN339" i="9"/>
  <c r="BM339" i="9"/>
  <c r="BN338" i="9"/>
  <c r="BM338" i="9"/>
  <c r="BN337" i="9"/>
  <c r="BM337" i="9"/>
  <c r="BN87" i="9"/>
  <c r="BM87" i="9"/>
  <c r="BN77" i="9"/>
  <c r="BM77" i="9"/>
  <c r="BN76" i="9"/>
  <c r="BM76" i="9"/>
  <c r="BN75" i="9"/>
  <c r="BM75" i="9"/>
  <c r="BN74" i="9"/>
  <c r="BM74" i="9"/>
  <c r="BN73" i="9"/>
  <c r="BM73" i="9"/>
  <c r="BN72" i="9"/>
  <c r="BM72" i="9"/>
  <c r="BN71" i="9"/>
  <c r="BM71" i="9"/>
  <c r="BN86" i="9"/>
  <c r="BM86" i="9"/>
  <c r="BN85" i="9"/>
  <c r="BM85" i="9"/>
  <c r="BN336" i="9"/>
  <c r="BM336" i="9"/>
  <c r="BN335" i="9"/>
  <c r="BM335" i="9"/>
  <c r="BN334" i="9"/>
  <c r="BM334" i="9"/>
  <c r="BN333" i="9"/>
  <c r="BM333" i="9"/>
  <c r="BN332" i="9"/>
  <c r="BM332" i="9"/>
  <c r="BN331" i="9"/>
  <c r="BM331" i="9"/>
  <c r="BN84" i="9"/>
  <c r="BM84" i="9"/>
  <c r="BN83" i="9"/>
  <c r="BM83" i="9"/>
  <c r="BN82" i="9"/>
  <c r="BM82" i="9"/>
  <c r="BN81" i="9"/>
  <c r="BM81" i="9"/>
  <c r="BN330" i="9"/>
  <c r="BM330" i="9"/>
  <c r="BN329" i="9"/>
  <c r="BM329" i="9"/>
  <c r="BN328" i="9"/>
  <c r="BM328" i="9"/>
  <c r="BN327" i="9"/>
  <c r="BM327" i="9"/>
  <c r="BN70" i="9"/>
  <c r="BM70" i="9"/>
  <c r="BN69" i="9"/>
  <c r="BM69" i="9"/>
  <c r="BN68" i="9"/>
  <c r="BM68" i="9"/>
  <c r="BN67" i="9"/>
  <c r="BM67" i="9"/>
  <c r="BN66" i="9"/>
  <c r="BM66" i="9"/>
  <c r="BN65" i="9"/>
  <c r="BM65" i="9"/>
  <c r="BN64" i="9"/>
  <c r="BM64" i="9"/>
  <c r="BN63" i="9"/>
  <c r="BM63" i="9"/>
  <c r="BN62" i="9"/>
  <c r="BM62" i="9"/>
  <c r="BN80" i="9"/>
  <c r="BM80" i="9"/>
  <c r="BN326" i="9"/>
  <c r="BM326" i="9"/>
  <c r="BN325" i="9"/>
  <c r="BM325" i="9"/>
  <c r="BN324" i="9"/>
  <c r="BM324" i="9"/>
  <c r="BN323" i="9"/>
  <c r="BM323" i="9"/>
  <c r="BN322" i="9"/>
  <c r="BM322" i="9"/>
  <c r="BN61" i="9"/>
  <c r="BM61" i="9"/>
  <c r="BN60" i="9"/>
  <c r="BM60" i="9"/>
  <c r="BN59" i="9"/>
  <c r="BM59" i="9"/>
  <c r="BN58" i="9"/>
  <c r="BM58" i="9"/>
  <c r="BN57" i="9"/>
  <c r="BM57" i="9"/>
  <c r="BN79" i="9"/>
  <c r="BM79" i="9"/>
  <c r="BN56" i="9"/>
  <c r="BM56" i="9"/>
  <c r="BN55" i="9"/>
  <c r="BM55" i="9"/>
  <c r="BN54" i="9"/>
  <c r="BM54" i="9"/>
  <c r="BN53" i="9"/>
  <c r="BM53" i="9"/>
  <c r="BN52" i="9"/>
  <c r="BM52" i="9"/>
  <c r="BN51" i="9"/>
  <c r="BM51" i="9"/>
  <c r="BN50" i="9"/>
  <c r="BM50" i="9"/>
  <c r="BN49" i="9"/>
  <c r="BM49" i="9"/>
  <c r="BN48" i="9"/>
  <c r="BM48" i="9"/>
  <c r="BN47" i="9"/>
  <c r="BM47" i="9"/>
  <c r="BN78" i="9"/>
  <c r="BM78" i="9"/>
  <c r="BN321" i="9"/>
  <c r="BM321" i="9"/>
  <c r="BN320" i="9"/>
  <c r="BM320" i="9"/>
  <c r="BN319" i="9"/>
  <c r="BM319" i="9"/>
  <c r="BN318" i="9"/>
  <c r="BM318" i="9"/>
  <c r="BN317" i="9"/>
  <c r="BM317" i="9"/>
  <c r="BN316" i="9"/>
  <c r="BM316" i="9"/>
  <c r="BN46" i="9"/>
  <c r="BM46" i="9"/>
  <c r="BN45" i="9"/>
  <c r="BM45" i="9"/>
  <c r="BN44" i="9"/>
  <c r="BM44" i="9"/>
  <c r="BN43" i="9"/>
  <c r="BM43" i="9"/>
  <c r="BN42" i="9"/>
  <c r="BM42" i="9"/>
  <c r="BN315" i="9"/>
  <c r="BM315" i="9"/>
  <c r="BN314" i="9"/>
  <c r="BM314" i="9"/>
  <c r="BN313" i="9"/>
  <c r="BM313" i="9"/>
  <c r="BN312" i="9"/>
  <c r="BM312" i="9"/>
  <c r="BN311" i="9"/>
  <c r="BM311" i="9"/>
  <c r="BN310" i="9"/>
  <c r="BM310" i="9"/>
  <c r="BN309" i="9"/>
  <c r="BM309" i="9"/>
  <c r="F25" i="1" l="1"/>
  <c r="F24" i="1"/>
  <c r="F33" i="1"/>
  <c r="F34" i="1"/>
  <c r="O24" i="1"/>
  <c r="O25" i="1"/>
  <c r="L26" i="1"/>
  <c r="N17" i="1"/>
  <c r="S26" i="1"/>
  <c r="M17" i="1"/>
  <c r="L17" i="1"/>
  <c r="M26" i="1"/>
  <c r="K17" i="1"/>
  <c r="J17" i="1"/>
  <c r="T26" i="1"/>
  <c r="I17" i="1"/>
  <c r="J30" i="1"/>
  <c r="I30" i="1"/>
  <c r="M30" i="1"/>
  <c r="L30" i="1"/>
  <c r="K30" i="1"/>
  <c r="M24" i="1"/>
  <c r="L24" i="1"/>
  <c r="U26" i="1"/>
  <c r="U24" i="1"/>
  <c r="V26" i="1"/>
  <c r="T24" i="1"/>
  <c r="S24" i="1"/>
  <c r="V24" i="1"/>
  <c r="C355" i="9"/>
  <c r="D355" i="9"/>
  <c r="C356" i="9"/>
  <c r="D356"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M33" i="1" l="1"/>
  <c r="M34" i="1"/>
  <c r="I33" i="1"/>
  <c r="I34" i="1"/>
  <c r="L33" i="1"/>
  <c r="L34" i="1"/>
  <c r="K33" i="1"/>
  <c r="K34" i="1"/>
  <c r="J33" i="1"/>
  <c r="J34" i="1"/>
  <c r="CJ8" i="9"/>
  <c r="CK8" i="9"/>
  <c r="CL8" i="9"/>
  <c r="CM8" i="9"/>
  <c r="CN8" i="9"/>
  <c r="CI8" i="9"/>
  <c r="CH6" i="9"/>
  <c r="CJ6" i="9" s="1"/>
  <c r="BC310" i="9"/>
  <c r="BD310" i="9"/>
  <c r="BC311" i="9"/>
  <c r="BD311" i="9"/>
  <c r="BC312" i="9"/>
  <c r="BD312" i="9"/>
  <c r="BC313" i="9"/>
  <c r="BD313" i="9"/>
  <c r="BC314" i="9"/>
  <c r="BD314" i="9"/>
  <c r="BC315" i="9"/>
  <c r="BD315" i="9"/>
  <c r="BC42" i="9"/>
  <c r="BD42" i="9"/>
  <c r="BC43" i="9"/>
  <c r="BD43" i="9"/>
  <c r="BC44" i="9"/>
  <c r="BD44" i="9"/>
  <c r="BC45" i="9"/>
  <c r="BD45" i="9"/>
  <c r="BC46" i="9"/>
  <c r="BD46" i="9"/>
  <c r="BC316" i="9"/>
  <c r="BD316" i="9"/>
  <c r="BC317" i="9"/>
  <c r="BD317" i="9"/>
  <c r="BC318" i="9"/>
  <c r="BD318" i="9"/>
  <c r="BC319" i="9"/>
  <c r="BD319" i="9"/>
  <c r="BC320" i="9"/>
  <c r="BD320" i="9"/>
  <c r="BC321" i="9"/>
  <c r="BD321" i="9"/>
  <c r="BC78" i="9"/>
  <c r="BD78" i="9"/>
  <c r="BC47" i="9"/>
  <c r="BD47" i="9"/>
  <c r="BC48" i="9"/>
  <c r="BD48" i="9"/>
  <c r="BC49" i="9"/>
  <c r="BD49" i="9"/>
  <c r="BC50" i="9"/>
  <c r="BD50" i="9"/>
  <c r="BC51" i="9"/>
  <c r="BD51" i="9"/>
  <c r="BC52" i="9"/>
  <c r="BD52" i="9"/>
  <c r="BC53" i="9"/>
  <c r="BD53" i="9"/>
  <c r="BC54" i="9"/>
  <c r="BD54" i="9"/>
  <c r="BC55" i="9"/>
  <c r="BD55" i="9"/>
  <c r="BC56" i="9"/>
  <c r="BD56" i="9"/>
  <c r="BC79" i="9"/>
  <c r="BD79" i="9"/>
  <c r="BC57" i="9"/>
  <c r="BD57" i="9"/>
  <c r="BC58" i="9"/>
  <c r="BD58" i="9"/>
  <c r="BC59" i="9"/>
  <c r="BD59" i="9"/>
  <c r="BC60" i="9"/>
  <c r="BD60" i="9"/>
  <c r="BC61" i="9"/>
  <c r="BD61" i="9"/>
  <c r="BC322" i="9"/>
  <c r="BD322" i="9"/>
  <c r="BC323" i="9"/>
  <c r="BD323" i="9"/>
  <c r="BC324" i="9"/>
  <c r="BD324" i="9"/>
  <c r="BC325" i="9"/>
  <c r="BD325" i="9"/>
  <c r="BC326" i="9"/>
  <c r="BD326" i="9"/>
  <c r="BC80" i="9"/>
  <c r="BD80" i="9"/>
  <c r="BC62" i="9"/>
  <c r="BD62" i="9"/>
  <c r="BC63" i="9"/>
  <c r="BD63" i="9"/>
  <c r="BC64" i="9"/>
  <c r="BD64" i="9"/>
  <c r="BC65" i="9"/>
  <c r="BD65" i="9"/>
  <c r="BC66" i="9"/>
  <c r="BD66" i="9"/>
  <c r="BC67" i="9"/>
  <c r="BD67" i="9"/>
  <c r="BC68" i="9"/>
  <c r="BD68" i="9"/>
  <c r="BC69" i="9"/>
  <c r="BD69" i="9"/>
  <c r="BC70" i="9"/>
  <c r="BD70" i="9"/>
  <c r="BC327" i="9"/>
  <c r="BD327" i="9"/>
  <c r="BC328" i="9"/>
  <c r="BD328" i="9"/>
  <c r="BC329" i="9"/>
  <c r="BD329" i="9"/>
  <c r="BC330" i="9"/>
  <c r="BD330" i="9"/>
  <c r="BC81" i="9"/>
  <c r="BD81" i="9"/>
  <c r="BC82" i="9"/>
  <c r="BD82" i="9"/>
  <c r="BC83" i="9"/>
  <c r="BD83" i="9"/>
  <c r="BC84" i="9"/>
  <c r="BD84" i="9"/>
  <c r="BC331" i="9"/>
  <c r="BD331" i="9"/>
  <c r="BC332" i="9"/>
  <c r="BD332" i="9"/>
  <c r="BC333" i="9"/>
  <c r="BD333" i="9"/>
  <c r="BC334" i="9"/>
  <c r="BD334" i="9"/>
  <c r="BC335" i="9"/>
  <c r="BD335" i="9"/>
  <c r="BC336" i="9"/>
  <c r="BD336" i="9"/>
  <c r="BC85" i="9"/>
  <c r="BD85" i="9"/>
  <c r="BC86" i="9"/>
  <c r="BD86" i="9"/>
  <c r="BC71" i="9"/>
  <c r="BD71" i="9"/>
  <c r="BC72" i="9"/>
  <c r="BD72" i="9"/>
  <c r="BC73" i="9"/>
  <c r="BD73" i="9"/>
  <c r="BC74" i="9"/>
  <c r="BD74" i="9"/>
  <c r="BC75" i="9"/>
  <c r="BD75" i="9"/>
  <c r="BC76" i="9"/>
  <c r="BD76" i="9"/>
  <c r="BC77" i="9"/>
  <c r="BD77" i="9"/>
  <c r="BC87" i="9"/>
  <c r="BD87" i="9"/>
  <c r="BC337" i="9"/>
  <c r="BD337" i="9"/>
  <c r="BC338" i="9"/>
  <c r="BD338" i="9"/>
  <c r="BC339" i="9"/>
  <c r="BD339" i="9"/>
  <c r="BC340" i="9"/>
  <c r="BD340" i="9"/>
  <c r="BC341" i="9"/>
  <c r="BD341" i="9"/>
  <c r="BC342" i="9"/>
  <c r="BD342" i="9"/>
  <c r="BC88" i="9"/>
  <c r="BD88" i="9"/>
  <c r="BC89" i="9"/>
  <c r="BD89" i="9"/>
  <c r="BC90" i="9"/>
  <c r="BD90" i="9"/>
  <c r="BC91" i="9"/>
  <c r="BD91" i="9"/>
  <c r="BC92" i="9"/>
  <c r="BD92" i="9"/>
  <c r="BC9" i="9"/>
  <c r="BD9" i="9"/>
  <c r="BC10" i="9"/>
  <c r="BD10" i="9"/>
  <c r="BC11" i="9"/>
  <c r="BD11" i="9"/>
  <c r="BC12" i="9"/>
  <c r="BD12" i="9"/>
  <c r="BC13" i="9"/>
  <c r="BD13" i="9"/>
  <c r="BC14" i="9"/>
  <c r="BD14" i="9"/>
  <c r="BC15" i="9"/>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93" i="9"/>
  <c r="BD93" i="9"/>
  <c r="BC355" i="9"/>
  <c r="BD355" i="9"/>
  <c r="BC94" i="9"/>
  <c r="BD94" i="9"/>
  <c r="BC95" i="9"/>
  <c r="BD95" i="9"/>
  <c r="BC96" i="9"/>
  <c r="BD96" i="9"/>
  <c r="BC97" i="9"/>
  <c r="BD97" i="9"/>
  <c r="BC98" i="9"/>
  <c r="BD98" i="9"/>
  <c r="BC99" i="9"/>
  <c r="BD99" i="9"/>
  <c r="BC356" i="9"/>
  <c r="BD356" i="9"/>
  <c r="BC357" i="9"/>
  <c r="BD357" i="9"/>
  <c r="BC358" i="9"/>
  <c r="BD358" i="9"/>
  <c r="BC359" i="9"/>
  <c r="BD359" i="9"/>
  <c r="BC360" i="9"/>
  <c r="BD360" i="9"/>
  <c r="BC361" i="9"/>
  <c r="BD361" i="9"/>
  <c r="BC362" i="9"/>
  <c r="BD362" i="9"/>
  <c r="BC363" i="9"/>
  <c r="BD363" i="9"/>
  <c r="BC364" i="9"/>
  <c r="BD364" i="9"/>
  <c r="BC365" i="9"/>
  <c r="BD365" i="9"/>
  <c r="BC366" i="9"/>
  <c r="BD366" i="9"/>
  <c r="BC100" i="9"/>
  <c r="BD100" i="9"/>
  <c r="BC367" i="9"/>
  <c r="BD367" i="9"/>
  <c r="BC101" i="9"/>
  <c r="BD101" i="9"/>
  <c r="BC102" i="9"/>
  <c r="BD102"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103" i="9"/>
  <c r="BD103" i="9"/>
  <c r="BC368" i="9"/>
  <c r="BD368" i="9"/>
  <c r="BC369" i="9"/>
  <c r="BD369" i="9"/>
  <c r="BC104" i="9"/>
  <c r="BD10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D309" i="9"/>
  <c r="D10" i="9"/>
  <c r="BC309" i="9"/>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CI6" i="9"/>
  <c r="CN6" i="9"/>
  <c r="CM6" i="9"/>
  <c r="CL6" i="9"/>
  <c r="CK6" i="9"/>
  <c r="CM7" i="9" l="1"/>
  <c r="CJ7" i="9"/>
  <c r="CL7" i="9"/>
  <c r="CN7" i="9"/>
  <c r="CK7" i="9"/>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F15" i="1" l="1"/>
  <c r="F16" i="1"/>
  <c r="L12" i="1"/>
  <c r="K12" i="1"/>
  <c r="J12" i="1"/>
  <c r="I12" i="1"/>
  <c r="N12" i="1"/>
  <c r="M12" i="1"/>
  <c r="J15" i="1" l="1"/>
  <c r="J16" i="1"/>
  <c r="K15" i="1"/>
  <c r="K16" i="1"/>
  <c r="I15" i="1"/>
  <c r="I16" i="1"/>
  <c r="M15" i="1"/>
  <c r="M16" i="1"/>
  <c r="N15" i="1"/>
  <c r="N16" i="1"/>
  <c r="L15" i="1"/>
  <c r="L16" i="1"/>
</calcChain>
</file>

<file path=xl/sharedStrings.xml><?xml version="1.0" encoding="utf-8"?>
<sst xmlns="http://schemas.openxmlformats.org/spreadsheetml/2006/main" count="8461" uniqueCount="1368">
  <si>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</si>
  <si>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</si>
  <si>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</si>
  <si>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</si>
  <si>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</si>
  <si>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</si>
  <si>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</si>
  <si>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</si>
  <si>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</si>
  <si>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</si>
  <si>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</si>
  <si>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</si>
  <si>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</si>
  <si>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</si>
  <si>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</si>
  <si>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</si>
  <si>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</si>
  <si>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</si>
  <si>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</si>
  <si>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</si>
  <si>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</si>
  <si>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</si>
  <si>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</si>
  <si>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</si>
  <si>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</si>
  <si>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</si>
  <si>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</si>
  <si>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</si>
  <si>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</si>
  <si>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</si>
  <si>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</si>
  <si>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</si>
  <si>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</si>
  <si>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</si>
  <si>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</si>
  <si>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</si>
  <si>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</si>
  <si>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</si>
  <si>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</si>
  <si>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</si>
  <si>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</si>
  <si>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</si>
  <si>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</si>
  <si>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</si>
  <si>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</si>
  <si>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</si>
  <si>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</si>
  <si>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</si>
  <si>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</si>
  <si>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</si>
  <si>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</si>
  <si>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</si>
  <si>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</si>
  <si>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</si>
  <si>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</si>
  <si>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</si>
  <si>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</si>
  <si>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</si>
  <si>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</si>
  <si>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</si>
  <si>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</si>
  <si>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</si>
  <si>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</si>
  <si>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</si>
  <si>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</si>
  <si>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</si>
  <si>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</si>
  <si>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</si>
  <si>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</si>
  <si>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</si>
  <si>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</si>
  <si>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</si>
  <si>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</si>
  <si>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</si>
  <si>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</si>
  <si>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</si>
  <si>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</si>
  <si>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</si>
  <si>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</si>
  <si>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</si>
  <si>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</si>
  <si>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</si>
  <si>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</si>
  <si>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</si>
  <si>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</si>
  <si>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</si>
  <si>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</si>
  <si>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</si>
  <si>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</si>
  <si>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</si>
  <si>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</si>
  <si>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</si>
  <si>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</si>
  <si>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</si>
  <si>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</si>
  <si>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</si>
  <si>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</si>
  <si>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</si>
  <si>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</si>
  <si>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</si>
  <si>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</si>
  <si>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</si>
  <si>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</si>
  <si>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</si>
  <si>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</si>
  <si>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</si>
  <si>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</si>
  <si>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</si>
  <si>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</si>
  <si>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</si>
  <si>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</si>
  <si>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</si>
  <si>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</si>
  <si>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</si>
  <si>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</si>
  <si>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</si>
  <si>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</si>
  <si>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</si>
  <si>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</si>
  <si>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</si>
  <si>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</si>
  <si>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</si>
  <si>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</si>
  <si>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</si>
  <si>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</si>
  <si>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</si>
  <si>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</si>
  <si>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</si>
  <si>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</si>
  <si>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</si>
  <si>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</si>
  <si>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</si>
  <si>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</si>
  <si>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</si>
  <si>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</si>
  <si>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</si>
  <si>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</si>
  <si>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</si>
  <si>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</si>
  <si>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</si>
  <si>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</si>
  <si>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</si>
  <si>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</si>
  <si>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</si>
  <si>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</si>
  <si>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</si>
  <si>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</si>
  <si>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</si>
  <si>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</si>
  <si>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</si>
  <si>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</si>
  <si>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</si>
  <si>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</si>
  <si>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</si>
  <si>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</si>
  <si>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</si>
  <si>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</si>
  <si>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</si>
  <si>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</si>
  <si>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</si>
  <si>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</si>
  <si>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</si>
  <si>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</si>
  <si>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</si>
  <si>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</si>
  <si>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</si>
  <si>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</si>
  <si>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</si>
  <si>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</si>
  <si>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</si>
  <si>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</si>
  <si>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</si>
  <si>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</si>
  <si>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</si>
  <si>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</si>
  <si>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</si>
  <si>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</si>
  <si>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</si>
  <si>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</si>
  <si>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</si>
  <si>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</si>
  <si>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</si>
  <si>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</si>
  <si>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</si>
  <si>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</si>
  <si>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</si>
  <si>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</si>
  <si>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</si>
  <si>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</si>
  <si>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</si>
  <si>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</si>
  <si>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</si>
  <si>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</si>
  <si>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</si>
  <si>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</si>
  <si>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</si>
  <si>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</si>
  <si>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</si>
  <si>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</si>
  <si>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</si>
  <si>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</si>
  <si>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</si>
  <si>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</si>
  <si>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</si>
  <si>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</si>
  <si>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</si>
  <si>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</si>
  <si>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</si>
  <si>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</si>
  <si>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</si>
  <si>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</si>
  <si>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</si>
  <si>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</si>
  <si>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</si>
  <si>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</si>
  <si>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</si>
  <si>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</si>
  <si>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</si>
  <si>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</si>
  <si>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</si>
  <si>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</si>
  <si>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</si>
  <si>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</si>
  <si>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</si>
  <si>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</si>
  <si>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</si>
  <si>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</si>
  <si>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</si>
  <si>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</si>
  <si>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</si>
  <si>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</si>
  <si>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</si>
  <si>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</si>
  <si>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</si>
  <si>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</si>
  <si>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</si>
  <si>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</si>
  <si>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</si>
  <si>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</si>
  <si>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</si>
  <si>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</si>
  <si>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</si>
  <si>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</si>
  <si>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</si>
  <si>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</si>
  <si>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</si>
  <si>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</si>
  <si>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</si>
  <si>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</si>
  <si>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</si>
  <si>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</si>
  <si>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</si>
  <si>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</si>
  <si>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</si>
  <si>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</si>
  <si>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</si>
  <si>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</si>
  <si>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</si>
  <si>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</si>
  <si>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</si>
  <si>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</si>
  <si>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</si>
  <si>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</si>
  <si>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</si>
  <si>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</si>
  <si>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</si>
  <si>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</si>
  <si>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</si>
  <si>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</si>
  <si>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</si>
  <si>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</si>
  <si>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</si>
  <si>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</si>
  <si>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</si>
  <si>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</si>
  <si>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</si>
  <si>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</si>
  <si>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</si>
  <si>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</si>
  <si>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</si>
  <si>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</si>
  <si>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</si>
  <si>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</si>
  <si>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</si>
  <si>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</si>
  <si>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</si>
  <si>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</si>
  <si>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</si>
  <si>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</si>
  <si>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</si>
  <si>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</si>
  <si>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</si>
  <si>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</si>
  <si>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</si>
  <si>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</si>
  <si>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</si>
  <si>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</si>
  <si>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</si>
  <si>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</si>
  <si>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</si>
  <si>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</si>
  <si>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</si>
  <si>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</si>
  <si>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</si>
  <si>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</si>
  <si>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</si>
  <si>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</si>
  <si>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</si>
  <si>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</si>
  <si>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</si>
  <si>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</si>
  <si>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</si>
  <si>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</si>
  <si>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</si>
  <si>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</si>
  <si>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</si>
  <si>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</si>
  <si>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</si>
  <si>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</si>
  <si>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</si>
  <si>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</si>
  <si>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</si>
  <si>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</si>
  <si>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</si>
  <si>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</si>
  <si>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</si>
  <si>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</si>
  <si>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</si>
  <si>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</si>
  <si>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</si>
  <si>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</si>
  <si>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</si>
  <si>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</si>
  <si>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</si>
  <si>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</si>
  <si>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</si>
  <si>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</si>
  <si>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</si>
  <si>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</si>
  <si>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</si>
  <si>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</si>
  <si>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</si>
  <si>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</si>
  <si>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</si>
  <si>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</si>
  <si>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</si>
  <si>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</si>
  <si>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</si>
  <si>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</si>
  <si>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</si>
  <si>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</si>
  <si>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</si>
  <si>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</si>
  <si>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</si>
  <si>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</si>
  <si>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</si>
  <si>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</si>
  <si>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</si>
  <si>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</si>
  <si>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</si>
  <si>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</si>
  <si>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</si>
  <si>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</si>
  <si>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</si>
  <si>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</si>
  <si>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</si>
  <si>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</si>
  <si>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</si>
  <si>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</si>
  <si>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</si>
  <si>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</si>
  <si>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</si>
  <si>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</si>
  <si>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</si>
  <si>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</si>
  <si>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</si>
  <si>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</si>
  <si>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</si>
  <si>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</si>
  <si>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</si>
  <si>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</si>
  <si>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</si>
  <si>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</si>
  <si>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</si>
  <si>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</si>
  <si>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</si>
  <si>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</si>
  <si>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</si>
  <si>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</si>
  <si>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</si>
  <si>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</si>
  <si>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</si>
  <si>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</si>
  <si>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</si>
  <si>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</si>
  <si>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</si>
  <si>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</si>
  <si>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</si>
  <si>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</si>
  <si>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</si>
  <si>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</si>
  <si>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</si>
  <si>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</si>
  <si>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</si>
  <si>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</si>
  <si>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</si>
  <si>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</si>
  <si>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</si>
  <si>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</si>
  <si>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</si>
  <si>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</si>
  <si>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</si>
  <si>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</si>
  <si>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</si>
  <si>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</si>
  <si>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</si>
  <si>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</si>
  <si>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</si>
  <si>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</si>
  <si>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</si>
  <si>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</si>
  <si>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</si>
  <si>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</si>
  <si>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</si>
  <si>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</si>
  <si>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</si>
  <si>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</si>
  <si>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</si>
  <si>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</si>
  <si>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</si>
  <si>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</si>
  <si>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</si>
  <si>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</si>
  <si>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</si>
  <si>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</si>
  <si>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</si>
  <si>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</si>
  <si>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</si>
  <si>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</si>
  <si>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</si>
  <si>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</si>
  <si>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</si>
  <si>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</si>
  <si>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</si>
  <si>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</si>
  <si>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</si>
  <si>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</si>
  <si>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</si>
  <si>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</si>
  <si>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</si>
  <si>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</si>
  <si>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</si>
  <si>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</si>
  <si>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</si>
  <si>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</si>
  <si>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</si>
  <si>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</si>
  <si>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</si>
  <si>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</si>
  <si>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</si>
  <si>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</si>
  <si>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</si>
  <si>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</si>
  <si>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</si>
  <si>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</si>
  <si>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</si>
  <si>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</si>
  <si>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</si>
  <si>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</si>
  <si>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</si>
  <si>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</si>
  <si>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</si>
  <si>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</si>
  <si>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</si>
  <si>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</si>
  <si>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</si>
  <si>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</si>
  <si>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</si>
  <si>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</si>
  <si>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</si>
  <si>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</si>
  <si>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</si>
  <si>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</si>
  <si>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</si>
  <si>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</si>
  <si>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</si>
  <si>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</si>
  <si>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</si>
  <si>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</si>
  <si>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</si>
  <si>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</si>
  <si>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</si>
  <si>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</si>
  <si>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</si>
  <si>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</si>
  <si>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</si>
  <si>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</si>
  <si>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</si>
  <si>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</si>
  <si>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</si>
  <si>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</si>
  <si>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</si>
  <si>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</si>
  <si>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</si>
  <si>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</si>
  <si>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</si>
  <si>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</si>
  <si>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</si>
  <si>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</si>
  <si>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</si>
  <si>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</si>
  <si>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</si>
  <si>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</si>
  <si>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</si>
  <si>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</si>
  <si>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</si>
  <si>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</si>
  <si>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</si>
  <si>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</si>
  <si>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</si>
  <si>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</si>
  <si>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</si>
  <si>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</si>
  <si>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</si>
  <si>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</si>
  <si>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</si>
  <si>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</si>
  <si>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</si>
  <si>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</si>
  <si>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</si>
  <si>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</si>
  <si>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</si>
  <si>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</si>
  <si>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</si>
  <si>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</si>
  <si>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</si>
  <si>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</si>
  <si>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</si>
  <si>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</si>
  <si>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</si>
  <si>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</si>
  <si>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</si>
  <si>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</si>
  <si>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</si>
  <si>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</si>
  <si>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</si>
  <si>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</si>
  <si>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</si>
  <si>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</si>
  <si>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</si>
  <si>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</si>
  <si>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</si>
  <si>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</si>
  <si>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</si>
  <si>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</si>
  <si>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</si>
  <si>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</si>
  <si>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</si>
  <si>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</si>
  <si>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</si>
  <si>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</si>
  <si>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</si>
  <si>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</si>
  <si>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</si>
  <si>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</si>
  <si>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</si>
  <si>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</si>
  <si>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</si>
  <si>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</si>
  <si>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</si>
  <si>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</si>
  <si>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</si>
  <si>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</si>
  <si>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</si>
  <si>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</si>
  <si>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</si>
  <si>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</si>
  <si>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</si>
  <si>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</si>
  <si>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</si>
  <si>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</si>
  <si>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</si>
  <si>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</si>
  <si>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</si>
  <si>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</si>
  <si>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</si>
  <si>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</si>
  <si>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</si>
  <si>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</si>
  <si>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</si>
  <si>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</si>
  <si>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</si>
  <si>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</si>
  <si>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</si>
  <si>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</si>
  <si>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</si>
  <si>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</si>
  <si>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</si>
  <si>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</si>
  <si>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</si>
  <si>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</si>
  <si>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</si>
  <si>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</si>
  <si>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</si>
  <si>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</si>
  <si>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</si>
  <si>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</si>
  <si>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</si>
  <si>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</si>
  <si>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</si>
  <si>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</si>
  <si>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</si>
  <si>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</si>
  <si>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</si>
  <si>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</si>
  <si>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</si>
  <si>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</si>
  <si>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</si>
  <si>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</si>
  <si>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</si>
  <si>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</si>
  <si>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</si>
  <si>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</si>
  <si>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</si>
  <si>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</si>
  <si>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</si>
  <si>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</si>
  <si>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</si>
  <si>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</si>
  <si>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</si>
  <si>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</si>
  <si>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</si>
  <si>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</si>
  <si>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</si>
  <si>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</si>
  <si>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</si>
  <si>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</si>
  <si>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</si>
  <si>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</si>
  <si>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</si>
  <si>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</si>
  <si>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</si>
  <si>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</si>
  <si>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</si>
  <si>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</si>
  <si>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</si>
  <si>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</si>
  <si>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</si>
  <si>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</si>
  <si>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</si>
  <si>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</si>
  <si>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</si>
  <si>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</si>
  <si>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</si>
  <si>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</si>
  <si>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</si>
  <si>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</si>
  <si>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</si>
  <si>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</si>
  <si>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</si>
  <si>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</si>
  <si>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</si>
  <si>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</si>
  <si>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</si>
  <si>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</si>
  <si>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</si>
  <si>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</si>
  <si>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</si>
  <si>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</si>
  <si>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</si>
  <si>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</si>
  <si>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</si>
  <si>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</si>
  <si>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</si>
  <si>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</si>
  <si>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</si>
  <si>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</si>
  <si>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</si>
  <si>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</si>
  <si>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</si>
  <si>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</si>
  <si>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</si>
  <si>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</si>
  <si>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</si>
  <si>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</si>
  <si>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</si>
  <si>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</si>
  <si>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</si>
  <si>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</si>
  <si>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</si>
  <si>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</si>
  <si>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</si>
  <si>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</si>
  <si>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</si>
  <si>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</si>
  <si>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</si>
  <si>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</si>
  <si>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</si>
  <si>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</si>
  <si>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</si>
  <si>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</si>
  <si>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</si>
  <si>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</si>
  <si>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</si>
  <si>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</si>
  <si>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</si>
  <si>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</si>
  <si>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</si>
  <si>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</si>
  <si>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</si>
  <si>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</si>
  <si>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</si>
  <si>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</si>
  <si>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</si>
  <si>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</si>
  <si>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</si>
  <si>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</si>
  <si>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</si>
  <si>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</si>
  <si>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</si>
  <si>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</si>
  <si>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</si>
  <si>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</si>
  <si>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</si>
  <si>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</si>
  <si>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</si>
  <si>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</si>
  <si>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</si>
  <si>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</si>
  <si>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</si>
  <si>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</si>
  <si>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</si>
  <si>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</si>
  <si>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</si>
  <si>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</si>
  <si>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</si>
  <si>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</si>
  <si>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</si>
  <si>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</si>
  <si>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</si>
  <si>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</si>
  <si>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</si>
  <si>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</si>
  <si>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</si>
  <si>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</si>
  <si>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</si>
  <si>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</si>
  <si>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</si>
  <si>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</si>
  <si>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</si>
  <si>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</si>
  <si>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</si>
  <si>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</si>
  <si>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</si>
  <si>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</si>
  <si>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</si>
  <si>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</si>
  <si>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</si>
  <si>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</si>
  <si>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</si>
  <si>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</si>
  <si>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</si>
  <si>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</si>
  <si>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</si>
  <si>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</si>
  <si>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</si>
  <si>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</si>
  <si>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</si>
  <si>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</si>
  <si>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</si>
  <si>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</si>
  <si>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</si>
  <si>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</si>
  <si>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</si>
  <si>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</si>
  <si>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</si>
  <si>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</si>
  <si>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</si>
  <si>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</si>
  <si>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</si>
  <si>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</si>
  <si>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</si>
  <si>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</si>
  <si>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</si>
  <si>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</si>
  <si>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</si>
  <si>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</si>
  <si>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</si>
  <si>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</si>
  <si>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</si>
  <si>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</si>
  <si>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</si>
  <si>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</si>
  <si>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</si>
  <si>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</si>
  <si>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</si>
  <si>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</si>
  <si>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</si>
  <si>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</si>
  <si>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</si>
  <si>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</si>
  <si>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</si>
  <si>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</si>
  <si>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</si>
  <si>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</si>
  <si>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</si>
  <si>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</si>
  <si>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</si>
  <si>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</si>
  <si>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</si>
  <si>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</si>
  <si>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</si>
  <si>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</si>
  <si>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</si>
  <si>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</si>
  <si>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</si>
  <si>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</si>
  <si>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</si>
  <si>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</si>
  <si>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</si>
  <si>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</si>
  <si>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</si>
  <si>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</si>
  <si>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</si>
  <si>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</si>
  <si>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</si>
  <si>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</si>
  <si>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</si>
  <si>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</si>
  <si>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</si>
  <si>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</si>
  <si>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</si>
  <si>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</si>
  <si>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</si>
  <si>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</si>
  <si>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</si>
  <si>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</si>
  <si>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</si>
  <si>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</si>
  <si>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</si>
  <si>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</si>
  <si>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</si>
  <si>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</si>
  <si>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</si>
  <si>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</si>
  <si>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</si>
  <si>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</si>
  <si>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</si>
  <si>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</si>
  <si>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</si>
  <si>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</si>
  <si>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</si>
  <si>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</si>
  <si>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</si>
  <si>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</si>
  <si>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</si>
  <si>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</si>
  <si>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</si>
  <si>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</si>
  <si>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</si>
  <si>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</si>
  <si>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</si>
  <si>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</si>
  <si>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</si>
  <si>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</si>
  <si>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</si>
  <si>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</si>
  <si>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</si>
  <si>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</si>
  <si>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</si>
  <si>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</si>
  <si>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</si>
  <si>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</si>
  <si>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</si>
  <si>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</si>
  <si>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</si>
  <si>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</si>
  <si>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</si>
  <si>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</si>
  <si>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</si>
  <si>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</si>
  <si>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</si>
  <si>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</si>
  <si>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</si>
  <si>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</si>
  <si>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</si>
  <si>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</si>
  <si>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</si>
  <si>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</si>
  <si>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</si>
  <si>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</si>
  <si>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</si>
  <si>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</si>
  <si>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</si>
  <si>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</si>
  <si>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</si>
  <si>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</si>
  <si>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</si>
  <si>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</si>
  <si>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</si>
  <si>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</si>
  <si>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</si>
  <si>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</si>
  <si>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</si>
  <si>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</si>
  <si>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</si>
  <si>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</si>
  <si>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</si>
  <si>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</si>
  <si>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</si>
  <si>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</si>
  <si>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</si>
  <si>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</si>
  <si>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</si>
  <si>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</si>
  <si>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</si>
  <si>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</si>
  <si>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</si>
  <si>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</si>
  <si>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</si>
  <si>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</si>
  <si>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</si>
  <si>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</si>
  <si>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</si>
  <si>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</si>
  <si>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</si>
  <si>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</si>
  <si>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</si>
  <si>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</si>
  <si>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</si>
  <si>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</si>
  <si>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</si>
  <si>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</si>
  <si>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</si>
  <si>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</si>
  <si>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</si>
  <si>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</si>
  <si>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</si>
  <si>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</si>
  <si>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</si>
  <si>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</si>
  <si>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</si>
  <si>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</si>
  <si>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</si>
  <si>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</si>
  <si>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</si>
  <si>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</si>
  <si>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</si>
  <si>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</si>
  <si>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</si>
  <si>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</si>
  <si>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</si>
  <si>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</si>
  <si>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</si>
  <si>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</si>
  <si>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</si>
  <si>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</si>
  <si>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</si>
  <si>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</si>
  <si>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</si>
  <si>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</si>
  <si>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</si>
  <si>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</si>
  <si>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</si>
  <si>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</si>
  <si>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</si>
  <si>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</si>
  <si>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</si>
  <si>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</si>
  <si>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</si>
  <si>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</si>
  <si>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</si>
  <si>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</si>
  <si>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</si>
  <si>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</si>
  <si>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</si>
  <si>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</si>
  <si>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</si>
  <si>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</si>
  <si>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</si>
  <si>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</si>
  <si>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</si>
  <si>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</si>
  <si>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</si>
  <si>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</si>
  <si>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</si>
  <si>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</si>
  <si>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</si>
  <si>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</si>
  <si>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</si>
  <si>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</si>
  <si>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</si>
  <si>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</si>
  <si>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</si>
  <si>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</si>
  <si>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</si>
  <si>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</si>
  <si>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</si>
  <si>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</si>
  <si>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</si>
  <si>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</si>
  <si>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</si>
  <si>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</si>
  <si>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</si>
  <si>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</si>
  <si>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</si>
  <si>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</si>
  <si>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</si>
  <si>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</si>
  <si>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</si>
  <si>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</si>
  <si>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</si>
  <si>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</si>
  <si>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</si>
  <si>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</si>
  <si>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</si>
  <si>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</si>
  <si>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</si>
  <si>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</si>
  <si>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</si>
  <si>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</si>
  <si>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</si>
  <si>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</si>
  <si>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</si>
  <si>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</si>
  <si>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</si>
  <si>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</si>
  <si>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</si>
  <si>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</si>
  <si>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</si>
  <si>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</si>
  <si>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</si>
  <si>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</si>
  <si>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</si>
  <si>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</si>
  <si>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</si>
  <si>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</si>
  <si>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</si>
  <si>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</si>
  <si>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</si>
  <si>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</si>
  <si>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</si>
  <si>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</si>
  <si>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</si>
  <si>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</si>
  <si>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</si>
  <si>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</si>
  <si>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</si>
  <si>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</si>
  <si>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</si>
  <si>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</si>
  <si>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</si>
  <si>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</si>
  <si>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</si>
  <si>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</si>
  <si>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</si>
  <si>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</si>
  <si>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</si>
  <si>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</si>
  <si>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</si>
  <si>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</si>
  <si>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</si>
  <si>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</si>
  <si>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</si>
  <si>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</si>
  <si>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</si>
  <si>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</si>
  <si>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</si>
  <si>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</si>
  <si>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</si>
  <si>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</si>
  <si>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</si>
  <si>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</si>
  <si>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</si>
  <si>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</si>
  <si>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</si>
  <si>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</si>
  <si>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</si>
  <si>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</si>
  <si>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</si>
  <si>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</si>
  <si>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</si>
  <si>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</si>
  <si>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</si>
  <si>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</si>
  <si>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</si>
  <si>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</si>
  <si>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</si>
  <si>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</si>
  <si>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</si>
  <si>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</si>
  <si>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</si>
  <si>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</si>
  <si>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</si>
  <si>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</si>
  <si>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</si>
  <si>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</si>
  <si>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</si>
  <si>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</si>
  <si>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</si>
  <si>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</si>
  <si>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</si>
  <si>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</si>
  <si>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</si>
  <si>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</si>
  <si>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</si>
  <si>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</si>
  <si>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</si>
  <si>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</si>
  <si>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</si>
  <si>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</si>
  <si>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</si>
  <si>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</si>
  <si>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</si>
  <si>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</si>
  <si>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</si>
  <si>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</si>
  <si>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</si>
  <si>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</si>
  <si>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</si>
  <si>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</si>
  <si>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</si>
  <si>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</si>
  <si>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</si>
  <si>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</si>
  <si>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</si>
  <si>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</si>
  <si>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</si>
  <si>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</si>
  <si>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</si>
  <si>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</si>
  <si>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</si>
  <si>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</si>
  <si>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</si>
  <si>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</si>
  <si>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</si>
  <si>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</si>
  <si>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</si>
  <si>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</si>
  <si>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</si>
  <si>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</si>
  <si>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</si>
  <si>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</si>
  <si>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</si>
  <si>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</si>
  <si>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</si>
  <si>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</si>
  <si>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</si>
  <si>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</si>
  <si>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</si>
  <si>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</si>
  <si>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</si>
  <si>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</si>
  <si>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</si>
  <si>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</si>
  <si>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</si>
  <si>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</si>
  <si>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</si>
  <si>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</si>
  <si>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</si>
  <si>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</si>
  <si>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</si>
  <si>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</si>
  <si>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</si>
  <si>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</si>
  <si>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</si>
  <si>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</si>
  <si>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</si>
  <si>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</si>
  <si>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</si>
  <si>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</si>
  <si>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</si>
  <si>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</si>
  <si>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</si>
  <si>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</si>
  <si>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</si>
  <si>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</si>
  <si>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</si>
  <si>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</si>
  <si>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</si>
  <si>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</si>
  <si>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</si>
  <si>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</si>
  <si>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</si>
  <si>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</si>
  <si>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</si>
  <si>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</si>
  <si>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</si>
  <si>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</si>
  <si>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</si>
  <si>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</si>
  <si>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</si>
  <si>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</si>
  <si>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</si>
  <si>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</si>
  <si>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</si>
  <si>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</si>
  <si>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</si>
  <si>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</si>
  <si>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</si>
  <si>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</si>
  <si>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</si>
  <si>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</si>
  <si>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</si>
  <si>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</si>
  <si>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</si>
  <si>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</si>
  <si>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</si>
  <si>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</si>
  <si>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</si>
  <si>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</si>
  <si>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</si>
  <si>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</si>
  <si>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</si>
  <si>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</si>
  <si>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</si>
  <si>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</si>
  <si>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</si>
  <si>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</si>
  <si>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</si>
  <si>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</si>
  <si>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</si>
  <si>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</si>
  <si>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</si>
  <si>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</si>
  <si>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</si>
  <si>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</si>
  <si>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</si>
  <si>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</si>
  <si>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</si>
  <si>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</si>
  <si>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</si>
  <si>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</si>
  <si>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</si>
  <si>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</si>
  <si>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</si>
  <si>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</si>
  <si>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</si>
  <si>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</si>
  <si>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</si>
  <si>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</si>
  <si>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</si>
  <si>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</si>
  <si>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</si>
  <si>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</si>
  <si>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</si>
  <si>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</si>
  <si>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</si>
  <si>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</si>
  <si>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</si>
  <si>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</si>
  <si>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</si>
  <si>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</si>
  <si>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</si>
  <si>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</si>
  <si>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</si>
  <si>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</si>
  <si>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</si>
  <si>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</si>
  <si>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</si>
  <si>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</si>
  <si>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</si>
  <si>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</si>
  <si>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</si>
  <si>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</si>
  <si>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</si>
  <si>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</si>
  <si>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</si>
  <si>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</si>
  <si>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</si>
  <si>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</si>
  <si>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</si>
  <si>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</si>
  <si>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</si>
  <si>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</si>
  <si>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</si>
  <si>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</si>
  <si>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</si>
  <si>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</si>
  <si>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</si>
  <si>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</si>
  <si>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</si>
  <si>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</si>
  <si>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</si>
  <si>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</si>
  <si>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</si>
  <si>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</si>
  <si>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</si>
  <si>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</si>
  <si>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</si>
  <si>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</si>
  <si>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</si>
  <si>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</si>
  <si>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</si>
  <si>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</si>
  <si>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</si>
  <si>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</si>
  <si>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</si>
  <si>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</si>
  <si>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</si>
  <si>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</si>
  <si>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</si>
  <si>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</si>
  <si>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</si>
  <si>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</si>
  <si>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</si>
  <si>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</si>
  <si>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</si>
  <si>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</si>
  <si>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</si>
  <si>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</si>
  <si>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</si>
  <si>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</si>
  <si>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</si>
  <si>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</si>
  <si>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</si>
  <si>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</si>
  <si>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</si>
  <si>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</si>
  <si>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</si>
  <si>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</si>
  <si>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</si>
  <si>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</si>
  <si>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</si>
  <si>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</si>
  <si>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</si>
  <si>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Area</t>
  </si>
  <si>
    <t>Rhondda Cynon Taff</t>
  </si>
  <si>
    <t>Antrim</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</si>
  <si>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</si>
  <si>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</si>
  <si>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</si>
  <si>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</si>
  <si>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</si>
  <si>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</si>
  <si>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</si>
  <si>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</si>
  <si>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</si>
  <si>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</si>
  <si>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</si>
  <si>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</si>
  <si>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</si>
  <si>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</si>
  <si>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</si>
  <si>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</si>
  <si>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</si>
  <si>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</si>
  <si>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</si>
  <si>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</si>
  <si>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</si>
  <si>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</si>
  <si>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</si>
  <si>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</si>
  <si>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</si>
  <si>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Mission 4: By 2030, the UK will have nationwide gigabit-capable broadband and 4G coverage, with 5G coverage for the majority of the population.</t>
  </si>
  <si>
    <t>SFBB availability (% premises)</t>
  </si>
  <si>
    <t>Full Fibre availability (% premises)</t>
  </si>
  <si>
    <t>Gigabit availability (% premises)</t>
  </si>
  <si>
    <t>4G services, premises (indoor): signal from all operators (%)</t>
  </si>
  <si>
    <t>Percentage of premises that have Superfast Broadband (30Mbit/s or greater) coverage from fixed broadband</t>
  </si>
  <si>
    <t>Source: Ofcom, Connected Nations report</t>
  </si>
  <si>
    <t>Percentage of premises that have coverage from a full fibre or Gigabit capable service from fixed broadband</t>
  </si>
  <si>
    <t>Percentage of premises that have Superfast Broadband, %</t>
  </si>
  <si>
    <t>Rural as a Region Gigabit availability</t>
  </si>
  <si>
    <t>England Gigabit availability</t>
  </si>
  <si>
    <t>Rural as a Region Full Fibre</t>
  </si>
  <si>
    <t>England Full Fibre</t>
  </si>
  <si>
    <t>4G services, premises (indoor): signal from all operators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</si>
</sst>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6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8" fillId="2" borderId="16" xfId="0" applyFont="1" applyFill="1" applyBorder="1" applyAlignment="1">
      <alignment horizontal="center" vertical="center"/>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164" fontId="3" fillId="2" borderId="7" xfId="0" applyNumberFormat="1" applyFont="1" applyFill="1" applyBorder="1" applyAlignment="1">
      <alignment horizontal="center" vertical="center"/>
    </xf>
    <xf numFmtId="164" fontId="3" fillId="2" borderId="11" xfId="0" applyNumberFormat="1" applyFont="1" applyFill="1" applyBorder="1" applyAlignment="1">
      <alignment horizontal="center" vertical="center"/>
    </xf>
    <xf numFmtId="0" fontId="8" fillId="2" borderId="0" xfId="0" applyFont="1" applyFill="1" applyBorder="1" applyAlignment="1">
      <alignment horizontal="center" vertical="center"/>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0" fontId="0" fillId="2" borderId="20" xfId="0" applyFill="1" applyBorder="1"/>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Percentage of premises that have Superfast Broadband (30Mbit/s or greater) coverage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North Devon</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Sheet1!$I$12:$N$12</c:f>
              <c:numCache>
                <c:formatCode>0.0</c:formatCode>
                <c:ptCount val="6"/>
                <c:pt idx="0">
                  <c:v>80</c:v>
                </c:pt>
                <c:pt idx="1">
                  <c:v>84</c:v>
                </c:pt>
                <c:pt idx="2">
                  <c:v>84.800000000000011</c:v>
                </c:pt>
                <c:pt idx="3">
                  <c:v>85.4</c:v>
                </c:pt>
                <c:pt idx="4">
                  <c:v>86.3</c:v>
                </c:pt>
                <c:pt idx="5">
                  <c:v>86.7</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Sheet1!$I$13:$N$13</c:f>
              <c:numCache>
                <c:formatCode>0.0</c:formatCode>
                <c:ptCount val="6"/>
                <c:pt idx="0">
                  <c:v>79.461538461538467</c:v>
                </c:pt>
                <c:pt idx="1">
                  <c:v>84.967032967032964</c:v>
                </c:pt>
                <c:pt idx="2">
                  <c:v>88.446153846153834</c:v>
                </c:pt>
                <c:pt idx="3">
                  <c:v>90.046590909090895</c:v>
                </c:pt>
                <c:pt idx="4">
                  <c:v>91.29425287356321</c:v>
                </c:pt>
                <c:pt idx="5">
                  <c:v>91.619047619047635</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Sheet1!$I$14:$N$14</c:f>
              <c:numCache>
                <c:formatCode>0.0</c:formatCode>
                <c:ptCount val="6"/>
                <c:pt idx="0">
                  <c:v>90</c:v>
                </c:pt>
                <c:pt idx="1">
                  <c:v>92</c:v>
                </c:pt>
                <c:pt idx="2">
                  <c:v>94</c:v>
                </c:pt>
                <c:pt idx="3">
                  <c:v>95</c:v>
                </c:pt>
                <c:pt idx="4">
                  <c:v>96</c:v>
                </c:pt>
                <c:pt idx="5">
                  <c:v>96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Percentage of premises that have coverage from a full fibre or Gigabit capable service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North Devon Gigabit availability</c:v>
                </c:pt>
              </c:strCache>
            </c:strRef>
          </c:tx>
          <c:spPr>
            <a:solidFill>
              <a:schemeClr val="tx1"/>
            </a:solidFill>
            <a:ln w="38100">
              <a:solidFill>
                <a:schemeClr val="tx1"/>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Sheet1!$I$21:$M$21</c:f>
              <c:numCache>
                <c:formatCode>0.0</c:formatCode>
                <c:ptCount val="5"/>
                <c:pt idx="3">
                  <c:v>4.7</c:v>
                </c:pt>
                <c:pt idx="4">
                  <c:v>27.3</c:v>
                </c:pt>
              </c:numCache>
            </c:numRef>
          </c:val>
          <c:extLst>
            <c:ext xmlns:c16="http://schemas.microsoft.com/office/drawing/2014/chart" uri="{C3380CC4-5D6E-409C-BE32-E72D297353CC}">
              <c16:uniqueId val="{00000000-403D-4EA4-BE2B-F4EC22B0ED2D}"/>
            </c:ext>
          </c:extLst>
        </c:ser>
        <c:ser>
          <c:idx val="0"/>
          <c:order val="1"/>
          <c:tx>
            <c:strRef>
              <c:f>Sheet1!$O$21</c:f>
              <c:strCache>
                <c:ptCount val="1"/>
                <c:pt idx="0">
                  <c:v>North Devon Full Fibre</c:v>
                </c:pt>
              </c:strCache>
            </c:strRef>
          </c:tx>
          <c:spPr>
            <a:noFill/>
            <a:ln w="38100">
              <a:solidFill>
                <a:schemeClr val="tx1"/>
              </a:solidFill>
            </a:ln>
            <a:effectLst/>
          </c:spPr>
          <c:invertIfNegative val="0"/>
          <c:val>
            <c:numRef>
              <c:f>Sheet1!$R$21:$V$21</c:f>
              <c:numCache>
                <c:formatCode>0.0</c:formatCode>
                <c:ptCount val="5"/>
                <c:pt idx="1">
                  <c:v>1.9</c:v>
                </c:pt>
                <c:pt idx="2">
                  <c:v>2.7</c:v>
                </c:pt>
                <c:pt idx="3">
                  <c:v>4.7</c:v>
                </c:pt>
                <c:pt idx="4">
                  <c:v>27.3</c:v>
                </c:pt>
              </c:numCache>
            </c:numRef>
          </c:val>
          <c:extLst>
            <c:ext xmlns:c16="http://schemas.microsoft.com/office/drawing/2014/chart" uri="{C3380CC4-5D6E-409C-BE32-E72D297353CC}">
              <c16:uniqueId val="{00000003-403D-4EA4-BE2B-F4EC22B0ED2D}"/>
            </c:ext>
          </c:extLst>
        </c:ser>
        <c:ser>
          <c:idx val="2"/>
          <c:order val="2"/>
          <c:tx>
            <c:strRef>
              <c:f>Sheet1!$F$22</c:f>
              <c:strCache>
                <c:ptCount val="1"/>
                <c:pt idx="0">
                  <c:v>Rural as a Region Gigabit availability</c:v>
                </c:pt>
              </c:strCache>
            </c:strRef>
          </c:tx>
          <c:spPr>
            <a:solidFill>
              <a:schemeClr val="accent6">
                <a:lumMod val="60000"/>
                <a:lumOff val="40000"/>
              </a:schemeClr>
            </a:solidFill>
            <a:ln w="38100">
              <a:solidFill>
                <a:schemeClr val="accent6">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Sheet1!$I$22:$M$22</c:f>
              <c:numCache>
                <c:formatCode>0.0</c:formatCode>
                <c:ptCount val="5"/>
                <c:pt idx="3">
                  <c:v>12.611494252873564</c:v>
                </c:pt>
                <c:pt idx="4">
                  <c:v>21.220238095238098</c:v>
                </c:pt>
              </c:numCache>
            </c:numRef>
          </c:val>
          <c:extLst>
            <c:ext xmlns:c16="http://schemas.microsoft.com/office/drawing/2014/chart" uri="{C3380CC4-5D6E-409C-BE32-E72D297353CC}">
              <c16:uniqueId val="{00000001-403D-4EA4-BE2B-F4EC22B0ED2D}"/>
            </c:ext>
          </c:extLst>
        </c:ser>
        <c:ser>
          <c:idx val="4"/>
          <c:order val="3"/>
          <c:tx>
            <c:strRef>
              <c:f>Sheet1!$O$22</c:f>
              <c:strCache>
                <c:ptCount val="1"/>
                <c:pt idx="0">
                  <c:v>Rural as a Region Full Fibre</c:v>
                </c:pt>
              </c:strCache>
            </c:strRef>
          </c:tx>
          <c:spPr>
            <a:noFill/>
            <a:ln w="38100">
              <a:solidFill>
                <a:schemeClr val="accent6">
                  <a:lumMod val="60000"/>
                  <a:lumOff val="40000"/>
                </a:schemeClr>
              </a:solidFill>
            </a:ln>
            <a:effectLst/>
          </c:spPr>
          <c:invertIfNegative val="0"/>
          <c:val>
            <c:numRef>
              <c:f>Sheet1!$R$22:$V$22</c:f>
              <c:numCache>
                <c:formatCode>0.0</c:formatCode>
                <c:ptCount val="5"/>
                <c:pt idx="1">
                  <c:v>5.2153846153846146</c:v>
                </c:pt>
                <c:pt idx="2">
                  <c:v>7.4386363636363635</c:v>
                </c:pt>
                <c:pt idx="3">
                  <c:v>12.252873563218394</c:v>
                </c:pt>
                <c:pt idx="4">
                  <c:v>19.964285714285715</c:v>
                </c:pt>
              </c:numCache>
            </c:numRef>
          </c:val>
          <c:extLst>
            <c:ext xmlns:c16="http://schemas.microsoft.com/office/drawing/2014/chart" uri="{C3380CC4-5D6E-409C-BE32-E72D297353CC}">
              <c16:uniqueId val="{00000004-403D-4EA4-BE2B-F4EC22B0ED2D}"/>
            </c:ext>
          </c:extLst>
        </c:ser>
        <c:ser>
          <c:idx val="3"/>
          <c:order val="4"/>
          <c:tx>
            <c:strRef>
              <c:f>Sheet1!$F$23</c:f>
              <c:strCache>
                <c:ptCount val="1"/>
                <c:pt idx="0">
                  <c:v>England Gigabit availability</c:v>
                </c:pt>
              </c:strCache>
            </c:strRef>
          </c:tx>
          <c:spPr>
            <a:solidFill>
              <a:schemeClr val="accent1">
                <a:lumMod val="60000"/>
                <a:lumOff val="40000"/>
              </a:schemeClr>
            </a:solidFill>
            <a:ln w="38100">
              <a:solidFill>
                <a:schemeClr val="accent1">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Sheet1!$I$23:$M$23</c:f>
              <c:numCache>
                <c:formatCode>0.0</c:formatCode>
                <c:ptCount val="5"/>
                <c:pt idx="0">
                  <c:v>3</c:v>
                </c:pt>
                <c:pt idx="1">
                  <c:v>6</c:v>
                </c:pt>
                <c:pt idx="2">
                  <c:v>10</c:v>
                </c:pt>
                <c:pt idx="3">
                  <c:v>25</c:v>
                </c:pt>
                <c:pt idx="4">
                  <c:v>46</c:v>
                </c:pt>
              </c:numCache>
            </c:numRef>
          </c:val>
          <c:extLst>
            <c:ext xmlns:c16="http://schemas.microsoft.com/office/drawing/2014/chart" uri="{C3380CC4-5D6E-409C-BE32-E72D297353CC}">
              <c16:uniqueId val="{00000002-403D-4EA4-BE2B-F4EC22B0ED2D}"/>
            </c:ext>
          </c:extLst>
        </c:ser>
        <c:ser>
          <c:idx val="5"/>
          <c:order val="5"/>
          <c:tx>
            <c:strRef>
              <c:f>Sheet1!$O$23</c:f>
              <c:strCache>
                <c:ptCount val="1"/>
                <c:pt idx="0">
                  <c:v>England Full Fibre</c:v>
                </c:pt>
              </c:strCache>
            </c:strRef>
          </c:tx>
          <c:spPr>
            <a:noFill/>
            <a:ln w="38100">
              <a:solidFill>
                <a:schemeClr val="accent1">
                  <a:lumMod val="60000"/>
                  <a:lumOff val="40000"/>
                </a:schemeClr>
              </a:solidFill>
            </a:ln>
            <a:effectLst/>
          </c:spPr>
          <c:invertIfNegative val="0"/>
          <c:val>
            <c:numRef>
              <c:f>Sheet1!$R$23:$V$23</c:f>
              <c:numCache>
                <c:formatCode>0.0</c:formatCode>
                <c:ptCount val="5"/>
                <c:pt idx="1">
                  <c:v>6</c:v>
                </c:pt>
                <c:pt idx="2">
                  <c:v>10</c:v>
                </c:pt>
                <c:pt idx="3">
                  <c:v>16</c:v>
                </c:pt>
                <c:pt idx="4">
                  <c:v>27</c:v>
                </c:pt>
              </c:numCache>
            </c:numRef>
          </c:val>
          <c:extLst>
            <c:ext xmlns:c16="http://schemas.microsoft.com/office/drawing/2014/chart" uri="{C3380CC4-5D6E-409C-BE32-E72D297353CC}">
              <c16:uniqueId val="{00000005-403D-4EA4-BE2B-F4EC22B0ED2D}"/>
            </c:ext>
          </c:extLst>
        </c:ser>
        <c:dLbls>
          <c:showLegendKey val="0"/>
          <c:showVal val="0"/>
          <c:showCatName val="0"/>
          <c:showSerName val="0"/>
          <c:showPercent val="0"/>
          <c:showBubbleSize val="0"/>
        </c:dLbls>
        <c:gapWidth val="0"/>
        <c:overlap val="26"/>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4G services, premises (indoor): signal from all operators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North Devon</c:v>
                </c:pt>
              </c:strCache>
            </c:strRef>
          </c:tx>
          <c:spPr>
            <a:solidFill>
              <a:schemeClr val="tx1"/>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Sheet1!$I$30:$M$30</c:f>
              <c:numCache>
                <c:formatCode>0.0</c:formatCode>
                <c:ptCount val="5"/>
                <c:pt idx="0">
                  <c:v>19.11</c:v>
                </c:pt>
                <c:pt idx="1">
                  <c:v>59.37</c:v>
                </c:pt>
                <c:pt idx="2">
                  <c:v>67.069999999999993</c:v>
                </c:pt>
                <c:pt idx="3">
                  <c:v>68.72</c:v>
                </c:pt>
                <c:pt idx="4">
                  <c:v>70.569999999999993</c:v>
                </c:pt>
              </c:numCache>
            </c:numRef>
          </c:val>
          <c:extLst>
            <c:ext xmlns:c16="http://schemas.microsoft.com/office/drawing/2014/chart" uri="{C3380CC4-5D6E-409C-BE32-E72D297353CC}">
              <c16:uniqueId val="{00000000-89B5-479B-8E18-92F61E4CD9C9}"/>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Sheet1!$I$31:$M$31</c:f>
              <c:numCache>
                <c:formatCode>0.0</c:formatCode>
                <c:ptCount val="5"/>
                <c:pt idx="0">
                  <c:v>29.951428571428565</c:v>
                </c:pt>
                <c:pt idx="1">
                  <c:v>58.982967032967032</c:v>
                </c:pt>
                <c:pt idx="2">
                  <c:v>61.890795454545476</c:v>
                </c:pt>
                <c:pt idx="3">
                  <c:v>63.204482758620699</c:v>
                </c:pt>
                <c:pt idx="4">
                  <c:v>64.16892857142858</c:v>
                </c:pt>
              </c:numCache>
            </c:numRef>
          </c:val>
          <c:extLst>
            <c:ext xmlns:c16="http://schemas.microsoft.com/office/drawing/2014/chart" uri="{C3380CC4-5D6E-409C-BE32-E72D297353CC}">
              <c16:uniqueId val="{00000001-89B5-479B-8E18-92F61E4CD9C9}"/>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Sheet1!$I$32:$M$32</c:f>
              <c:numCache>
                <c:formatCode>0.0</c:formatCode>
                <c:ptCount val="5"/>
                <c:pt idx="0">
                  <c:v>60</c:v>
                </c:pt>
                <c:pt idx="1">
                  <c:v>78</c:v>
                </c:pt>
                <c:pt idx="2">
                  <c:v>81</c:v>
                </c:pt>
                <c:pt idx="3">
                  <c:v>81</c:v>
                </c:pt>
                <c:pt idx="4">
                  <c:v>82</c:v>
                </c:pt>
              </c:numCache>
            </c:numRef>
          </c:val>
          <c:extLst>
            <c:ext xmlns:c16="http://schemas.microsoft.com/office/drawing/2014/chart" uri="{C3380CC4-5D6E-409C-BE32-E72D297353CC}">
              <c16:uniqueId val="{00000002-89B5-479B-8E18-92F61E4CD9C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518160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355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The percentage of premises that have Superfast</a:t>
          </a:r>
          <a:r>
            <a:rPr lang="en-GB" sz="1100" baseline="0">
              <a:solidFill>
                <a:schemeClr val="dk1"/>
              </a:solidFill>
              <a:effectLst/>
              <a:latin typeface="Avenir Next LT Pro" panose="020B0504020202020204" pitchFamily="34" charset="0"/>
              <a:ea typeface="+mn-ea"/>
              <a:cs typeface="+mn-cs"/>
            </a:rPr>
            <a:t> Broadband coverage from fixed broadband within rural areas lags behind that for England as a whole, however both increase from 2016 to 2021 with the gap decreasing over this period of time.</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percentage of premises that had Superfast Broadband coverage from fixed broadband within North Devon was generally in the period 2016 to 2021 below both the rural and England situations, with the gap to 'Rural as a Region' increasing over this time.</a:t>
          </a:r>
          <a:endParaRPr lang="en-GB">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3" name="Chart 2">
          <a:extLst>
            <a:ext uri="{FF2B5EF4-FFF2-40B4-BE49-F238E27FC236}">
              <a16:creationId xmlns:a16="http://schemas.microsoft.com/office/drawing/2014/main" id="{00757A55-C3ED-40C3-8815-3C597F2266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24</xdr:row>
      <xdr:rowOff>99060</xdr:rowOff>
    </xdr:to>
    <xdr:sp macro="" textlink="">
      <xdr:nvSpPr>
        <xdr:cNvPr id="4" name="TextBox 3">
          <a:extLst>
            <a:ext uri="{FF2B5EF4-FFF2-40B4-BE49-F238E27FC236}">
              <a16:creationId xmlns:a16="http://schemas.microsoft.com/office/drawing/2014/main" id="{D5B5E52B-E7D2-46D3-98BC-8931230199BE}"/>
            </a:ext>
          </a:extLst>
        </xdr:cNvPr>
        <xdr:cNvSpPr txBox="1"/>
      </xdr:nvSpPr>
      <xdr:spPr>
        <a:xfrm>
          <a:off x="289560" y="7399020"/>
          <a:ext cx="7437120" cy="23926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England's gigabit availability</a:t>
          </a:r>
          <a:r>
            <a:rPr lang="en-GB" sz="1100" baseline="0">
              <a:solidFill>
                <a:schemeClr val="dk1"/>
              </a:solidFill>
              <a:effectLst/>
              <a:latin typeface="Avenir Next LT Pro" panose="020B0504020202020204" pitchFamily="34" charset="0"/>
              <a:ea typeface="+mn-ea"/>
              <a:cs typeface="+mn-cs"/>
            </a:rPr>
            <a:t> from fixed broadband sees significant increases year on year from 2017 to 2021, and in 2018 and 2019 matches full fibre availability, before surpassing the full fibre availability in England in 2020 and 2021.</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situation for 'Rural as a Region' shows an increase over this period of time also, but at a slower rate thus markedly widening its gap to England's overall gigabit availability, as well as dropping further behind the full fibre availability seen for England.</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North Devon's gigabit availability was identical to its full fibre availability in 2020 and 2021.  From 2018 to 2020 both gigabit and full fibre availability in North Devon was below both the rural and England situations with limited growth.  A significant step increase from 2020 to 2021 for both gigabit and full fibre availability within North Devon took them both beyond the rural position and brought the full fibre availability in line with the England position.</a:t>
          </a: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5" name="Chart 4">
          <a:extLst>
            <a:ext uri="{FF2B5EF4-FFF2-40B4-BE49-F238E27FC236}">
              <a16:creationId xmlns:a16="http://schemas.microsoft.com/office/drawing/2014/main" id="{27806BD4-F96B-4D28-BC4F-0DB7DA50F7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31</xdr:row>
      <xdr:rowOff>297180</xdr:rowOff>
    </xdr:to>
    <xdr:sp macro="" textlink="">
      <xdr:nvSpPr>
        <xdr:cNvPr id="6" name="TextBox 5">
          <a:extLst>
            <a:ext uri="{FF2B5EF4-FFF2-40B4-BE49-F238E27FC236}">
              <a16:creationId xmlns:a16="http://schemas.microsoft.com/office/drawing/2014/main" id="{23B689E0-4BCD-4D79-8D66-AC8876A98010}"/>
            </a:ext>
          </a:extLst>
        </xdr:cNvPr>
        <xdr:cNvSpPr txBox="1"/>
      </xdr:nvSpPr>
      <xdr:spPr>
        <a:xfrm>
          <a:off x="289560" y="11864340"/>
          <a:ext cx="7437120" cy="12954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a:solidFill>
                <a:schemeClr val="dk1"/>
              </a:solidFill>
              <a:effectLst/>
              <a:latin typeface="Avenir Next LT Pro" panose="020B0504020202020204" pitchFamily="34" charset="0"/>
              <a:ea typeface="+mn-ea"/>
              <a:cs typeface="+mn-cs"/>
            </a:rPr>
            <a:t>The</a:t>
          </a:r>
          <a:r>
            <a:rPr lang="en-GB" sz="1100" baseline="0">
              <a:solidFill>
                <a:schemeClr val="dk1"/>
              </a:solidFill>
              <a:effectLst/>
              <a:latin typeface="Avenir Next LT Pro" panose="020B0504020202020204" pitchFamily="34" charset="0"/>
              <a:ea typeface="+mn-ea"/>
              <a:cs typeface="+mn-cs"/>
            </a:rPr>
            <a:t> 4G coverage where there is a signal from all operators within premises saw a step increase from 2017 to 2018 for both 'Rural as a Region' and England, before moving into a period of slow increase from 2018 to 2021.  This is mirrored by both areas, however the rural coverage is significantly lower than that for England as a whole.</a:t>
          </a:r>
        </a:p>
        <a:p>
          <a:endParaRPr lang="en-GB">
            <a:effectLst/>
            <a:latin typeface="Avenir Next LT Pro" panose="020B0504020202020204" pitchFamily="34" charset="0"/>
          </a:endParaRPr>
        </a:p>
        <a:p>
          <a:r>
            <a:rPr lang="en-GB" baseline="0">
              <a:effectLst/>
              <a:latin typeface="Avenir Next LT Pro" panose="020B0504020202020204" pitchFamily="34" charset="0"/>
            </a:rPr>
            <a:t>North Devon's 4G coverage in the period 2017 to 2021 rose significantly taking it from being below to above the rural situation and reducing the deficit to Englands overall position.</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W36"/>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18.33203125" style="1" customWidth="1"/>
    <col min="16" max="16384" width="8.88671875" style="1"/>
  </cols>
  <sheetData>
    <row r="1" spans="1:20" ht="21" customHeight="1" x14ac:dyDescent="0.3">
      <c r="A1" s="60" t="s">
        <v>1354</v>
      </c>
      <c r="B1" s="61"/>
      <c r="C1" s="61"/>
    </row>
    <row r="2" spans="1:20" ht="21" customHeight="1" x14ac:dyDescent="0.3">
      <c r="A2" s="61"/>
      <c r="B2" s="61"/>
      <c r="C2" s="61"/>
    </row>
    <row r="3" spans="1:20" ht="15" thickBot="1" x14ac:dyDescent="0.35"/>
    <row r="4" spans="1:20" ht="16.2" thickBot="1" x14ac:dyDescent="0.35">
      <c r="A4" s="2" t="s">
        <v>0</v>
      </c>
      <c r="B4" s="3" t="s">
        <v>182</v>
      </c>
      <c r="C4" s="4"/>
      <c r="D4" s="4"/>
    </row>
    <row r="5" spans="1:20" x14ac:dyDescent="0.3"/>
    <row r="6" spans="1:20" x14ac:dyDescent="0.3"/>
    <row r="7" spans="1:20" x14ac:dyDescent="0.3"/>
    <row r="8" spans="1:20" x14ac:dyDescent="0.3"/>
    <row r="9" spans="1:20" s="5" customFormat="1" ht="15" thickBot="1" x14ac:dyDescent="0.35"/>
    <row r="10" spans="1:20" x14ac:dyDescent="0.3"/>
    <row r="11" spans="1:20" ht="31.8" thickBot="1" x14ac:dyDescent="0.35">
      <c r="A11" s="29" t="s">
        <v>1359</v>
      </c>
      <c r="B11" s="32" t="s">
        <v>1360</v>
      </c>
      <c r="C11" s="6"/>
      <c r="D11" s="6"/>
      <c r="F11" s="46" t="s">
        <v>1362</v>
      </c>
      <c r="G11" s="46"/>
      <c r="H11" s="47"/>
      <c r="I11" s="7">
        <v>2016</v>
      </c>
      <c r="J11" s="8">
        <v>2017</v>
      </c>
      <c r="K11" s="8">
        <v>2018</v>
      </c>
      <c r="L11" s="28">
        <v>2019</v>
      </c>
      <c r="M11" s="28">
        <v>2020</v>
      </c>
      <c r="N11" s="33">
        <v>2021</v>
      </c>
      <c r="O11" s="42"/>
      <c r="P11" s="39"/>
      <c r="Q11" s="39"/>
      <c r="R11" s="39"/>
      <c r="S11" s="39"/>
      <c r="T11" s="39"/>
    </row>
    <row r="12" spans="1:20" ht="51" customHeight="1" thickTop="1" x14ac:dyDescent="0.3">
      <c r="B12" s="9"/>
      <c r="C12" s="10"/>
      <c r="D12" s="10"/>
      <c r="F12" s="11" t="str">
        <f>B4</f>
        <v>North Devon</v>
      </c>
      <c r="G12" s="12"/>
      <c r="H12" s="13"/>
      <c r="I12" s="14">
        <f>VLOOKUP(F12,Sheet2!B10:J468,4,FALSE)</f>
        <v>80</v>
      </c>
      <c r="J12" s="15">
        <f>VLOOKUP($F12,Sheet2!$B$10:$J$468,5,FALSE)</f>
        <v>84</v>
      </c>
      <c r="K12" s="15">
        <f>VLOOKUP($F12,Sheet2!$B$10:$J$468,6,FALSE)</f>
        <v>84.800000000000011</v>
      </c>
      <c r="L12" s="15">
        <f>VLOOKUP($F12,Sheet2!$B$10:$J$468,7,FALSE)</f>
        <v>85.4</v>
      </c>
      <c r="M12" s="15">
        <f>VLOOKUP($F12,Sheet2!$B$10:$J$468,8,FALSE)</f>
        <v>86.3</v>
      </c>
      <c r="N12" s="15">
        <f>VLOOKUP($F12,Sheet2!$B$10:$J$468,9,FALSE)</f>
        <v>86.7</v>
      </c>
      <c r="O12" s="43"/>
      <c r="P12" s="40"/>
      <c r="Q12" s="40"/>
      <c r="R12" s="40"/>
      <c r="S12" s="40"/>
      <c r="T12" s="40"/>
    </row>
    <row r="13" spans="1:20" ht="51" customHeight="1" x14ac:dyDescent="0.3">
      <c r="B13" s="16"/>
      <c r="C13" s="16"/>
      <c r="D13" s="16"/>
      <c r="F13" s="48" t="s">
        <v>2</v>
      </c>
      <c r="G13" s="49"/>
      <c r="H13" s="50"/>
      <c r="I13" s="17">
        <f>Sheet2!E474</f>
        <v>79.461538461538467</v>
      </c>
      <c r="J13" s="18">
        <f>Sheet2!F474</f>
        <v>84.967032967032964</v>
      </c>
      <c r="K13" s="18">
        <f>Sheet2!G474</f>
        <v>88.446153846153834</v>
      </c>
      <c r="L13" s="18">
        <f>Sheet2!H474</f>
        <v>90.046590909090895</v>
      </c>
      <c r="M13" s="18">
        <f>Sheet2!I474</f>
        <v>91.29425287356321</v>
      </c>
      <c r="N13" s="18">
        <f>Sheet2!J474</f>
        <v>91.619047619047635</v>
      </c>
      <c r="O13" s="43"/>
      <c r="P13" s="40"/>
      <c r="Q13" s="40"/>
      <c r="R13" s="40"/>
      <c r="S13" s="40"/>
      <c r="T13" s="40"/>
    </row>
    <row r="14" spans="1:20" ht="51" customHeight="1" thickBot="1" x14ac:dyDescent="0.35">
      <c r="B14" s="16"/>
      <c r="C14" s="16"/>
      <c r="D14" s="16"/>
      <c r="F14" s="51" t="s">
        <v>3</v>
      </c>
      <c r="G14" s="52"/>
      <c r="H14" s="53"/>
      <c r="I14" s="19">
        <f>Sheet2!E6</f>
        <v>90</v>
      </c>
      <c r="J14" s="20">
        <f>Sheet2!F6</f>
        <v>92</v>
      </c>
      <c r="K14" s="20">
        <f>Sheet2!G6</f>
        <v>94</v>
      </c>
      <c r="L14" s="20">
        <f>Sheet2!H6</f>
        <v>95</v>
      </c>
      <c r="M14" s="20">
        <f>Sheet2!I6</f>
        <v>96</v>
      </c>
      <c r="N14" s="20">
        <f>Sheet2!J6</f>
        <v>96</v>
      </c>
      <c r="O14" s="43"/>
      <c r="P14" s="40"/>
      <c r="Q14" s="40"/>
      <c r="R14" s="40"/>
      <c r="S14" s="40"/>
      <c r="T14" s="40"/>
    </row>
    <row r="15" spans="1:20" ht="51" customHeight="1" thickTop="1" x14ac:dyDescent="0.3">
      <c r="B15" s="16"/>
      <c r="C15" s="16"/>
      <c r="D15" s="16"/>
      <c r="F15" s="54" t="str">
        <f>"% Gap - "&amp;F12&amp;" to Rural as a Region"</f>
        <v>% Gap - North Devon to Rural as a Region</v>
      </c>
      <c r="G15" s="55"/>
      <c r="H15" s="56"/>
      <c r="I15" s="21">
        <f>((I12-I13))</f>
        <v>0.538461538461533</v>
      </c>
      <c r="J15" s="21">
        <f>((J12-J13))</f>
        <v>-0.9670329670329636</v>
      </c>
      <c r="K15" s="21">
        <f t="shared" ref="J15:K15" si="0">((K12-K13))</f>
        <v>-3.6461538461538225</v>
      </c>
      <c r="L15" s="21">
        <f t="shared" ref="K15:N15" si="1">((L12-L13))</f>
        <v>-4.6465909090908895</v>
      </c>
      <c r="M15" s="21">
        <f t="shared" si="1"/>
        <v>-4.9942528735632123</v>
      </c>
      <c r="N15" s="21">
        <f t="shared" si="1"/>
        <v>-4.9190476190476318</v>
      </c>
      <c r="O15" s="44"/>
      <c r="P15" s="41"/>
      <c r="Q15" s="41"/>
      <c r="R15" s="41"/>
      <c r="S15" s="41"/>
      <c r="T15" s="41"/>
    </row>
    <row r="16" spans="1:20" ht="51" customHeight="1" x14ac:dyDescent="0.3">
      <c r="B16" s="16"/>
      <c r="C16" s="16"/>
      <c r="D16" s="16"/>
      <c r="F16" s="57" t="str">
        <f>"% Gap - "&amp;F12&amp;" to England"</f>
        <v>% Gap - North Devon to England</v>
      </c>
      <c r="G16" s="58"/>
      <c r="H16" s="59"/>
      <c r="I16" s="21">
        <f>I12-I14</f>
        <v>-10</v>
      </c>
      <c r="J16" s="21">
        <f>J12-J14</f>
        <v>-8</v>
      </c>
      <c r="K16" s="21">
        <f t="shared" ref="J16:K16" si="2">K12-K14</f>
        <v>-9.1999999999999886</v>
      </c>
      <c r="L16" s="21">
        <f t="shared" ref="K16:N16" si="3">L12-L14</f>
        <v>-9.5999999999999943</v>
      </c>
      <c r="M16" s="21">
        <f t="shared" si="3"/>
        <v>-9.7000000000000028</v>
      </c>
      <c r="N16" s="21">
        <f t="shared" si="3"/>
        <v>-9.2999999999999972</v>
      </c>
      <c r="O16" s="44"/>
      <c r="P16" s="41"/>
      <c r="Q16" s="41"/>
      <c r="R16" s="41"/>
      <c r="S16" s="41"/>
      <c r="T16" s="41"/>
    </row>
    <row r="17" spans="1:23" ht="51" customHeight="1" x14ac:dyDescent="0.3">
      <c r="B17" s="16"/>
      <c r="C17" s="16"/>
      <c r="D17" s="16"/>
      <c r="F17" s="57" t="s">
        <v>4</v>
      </c>
      <c r="G17" s="58"/>
      <c r="H17" s="59"/>
      <c r="I17" s="22">
        <f>(I13-I14)</f>
        <v>-10.538461538461533</v>
      </c>
      <c r="J17" s="23">
        <f>(J13-J14)</f>
        <v>-7.0329670329670364</v>
      </c>
      <c r="K17" s="23">
        <f t="shared" ref="K17:N17" si="4">(K13-K14)</f>
        <v>-5.5538461538461661</v>
      </c>
      <c r="L17" s="23">
        <f t="shared" si="4"/>
        <v>-4.9534090909091049</v>
      </c>
      <c r="M17" s="23">
        <f t="shared" si="4"/>
        <v>-4.7057471264367905</v>
      </c>
      <c r="N17" s="23">
        <f t="shared" si="4"/>
        <v>-4.3809523809523654</v>
      </c>
      <c r="O17" s="44"/>
      <c r="P17" s="41"/>
      <c r="Q17" s="41"/>
      <c r="R17" s="41"/>
      <c r="S17" s="41"/>
      <c r="T17" s="41"/>
    </row>
    <row r="18" spans="1:23" s="5" customFormat="1" ht="15" thickBot="1" x14ac:dyDescent="0.35">
      <c r="B18" s="24"/>
      <c r="C18" s="24"/>
      <c r="D18" s="24"/>
      <c r="F18" s="25"/>
      <c r="G18" s="25"/>
      <c r="H18" s="25"/>
      <c r="I18" s="26"/>
      <c r="J18" s="26"/>
      <c r="K18" s="26"/>
      <c r="L18" s="26"/>
      <c r="M18" s="26"/>
      <c r="N18" s="26"/>
    </row>
    <row r="19" spans="1:23" x14ac:dyDescent="0.3"/>
    <row r="20" spans="1:23" ht="31.8" thickBot="1" x14ac:dyDescent="0.35">
      <c r="A20" s="29" t="s">
        <v>1361</v>
      </c>
      <c r="B20" s="32" t="s">
        <v>1360</v>
      </c>
      <c r="C20" s="6"/>
      <c r="D20" s="6"/>
      <c r="F20" s="46" t="s">
        <v>1357</v>
      </c>
      <c r="G20" s="46"/>
      <c r="H20" s="47"/>
      <c r="I20" s="7">
        <v>2017</v>
      </c>
      <c r="J20" s="28">
        <v>2018</v>
      </c>
      <c r="K20" s="28">
        <v>2019</v>
      </c>
      <c r="L20" s="28">
        <v>2020</v>
      </c>
      <c r="M20" s="33">
        <v>2021</v>
      </c>
      <c r="N20" s="42"/>
      <c r="O20" s="46" t="s">
        <v>1356</v>
      </c>
      <c r="P20" s="46"/>
      <c r="Q20" s="47"/>
      <c r="R20" s="7">
        <v>2017</v>
      </c>
      <c r="S20" s="28">
        <v>2018</v>
      </c>
      <c r="T20" s="28">
        <v>2019</v>
      </c>
      <c r="U20" s="28">
        <v>2020</v>
      </c>
      <c r="V20" s="33">
        <v>2021</v>
      </c>
      <c r="W20" s="45"/>
    </row>
    <row r="21" spans="1:23" ht="51" customHeight="1" thickTop="1" x14ac:dyDescent="0.3">
      <c r="B21" s="9"/>
      <c r="C21" s="10"/>
      <c r="D21" s="10"/>
      <c r="F21" s="11" t="str">
        <f>B4&amp;" Gigabit availability"</f>
        <v>North Devon Gigabit availability</v>
      </c>
      <c r="G21" s="12"/>
      <c r="H21" s="13"/>
      <c r="I21" s="14"/>
      <c r="J21" s="15"/>
      <c r="K21" s="15"/>
      <c r="L21" s="15">
        <f>VLOOKUP(B4,Sheet2!AB9:AJ460,8,FALSE)</f>
        <v>4.7</v>
      </c>
      <c r="M21" s="34">
        <f>VLOOKUP(B4,Sheet2!AB9:AK460,9,FALSE)</f>
        <v>27.3</v>
      </c>
      <c r="N21" s="43"/>
      <c r="O21" s="11" t="str">
        <f>B4&amp;" Full Fibre"</f>
        <v>North Devon Full Fibre</v>
      </c>
      <c r="P21" s="12"/>
      <c r="Q21" s="13"/>
      <c r="R21" s="14"/>
      <c r="S21" s="15">
        <f>VLOOKUP(B4,Sheet2!BB9:BJ460,6,FALSE)</f>
        <v>1.9</v>
      </c>
      <c r="T21" s="15">
        <f>VLOOKUP(B4,Sheet2!BB9:BJ460,7,FALSE)</f>
        <v>2.7</v>
      </c>
      <c r="U21" s="15">
        <f>VLOOKUP(B4,Sheet2!BB9:BJ460,8,FALSE)</f>
        <v>4.7</v>
      </c>
      <c r="V21" s="34">
        <f>VLOOKUP(B4,Sheet2!BB9:BJ460,9,FALSE)</f>
        <v>27.3</v>
      </c>
      <c r="W21" s="45"/>
    </row>
    <row r="22" spans="1:23" ht="51" customHeight="1" x14ac:dyDescent="0.3">
      <c r="B22" s="16"/>
      <c r="C22" s="16"/>
      <c r="D22" s="16"/>
      <c r="F22" s="48" t="s">
        <v>1363</v>
      </c>
      <c r="G22" s="49"/>
      <c r="H22" s="50"/>
      <c r="I22" s="17"/>
      <c r="J22" s="18"/>
      <c r="K22" s="18"/>
      <c r="L22" s="18">
        <f>Sheet2!AI472</f>
        <v>12.611494252873564</v>
      </c>
      <c r="M22" s="35">
        <f>Sheet2!AJ472</f>
        <v>21.220238095238098</v>
      </c>
      <c r="N22" s="43"/>
      <c r="O22" s="48" t="s">
        <v>1365</v>
      </c>
      <c r="P22" s="49"/>
      <c r="Q22" s="50"/>
      <c r="R22" s="17"/>
      <c r="S22" s="18">
        <f>Sheet2!BG472</f>
        <v>5.2153846153846146</v>
      </c>
      <c r="T22" s="18">
        <f>Sheet2!BH472</f>
        <v>7.4386363636363635</v>
      </c>
      <c r="U22" s="18">
        <f>Sheet2!BI472</f>
        <v>12.252873563218394</v>
      </c>
      <c r="V22" s="18">
        <f>Sheet2!BJ472</f>
        <v>19.964285714285715</v>
      </c>
      <c r="W22" s="45"/>
    </row>
    <row r="23" spans="1:23" ht="51" customHeight="1" thickBot="1" x14ac:dyDescent="0.35">
      <c r="B23" s="16"/>
      <c r="C23" s="16"/>
      <c r="D23" s="16"/>
      <c r="F23" s="51" t="s">
        <v>1364</v>
      </c>
      <c r="G23" s="52"/>
      <c r="H23" s="53"/>
      <c r="I23" s="19">
        <f>Sheet2!AF8</f>
        <v>3</v>
      </c>
      <c r="J23" s="20">
        <f>Sheet2!AG8</f>
        <v>6</v>
      </c>
      <c r="K23" s="20">
        <f>Sheet2!AH8</f>
        <v>10</v>
      </c>
      <c r="L23" s="20">
        <f>Sheet2!AI8</f>
        <v>25</v>
      </c>
      <c r="M23" s="20">
        <f>Sheet2!AJ8</f>
        <v>46</v>
      </c>
      <c r="N23" s="43"/>
      <c r="O23" s="51" t="s">
        <v>1366</v>
      </c>
      <c r="P23" s="52"/>
      <c r="Q23" s="53"/>
      <c r="R23" s="19"/>
      <c r="S23" s="20">
        <f>Sheet2!BG8</f>
        <v>6</v>
      </c>
      <c r="T23" s="20">
        <f>Sheet2!BH8</f>
        <v>10</v>
      </c>
      <c r="U23" s="20">
        <f>Sheet2!BI8</f>
        <v>16</v>
      </c>
      <c r="V23" s="36">
        <f>Sheet2!BJ8</f>
        <v>27</v>
      </c>
      <c r="W23" s="45"/>
    </row>
    <row r="24" spans="1:23" ht="51" customHeight="1" thickTop="1" x14ac:dyDescent="0.3">
      <c r="B24" s="16"/>
      <c r="C24" s="16"/>
      <c r="D24" s="16"/>
      <c r="F24" s="54" t="str">
        <f>"% Gap - "&amp;F21&amp;" to Rural as a Region"</f>
        <v>% Gap - North Devon Gigabit availability to Rural as a Region</v>
      </c>
      <c r="G24" s="55"/>
      <c r="H24" s="56"/>
      <c r="I24" s="21"/>
      <c r="J24" s="21"/>
      <c r="K24" s="21"/>
      <c r="L24" s="21">
        <f>((L21-L22))</f>
        <v>-7.9114942528735641</v>
      </c>
      <c r="M24" s="37">
        <f>((M21-M22))</f>
        <v>6.0797619047619023</v>
      </c>
      <c r="N24" s="44"/>
      <c r="O24" s="54" t="str">
        <f>"% Gap - "&amp;O21&amp;" to Rural as a Region"</f>
        <v>% Gap - North Devon Full Fibre to Rural as a Region</v>
      </c>
      <c r="P24" s="55"/>
      <c r="Q24" s="56"/>
      <c r="R24" s="21"/>
      <c r="S24" s="21">
        <f t="shared" ref="S24:T24" si="5">((S21-S22))</f>
        <v>-3.3153846153846147</v>
      </c>
      <c r="T24" s="21">
        <f t="shared" si="5"/>
        <v>-4.7386363636363633</v>
      </c>
      <c r="U24" s="21">
        <f>((U21-U22))</f>
        <v>-7.5528735632183936</v>
      </c>
      <c r="V24" s="37">
        <f>((V21-V22))</f>
        <v>7.3357142857142854</v>
      </c>
      <c r="W24" s="45"/>
    </row>
    <row r="25" spans="1:23" ht="51" customHeight="1" x14ac:dyDescent="0.3">
      <c r="B25" s="16"/>
      <c r="C25" s="16"/>
      <c r="D25" s="16"/>
      <c r="F25" s="57" t="str">
        <f>"% Gap - "&amp;F21&amp;" to England"</f>
        <v>% Gap - North Devon Gigabit availability to England</v>
      </c>
      <c r="G25" s="58"/>
      <c r="H25" s="59"/>
      <c r="I25" s="21"/>
      <c r="J25" s="21"/>
      <c r="K25" s="21"/>
      <c r="L25" s="21">
        <f>L21-L23</f>
        <v>-20.3</v>
      </c>
      <c r="M25" s="21">
        <f>M21-M23</f>
        <v>-18.7</v>
      </c>
      <c r="N25" s="44"/>
      <c r="O25" s="57" t="str">
        <f>"% Gap - "&amp;O21&amp;" to England"</f>
        <v>% Gap - North Devon Full Fibre to England</v>
      </c>
      <c r="P25" s="58"/>
      <c r="Q25" s="59"/>
      <c r="R25" s="21"/>
      <c r="S25" s="21">
        <f>S21-S23</f>
        <v>-4.0999999999999996</v>
      </c>
      <c r="T25" s="21">
        <f t="shared" ref="T25:V25" si="6">T21-T23</f>
        <v>-7.3</v>
      </c>
      <c r="U25" s="21">
        <f t="shared" si="6"/>
        <v>-11.3</v>
      </c>
      <c r="V25" s="21">
        <f t="shared" si="6"/>
        <v>0.30000000000000071</v>
      </c>
      <c r="W25" s="45"/>
    </row>
    <row r="26" spans="1:23" ht="51" customHeight="1" x14ac:dyDescent="0.3">
      <c r="B26" s="16"/>
      <c r="C26" s="16"/>
      <c r="D26" s="16"/>
      <c r="F26" s="57" t="s">
        <v>4</v>
      </c>
      <c r="G26" s="58"/>
      <c r="H26" s="59"/>
      <c r="I26" s="22"/>
      <c r="J26" s="23"/>
      <c r="K26" s="23"/>
      <c r="L26" s="23">
        <f>((L22-L23))</f>
        <v>-12.388505747126436</v>
      </c>
      <c r="M26" s="38">
        <f>((M22-M23))</f>
        <v>-24.779761904761902</v>
      </c>
      <c r="N26" s="44"/>
      <c r="O26" s="57" t="s">
        <v>4</v>
      </c>
      <c r="P26" s="58"/>
      <c r="Q26" s="59"/>
      <c r="R26" s="22"/>
      <c r="S26" s="23">
        <f t="shared" ref="S26:T26" si="7">((S22-S23))</f>
        <v>-0.78461538461538538</v>
      </c>
      <c r="T26" s="23">
        <f t="shared" si="7"/>
        <v>-2.5613636363636365</v>
      </c>
      <c r="U26" s="23">
        <f>((U22-U23))</f>
        <v>-3.7471264367816062</v>
      </c>
      <c r="V26" s="38">
        <f>((V22-V23))</f>
        <v>-7.0357142857142847</v>
      </c>
      <c r="W26" s="45"/>
    </row>
    <row r="27" spans="1:23" s="5" customFormat="1" ht="15" thickBot="1" x14ac:dyDescent="0.35">
      <c r="B27" s="24"/>
      <c r="C27" s="24"/>
      <c r="D27" s="24"/>
      <c r="F27" s="25"/>
      <c r="G27" s="25"/>
      <c r="H27" s="25"/>
      <c r="I27" s="26"/>
      <c r="J27" s="26"/>
      <c r="K27" s="26"/>
      <c r="L27" s="26"/>
      <c r="M27" s="26"/>
      <c r="N27" s="26"/>
    </row>
    <row r="28" spans="1:23" x14ac:dyDescent="0.3"/>
    <row r="29" spans="1:23" ht="16.2" thickBot="1" x14ac:dyDescent="0.35">
      <c r="A29" s="29" t="s">
        <v>1367</v>
      </c>
      <c r="B29" s="32" t="s">
        <v>1360</v>
      </c>
      <c r="C29" s="6"/>
      <c r="D29" s="6"/>
      <c r="F29" s="46" t="s">
        <v>1358</v>
      </c>
      <c r="G29" s="46"/>
      <c r="H29" s="47"/>
      <c r="I29" s="7">
        <v>2017</v>
      </c>
      <c r="J29" s="28">
        <v>2018</v>
      </c>
      <c r="K29" s="28">
        <v>2019</v>
      </c>
      <c r="L29" s="28">
        <v>2020</v>
      </c>
      <c r="M29" s="33">
        <v>2021</v>
      </c>
      <c r="N29" s="42"/>
      <c r="O29" s="39"/>
      <c r="P29" s="39"/>
      <c r="Q29" s="39"/>
      <c r="R29" s="39"/>
      <c r="S29" s="39"/>
      <c r="T29" s="39"/>
    </row>
    <row r="30" spans="1:23" ht="51" customHeight="1" thickTop="1" x14ac:dyDescent="0.3">
      <c r="B30" s="9"/>
      <c r="C30" s="10"/>
      <c r="D30" s="10"/>
      <c r="F30" s="11" t="str">
        <f>B4</f>
        <v>North Devon</v>
      </c>
      <c r="G30" s="12"/>
      <c r="H30" s="13"/>
      <c r="I30" s="14">
        <f>VLOOKUP(F30,Sheet2!BL9:BT460,5,FALSE)</f>
        <v>19.11</v>
      </c>
      <c r="J30" s="15">
        <f>VLOOKUP($F30,Sheet2!$BL9:$BT460,6,FALSE)</f>
        <v>59.37</v>
      </c>
      <c r="K30" s="15">
        <f>VLOOKUP($F30,Sheet2!$BL9:$BT460,7,FALSE)</f>
        <v>67.069999999999993</v>
      </c>
      <c r="L30" s="15">
        <f>VLOOKUP($F30,Sheet2!$BL9:$BT460,8,FALSE)</f>
        <v>68.72</v>
      </c>
      <c r="M30" s="15">
        <f>VLOOKUP($F30,Sheet2!$BL9:$BT460,9,FALSE)</f>
        <v>70.569999999999993</v>
      </c>
      <c r="N30" s="43"/>
      <c r="O30" s="40"/>
      <c r="P30" s="40"/>
      <c r="Q30" s="40"/>
      <c r="R30" s="40"/>
      <c r="S30" s="40"/>
      <c r="T30" s="40"/>
    </row>
    <row r="31" spans="1:23" ht="51" customHeight="1" x14ac:dyDescent="0.3">
      <c r="B31" s="16"/>
      <c r="C31" s="16"/>
      <c r="D31" s="16"/>
      <c r="F31" s="48" t="s">
        <v>2</v>
      </c>
      <c r="G31" s="49"/>
      <c r="H31" s="50"/>
      <c r="I31" s="17">
        <f>Sheet2!BP472</f>
        <v>29.951428571428565</v>
      </c>
      <c r="J31" s="18">
        <f>Sheet2!BQ472</f>
        <v>58.982967032967032</v>
      </c>
      <c r="K31" s="18">
        <f>Sheet2!BR472</f>
        <v>61.890795454545476</v>
      </c>
      <c r="L31" s="18">
        <f>Sheet2!BS472</f>
        <v>63.204482758620699</v>
      </c>
      <c r="M31" s="18">
        <f>Sheet2!BT472</f>
        <v>64.16892857142858</v>
      </c>
      <c r="N31" s="43"/>
      <c r="O31" s="40"/>
      <c r="P31" s="40"/>
      <c r="Q31" s="40"/>
      <c r="R31" s="40"/>
      <c r="S31" s="40"/>
      <c r="T31" s="40"/>
    </row>
    <row r="32" spans="1:23" ht="51" customHeight="1" thickBot="1" x14ac:dyDescent="0.35">
      <c r="B32" s="16"/>
      <c r="C32" s="16"/>
      <c r="D32" s="16"/>
      <c r="F32" s="51" t="s">
        <v>3</v>
      </c>
      <c r="G32" s="52"/>
      <c r="H32" s="53"/>
      <c r="I32" s="19">
        <f>Sheet2!BP8</f>
        <v>60</v>
      </c>
      <c r="J32" s="20">
        <f>Sheet2!BQ8</f>
        <v>78</v>
      </c>
      <c r="K32" s="20">
        <f>Sheet2!BR8</f>
        <v>81</v>
      </c>
      <c r="L32" s="20">
        <f>Sheet2!BS8</f>
        <v>81</v>
      </c>
      <c r="M32" s="20">
        <f>Sheet2!BT8</f>
        <v>82</v>
      </c>
      <c r="N32" s="43"/>
      <c r="O32" s="40"/>
      <c r="P32" s="40"/>
      <c r="Q32" s="40"/>
      <c r="R32" s="40"/>
      <c r="S32" s="40"/>
      <c r="T32" s="40"/>
    </row>
    <row r="33" spans="2:20" ht="51" customHeight="1" thickTop="1" x14ac:dyDescent="0.3">
      <c r="B33" s="16"/>
      <c r="C33" s="16"/>
      <c r="D33" s="16"/>
      <c r="F33" s="54" t="str">
        <f>"% Gap - "&amp;F30&amp;" to Rural as a Region"</f>
        <v>% Gap - North Devon to Rural as a Region</v>
      </c>
      <c r="G33" s="55"/>
      <c r="H33" s="56"/>
      <c r="I33" s="21">
        <f>(I30-I31)</f>
        <v>-10.841428571428565</v>
      </c>
      <c r="J33" s="21">
        <f>(J30-J31)</f>
        <v>0.3870329670329653</v>
      </c>
      <c r="K33" s="21">
        <f t="shared" ref="K33:M33" si="8">(K30-K31)</f>
        <v>5.1792045454545175</v>
      </c>
      <c r="L33" s="21">
        <f t="shared" si="8"/>
        <v>5.5155172413792997</v>
      </c>
      <c r="M33" s="21">
        <f t="shared" si="8"/>
        <v>6.401071428571413</v>
      </c>
      <c r="N33" s="44"/>
      <c r="O33" s="41"/>
      <c r="P33" s="41"/>
      <c r="Q33" s="41"/>
      <c r="R33" s="41"/>
      <c r="S33" s="41"/>
      <c r="T33" s="41"/>
    </row>
    <row r="34" spans="2:20" ht="51" customHeight="1" x14ac:dyDescent="0.3">
      <c r="B34" s="16"/>
      <c r="C34" s="16"/>
      <c r="D34" s="16"/>
      <c r="F34" s="57" t="str">
        <f>"% Gap - "&amp;F30&amp;" to England"</f>
        <v>% Gap - North Devon to England</v>
      </c>
      <c r="G34" s="58"/>
      <c r="H34" s="59"/>
      <c r="I34" s="21">
        <f>I30-I32</f>
        <v>-40.89</v>
      </c>
      <c r="J34" s="21">
        <f>J30-J32</f>
        <v>-18.630000000000003</v>
      </c>
      <c r="K34" s="21">
        <f t="shared" ref="K34:M34" si="9">K30-K32</f>
        <v>-13.930000000000007</v>
      </c>
      <c r="L34" s="21">
        <f t="shared" si="9"/>
        <v>-12.280000000000001</v>
      </c>
      <c r="M34" s="21">
        <f t="shared" si="9"/>
        <v>-11.430000000000007</v>
      </c>
      <c r="N34" s="44"/>
      <c r="O34" s="41"/>
      <c r="P34" s="41"/>
      <c r="Q34" s="41"/>
      <c r="R34" s="41"/>
      <c r="S34" s="41"/>
      <c r="T34" s="41"/>
    </row>
    <row r="35" spans="2:20" ht="51" customHeight="1" x14ac:dyDescent="0.3">
      <c r="B35" s="16"/>
      <c r="C35" s="16"/>
      <c r="D35" s="16"/>
      <c r="F35" s="57" t="s">
        <v>4</v>
      </c>
      <c r="G35" s="58"/>
      <c r="H35" s="59"/>
      <c r="I35" s="22">
        <f>(I31-I32)</f>
        <v>-30.048571428571435</v>
      </c>
      <c r="J35" s="23">
        <f>(J31-J32)</f>
        <v>-19.017032967032968</v>
      </c>
      <c r="K35" s="23">
        <f t="shared" ref="K35:M35" si="10">(K31-K32)</f>
        <v>-19.109204545454524</v>
      </c>
      <c r="L35" s="23">
        <f t="shared" si="10"/>
        <v>-17.795517241379301</v>
      </c>
      <c r="M35" s="23">
        <f t="shared" si="10"/>
        <v>-17.83107142857142</v>
      </c>
      <c r="N35" s="44"/>
      <c r="O35" s="41"/>
      <c r="P35" s="41"/>
      <c r="Q35" s="41"/>
      <c r="R35" s="41"/>
      <c r="S35" s="41"/>
      <c r="T35" s="41"/>
    </row>
    <row r="36" spans="2:20" s="5" customFormat="1" ht="15" thickBot="1" x14ac:dyDescent="0.35">
      <c r="B36" s="24"/>
      <c r="C36" s="24"/>
      <c r="D36" s="24"/>
      <c r="F36" s="25"/>
      <c r="G36" s="25"/>
      <c r="H36" s="25"/>
      <c r="I36" s="26"/>
      <c r="J36" s="26"/>
      <c r="K36" s="26"/>
      <c r="L36" s="26"/>
      <c r="M36" s="26"/>
      <c r="N36" s="26"/>
    </row>
  </sheetData>
  <sheetProtection algorithmName="SHA-512" hashValue="PgDT+kC5pXlH0DvUkGuC5pjEhvyyEu5PEj22lhH9hhHad6p4vAo0x5GWZOy+fNloCTT1AvW7fzyVaV4qEeqKDg==" saltValue="RiXursJK6HPGtxVobklUyQ==" spinCount="100000" sheet="1" objects="1" scenarios="1"/>
  <protectedRanges>
    <protectedRange sqref="B4" name="Range1"/>
  </protectedRanges>
  <mergeCells count="25">
    <mergeCell ref="F17:H17"/>
    <mergeCell ref="A1:C2"/>
    <mergeCell ref="F11:H11"/>
    <mergeCell ref="F13:H13"/>
    <mergeCell ref="F14:H14"/>
    <mergeCell ref="F15:H15"/>
    <mergeCell ref="F16:H16"/>
    <mergeCell ref="F20:H20"/>
    <mergeCell ref="F22:H22"/>
    <mergeCell ref="F23:H23"/>
    <mergeCell ref="F24:H24"/>
    <mergeCell ref="F26:H26"/>
    <mergeCell ref="F25:H25"/>
    <mergeCell ref="F29:H29"/>
    <mergeCell ref="F31:H31"/>
    <mergeCell ref="F32:H32"/>
    <mergeCell ref="F33:H33"/>
    <mergeCell ref="F35:H35"/>
    <mergeCell ref="F34:H34"/>
    <mergeCell ref="O20:Q20"/>
    <mergeCell ref="O22:Q22"/>
    <mergeCell ref="O23:Q23"/>
    <mergeCell ref="O24:Q24"/>
    <mergeCell ref="O26:Q26"/>
    <mergeCell ref="O25:Q2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topLeftCell="A64" workbookViewId="0">
      <selection activeCell="A74" activeCellId="9" sqref="A14 A16 A25 A31 A34 A41 A48 A50 A71 A74"/>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e">
        <f t="shared" si="0"/>
        <v>#N/A</v>
      </c>
      <c r="P3" s="27" t="s">
        <v>328</v>
      </c>
    </row>
    <row r="4" spans="1:16" x14ac:dyDescent="0.3">
      <c r="A4" t="s">
        <v>34</v>
      </c>
      <c r="M4" t="s">
        <v>322</v>
      </c>
      <c r="N4" t="e">
        <f t="shared" si="0"/>
        <v>#N/A</v>
      </c>
      <c r="P4" s="27" t="s">
        <v>331</v>
      </c>
    </row>
    <row r="5" spans="1:16" x14ac:dyDescent="0.3">
      <c r="A5" t="s">
        <v>38</v>
      </c>
      <c r="M5" t="s">
        <v>334</v>
      </c>
      <c r="N5" t="e">
        <f t="shared" si="0"/>
        <v>#N/A</v>
      </c>
      <c r="P5" s="27" t="s">
        <v>333</v>
      </c>
    </row>
    <row r="6" spans="1:16" x14ac:dyDescent="0.3">
      <c r="A6" t="s">
        <v>39</v>
      </c>
      <c r="M6" t="s">
        <v>323</v>
      </c>
      <c r="N6" t="e">
        <f t="shared" si="0"/>
        <v>#N/A</v>
      </c>
      <c r="P6" s="27" t="s">
        <v>334</v>
      </c>
    </row>
    <row r="7" spans="1:16" x14ac:dyDescent="0.3">
      <c r="A7" t="s">
        <v>64</v>
      </c>
      <c r="M7" t="s">
        <v>328</v>
      </c>
      <c r="N7" t="e">
        <f t="shared" si="0"/>
        <v>#N/A</v>
      </c>
      <c r="P7" s="27" t="s">
        <v>336</v>
      </c>
    </row>
    <row r="8" spans="1:16" x14ac:dyDescent="0.3">
      <c r="A8" t="s">
        <v>67</v>
      </c>
      <c r="M8" t="s">
        <v>336</v>
      </c>
      <c r="N8" t="e">
        <f t="shared" si="0"/>
        <v>#N/A</v>
      </c>
      <c r="P8" s="27" t="s">
        <v>337</v>
      </c>
    </row>
    <row r="9" spans="1:16" x14ac:dyDescent="0.3">
      <c r="A9" t="s">
        <v>71</v>
      </c>
      <c r="M9" t="s">
        <v>324</v>
      </c>
      <c r="N9" t="e">
        <f t="shared" si="0"/>
        <v>#N/A</v>
      </c>
      <c r="P9" s="27" t="s">
        <v>340</v>
      </c>
    </row>
    <row r="10" spans="1:16" x14ac:dyDescent="0.3">
      <c r="A10" t="s">
        <v>72</v>
      </c>
      <c r="M10" t="s">
        <v>329</v>
      </c>
      <c r="N10" t="e">
        <f t="shared" si="0"/>
        <v>#N/A</v>
      </c>
      <c r="P10" s="27" t="s">
        <v>341</v>
      </c>
    </row>
    <row r="11" spans="1:16" x14ac:dyDescent="0.3">
      <c r="A11" t="s">
        <v>73</v>
      </c>
      <c r="M11" t="s">
        <v>337</v>
      </c>
      <c r="N11" t="e">
        <f t="shared" si="0"/>
        <v>#N/A</v>
      </c>
    </row>
    <row r="12" spans="1:16" x14ac:dyDescent="0.3">
      <c r="A12" t="s">
        <v>74</v>
      </c>
      <c r="M12" t="s">
        <v>325</v>
      </c>
      <c r="N12" t="e">
        <f t="shared" si="0"/>
        <v>#N/A</v>
      </c>
    </row>
    <row r="13" spans="1:16" x14ac:dyDescent="0.3">
      <c r="A13" t="s">
        <v>76</v>
      </c>
      <c r="M13" t="s">
        <v>330</v>
      </c>
      <c r="N13" t="e">
        <f t="shared" si="0"/>
        <v>#N/A</v>
      </c>
    </row>
    <row r="14" spans="1:16" x14ac:dyDescent="0.3">
      <c r="A14" t="s">
        <v>83</v>
      </c>
      <c r="M14" t="s">
        <v>331</v>
      </c>
      <c r="N14" t="e">
        <f t="shared" si="0"/>
        <v>#N/A</v>
      </c>
    </row>
    <row r="15" spans="1:16" x14ac:dyDescent="0.3">
      <c r="A15" t="s">
        <v>89</v>
      </c>
      <c r="M15" t="s">
        <v>338</v>
      </c>
      <c r="N15" t="e">
        <f t="shared" si="0"/>
        <v>#N/A</v>
      </c>
    </row>
    <row r="16" spans="1:16" x14ac:dyDescent="0.3">
      <c r="A16" t="s">
        <v>90</v>
      </c>
      <c r="M16" t="s">
        <v>326</v>
      </c>
      <c r="N16" t="e">
        <f t="shared" si="0"/>
        <v>#N/A</v>
      </c>
    </row>
    <row r="17" spans="1:14" x14ac:dyDescent="0.3">
      <c r="A17" t="s">
        <v>93</v>
      </c>
      <c r="M17" t="s">
        <v>339</v>
      </c>
      <c r="N17" t="e">
        <f t="shared" si="0"/>
        <v>#N/A</v>
      </c>
    </row>
    <row r="18" spans="1:14" x14ac:dyDescent="0.3">
      <c r="A18" t="s">
        <v>94</v>
      </c>
      <c r="M18" t="s">
        <v>340</v>
      </c>
      <c r="N18" t="e">
        <f t="shared" si="0"/>
        <v>#N/A</v>
      </c>
    </row>
    <row r="19" spans="1:14" x14ac:dyDescent="0.3">
      <c r="A19" t="s">
        <v>96</v>
      </c>
      <c r="M19" t="s">
        <v>327</v>
      </c>
      <c r="N19" t="e">
        <f t="shared" si="0"/>
        <v>#N/A</v>
      </c>
    </row>
    <row r="20" spans="1:14" x14ac:dyDescent="0.3">
      <c r="A20" t="s">
        <v>99</v>
      </c>
      <c r="M20" t="s">
        <v>341</v>
      </c>
      <c r="N20" t="e">
        <f t="shared" si="0"/>
        <v>#N/A</v>
      </c>
    </row>
    <row r="21" spans="1:14" x14ac:dyDescent="0.3">
      <c r="A21" t="s">
        <v>109</v>
      </c>
      <c r="M21" t="s">
        <v>342</v>
      </c>
      <c r="N21" t="e">
        <f t="shared" si="0"/>
        <v>#N/A</v>
      </c>
    </row>
    <row r="22" spans="1:14" x14ac:dyDescent="0.3">
      <c r="A22" t="s">
        <v>121</v>
      </c>
      <c r="M22" t="s">
        <v>343</v>
      </c>
      <c r="N22" t="e">
        <f t="shared" si="0"/>
        <v>#N/A</v>
      </c>
    </row>
    <row r="23" spans="1:14" x14ac:dyDescent="0.3">
      <c r="A23" t="s">
        <v>123</v>
      </c>
      <c r="M23" t="s">
        <v>344</v>
      </c>
      <c r="N23" t="e">
        <f t="shared" si="0"/>
        <v>#N/A</v>
      </c>
    </row>
    <row r="24" spans="1:14" x14ac:dyDescent="0.3">
      <c r="A24" t="s">
        <v>126</v>
      </c>
      <c r="M24" t="s">
        <v>345</v>
      </c>
      <c r="N24" t="e">
        <f t="shared" si="0"/>
        <v>#N/A</v>
      </c>
    </row>
    <row r="25" spans="1:14" x14ac:dyDescent="0.3">
      <c r="A25" t="s">
        <v>133</v>
      </c>
      <c r="M25" t="s">
        <v>373</v>
      </c>
      <c r="N25" t="e">
        <f t="shared" si="0"/>
        <v>#N/A</v>
      </c>
    </row>
    <row r="26" spans="1:14" x14ac:dyDescent="0.3">
      <c r="A26" t="s">
        <v>143</v>
      </c>
      <c r="M26" t="s">
        <v>374</v>
      </c>
      <c r="N26" t="e">
        <f t="shared" si="0"/>
        <v>#N/A</v>
      </c>
    </row>
    <row r="27" spans="1:14" x14ac:dyDescent="0.3">
      <c r="A27" t="s">
        <v>147</v>
      </c>
      <c r="M27" t="s">
        <v>375</v>
      </c>
      <c r="N27" t="e">
        <f t="shared" si="0"/>
        <v>#N/A</v>
      </c>
    </row>
    <row r="28" spans="1:14" x14ac:dyDescent="0.3">
      <c r="A28" t="s">
        <v>156</v>
      </c>
      <c r="M28" t="s">
        <v>376</v>
      </c>
      <c r="N28" t="e">
        <f t="shared" si="0"/>
        <v>#N/A</v>
      </c>
    </row>
    <row r="29" spans="1:14" x14ac:dyDescent="0.3">
      <c r="A29" t="s">
        <v>158</v>
      </c>
      <c r="M29" t="s">
        <v>377</v>
      </c>
      <c r="N29" t="e">
        <f t="shared" si="0"/>
        <v>#N/A</v>
      </c>
    </row>
    <row r="30" spans="1:14" x14ac:dyDescent="0.3">
      <c r="A30" t="s">
        <v>164</v>
      </c>
      <c r="M30" t="s">
        <v>378</v>
      </c>
      <c r="N30" t="e">
        <f t="shared" si="0"/>
        <v>#N/A</v>
      </c>
    </row>
    <row r="31" spans="1:14" x14ac:dyDescent="0.3">
      <c r="A31" t="s">
        <v>168</v>
      </c>
    </row>
    <row r="32" spans="1:14" x14ac:dyDescent="0.3">
      <c r="A32" t="s">
        <v>169</v>
      </c>
    </row>
    <row r="33" spans="1:1" x14ac:dyDescent="0.3">
      <c r="A33" t="s">
        <v>171</v>
      </c>
    </row>
    <row r="34" spans="1:1" x14ac:dyDescent="0.3">
      <c r="A34" t="s">
        <v>172</v>
      </c>
    </row>
    <row r="35" spans="1:1" x14ac:dyDescent="0.3">
      <c r="A35" t="s">
        <v>177</v>
      </c>
    </row>
    <row r="36" spans="1:1" x14ac:dyDescent="0.3">
      <c r="A36" t="s">
        <v>182</v>
      </c>
    </row>
    <row r="37" spans="1:1" x14ac:dyDescent="0.3">
      <c r="A37" t="s">
        <v>186</v>
      </c>
    </row>
    <row r="38" spans="1:1" x14ac:dyDescent="0.3">
      <c r="A38" t="s">
        <v>187</v>
      </c>
    </row>
    <row r="39" spans="1:1" x14ac:dyDescent="0.3">
      <c r="A39" t="s">
        <v>188</v>
      </c>
    </row>
    <row r="40" spans="1:1" x14ac:dyDescent="0.3">
      <c r="A40" t="s">
        <v>190</v>
      </c>
    </row>
    <row r="41" spans="1:1" x14ac:dyDescent="0.3">
      <c r="A41" t="s">
        <v>193</v>
      </c>
    </row>
    <row r="42" spans="1:1" x14ac:dyDescent="0.3">
      <c r="A42" t="s">
        <v>194</v>
      </c>
    </row>
    <row r="43" spans="1:1" x14ac:dyDescent="0.3">
      <c r="A43" t="s">
        <v>211</v>
      </c>
    </row>
    <row r="44" spans="1:1" x14ac:dyDescent="0.3">
      <c r="A44" t="s">
        <v>213</v>
      </c>
    </row>
    <row r="45" spans="1:1" x14ac:dyDescent="0.3">
      <c r="A45" t="s">
        <v>217</v>
      </c>
    </row>
    <row r="46" spans="1:1" x14ac:dyDescent="0.3">
      <c r="A46" t="s">
        <v>219</v>
      </c>
    </row>
    <row r="47" spans="1:1" x14ac:dyDescent="0.3">
      <c r="A47" t="s">
        <v>223</v>
      </c>
    </row>
    <row r="48" spans="1:1" x14ac:dyDescent="0.3">
      <c r="A48" t="s">
        <v>224</v>
      </c>
    </row>
    <row r="49" spans="1:1" x14ac:dyDescent="0.3">
      <c r="A49" t="s">
        <v>227</v>
      </c>
    </row>
    <row r="50" spans="1:1" x14ac:dyDescent="0.3">
      <c r="A50" t="s">
        <v>228</v>
      </c>
    </row>
    <row r="51" spans="1:1" x14ac:dyDescent="0.3">
      <c r="A51" t="s">
        <v>230</v>
      </c>
    </row>
    <row r="52" spans="1:1" x14ac:dyDescent="0.3">
      <c r="A52" t="s">
        <v>233</v>
      </c>
    </row>
    <row r="53" spans="1:1" x14ac:dyDescent="0.3">
      <c r="A53" t="s">
        <v>236</v>
      </c>
    </row>
    <row r="54" spans="1:1" x14ac:dyDescent="0.3">
      <c r="A54" t="s">
        <v>237</v>
      </c>
    </row>
    <row r="55" spans="1:1" x14ac:dyDescent="0.3">
      <c r="A55" t="s">
        <v>240</v>
      </c>
    </row>
    <row r="56" spans="1:1" x14ac:dyDescent="0.3">
      <c r="A56" t="s">
        <v>241</v>
      </c>
    </row>
    <row r="57" spans="1:1" x14ac:dyDescent="0.3">
      <c r="A57" t="s">
        <v>242</v>
      </c>
    </row>
    <row r="58" spans="1:1" x14ac:dyDescent="0.3">
      <c r="A58" t="s">
        <v>243</v>
      </c>
    </row>
    <row r="59" spans="1:1" x14ac:dyDescent="0.3">
      <c r="A59" t="s">
        <v>244</v>
      </c>
    </row>
    <row r="60" spans="1:1" x14ac:dyDescent="0.3">
      <c r="A60" t="s">
        <v>245</v>
      </c>
    </row>
    <row r="61" spans="1:1" x14ac:dyDescent="0.3">
      <c r="A61" t="s">
        <v>247</v>
      </c>
    </row>
    <row r="62" spans="1:1" x14ac:dyDescent="0.3">
      <c r="A62" t="s">
        <v>256</v>
      </c>
    </row>
    <row r="63" spans="1:1" x14ac:dyDescent="0.3">
      <c r="A63" t="s">
        <v>262</v>
      </c>
    </row>
    <row r="64" spans="1:1" x14ac:dyDescent="0.3">
      <c r="A64" t="s">
        <v>263</v>
      </c>
    </row>
    <row r="65" spans="1:1" x14ac:dyDescent="0.3">
      <c r="A65" t="s">
        <v>272</v>
      </c>
    </row>
    <row r="66" spans="1:1" x14ac:dyDescent="0.3">
      <c r="A66" t="s">
        <v>276</v>
      </c>
    </row>
    <row r="67" spans="1:1" x14ac:dyDescent="0.3">
      <c r="A67" t="s">
        <v>282</v>
      </c>
    </row>
    <row r="68" spans="1:1" x14ac:dyDescent="0.3">
      <c r="A68" t="s">
        <v>286</v>
      </c>
    </row>
    <row r="69" spans="1:1" x14ac:dyDescent="0.3">
      <c r="A69" t="s">
        <v>287</v>
      </c>
    </row>
    <row r="70" spans="1:1" x14ac:dyDescent="0.3">
      <c r="A70" t="s">
        <v>296</v>
      </c>
    </row>
    <row r="71" spans="1:1" x14ac:dyDescent="0.3">
      <c r="A71" t="s">
        <v>299</v>
      </c>
    </row>
    <row r="72" spans="1:1" x14ac:dyDescent="0.3">
      <c r="A72" t="s">
        <v>301</v>
      </c>
    </row>
    <row r="73" spans="1:1" x14ac:dyDescent="0.3">
      <c r="A73" t="s">
        <v>302</v>
      </c>
    </row>
    <row r="74" spans="1:1" x14ac:dyDescent="0.3">
      <c r="A74" t="s">
        <v>303</v>
      </c>
    </row>
    <row r="75" spans="1:1" x14ac:dyDescent="0.3">
      <c r="A75" t="s">
        <v>304</v>
      </c>
    </row>
    <row r="76" spans="1:1" x14ac:dyDescent="0.3">
      <c r="A76" t="s">
        <v>316</v>
      </c>
    </row>
    <row r="77" spans="1:1" x14ac:dyDescent="0.3">
      <c r="A77" t="s">
        <v>379</v>
      </c>
    </row>
    <row r="78" spans="1:1" x14ac:dyDescent="0.3">
      <c r="A78" t="s">
        <v>379</v>
      </c>
    </row>
    <row r="79" spans="1:1" x14ac:dyDescent="0.3">
      <c r="A79" t="s">
        <v>379</v>
      </c>
    </row>
    <row r="80" spans="1:1" x14ac:dyDescent="0.3">
      <c r="A80" t="s">
        <v>379</v>
      </c>
    </row>
    <row r="81" spans="1:1" x14ac:dyDescent="0.3">
      <c r="A81" t="s">
        <v>379</v>
      </c>
    </row>
    <row r="82" spans="1:1" x14ac:dyDescent="0.3">
      <c r="A82" t="s">
        <v>379</v>
      </c>
    </row>
    <row r="83" spans="1:1" x14ac:dyDescent="0.3">
      <c r="A83" t="s">
        <v>379</v>
      </c>
    </row>
    <row r="84" spans="1:1" x14ac:dyDescent="0.3">
      <c r="A84" t="s">
        <v>379</v>
      </c>
    </row>
    <row r="85" spans="1:1" x14ac:dyDescent="0.3">
      <c r="A85" t="s">
        <v>379</v>
      </c>
    </row>
    <row r="86" spans="1:1" x14ac:dyDescent="0.3">
      <c r="A86" t="s">
        <v>379</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T2446"/>
  <sheetViews>
    <sheetView topLeftCell="BL1" zoomScaleNormal="100" workbookViewId="0">
      <selection activeCell="BN4" sqref="BN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77" width="20.6640625" customWidth="1"/>
    <col min="86" max="86" width="17.6640625" bestFit="1" customWidth="1"/>
  </cols>
  <sheetData>
    <row r="1" spans="1:98" x14ac:dyDescent="0.3">
      <c r="CI1">
        <v>4</v>
      </c>
      <c r="CJ1">
        <v>5</v>
      </c>
      <c r="CK1">
        <v>6</v>
      </c>
      <c r="CL1">
        <v>7</v>
      </c>
      <c r="CM1">
        <v>8</v>
      </c>
      <c r="CN1">
        <v>9</v>
      </c>
      <c r="CO1">
        <v>10</v>
      </c>
      <c r="CP1">
        <v>11</v>
      </c>
      <c r="CQ1">
        <v>12</v>
      </c>
      <c r="CR1">
        <v>13</v>
      </c>
      <c r="CS1">
        <v>14</v>
      </c>
      <c r="CT1">
        <v>15</v>
      </c>
    </row>
    <row r="3" spans="1:98" x14ac:dyDescent="0.3">
      <c r="E3" t="s">
        <v>1355</v>
      </c>
      <c r="AD3" t="s">
        <v>1357</v>
      </c>
      <c r="BD3" t="s">
        <v>1356</v>
      </c>
      <c r="BN3" t="s">
        <v>1358</v>
      </c>
    </row>
    <row r="4" spans="1:98" x14ac:dyDescent="0.3">
      <c r="A4" t="s">
        <v>1284</v>
      </c>
      <c r="B4" t="s">
        <v>1285</v>
      </c>
      <c r="E4" s="30">
        <v>2016</v>
      </c>
      <c r="F4" s="30">
        <v>2017</v>
      </c>
      <c r="G4" s="30">
        <v>2018</v>
      </c>
      <c r="H4" s="30">
        <v>2019</v>
      </c>
      <c r="I4" s="30">
        <v>2020</v>
      </c>
      <c r="J4" s="30">
        <v>2021</v>
      </c>
      <c r="K4" s="30"/>
      <c r="L4" s="30"/>
      <c r="M4" s="30"/>
      <c r="N4" s="30"/>
      <c r="O4" s="30"/>
      <c r="P4" s="30"/>
      <c r="CI4" s="30">
        <v>2016</v>
      </c>
      <c r="CJ4" s="30">
        <v>2017</v>
      </c>
      <c r="CK4" s="30">
        <v>2018</v>
      </c>
      <c r="CL4" s="30">
        <v>2019</v>
      </c>
      <c r="CM4" s="30">
        <v>2020</v>
      </c>
      <c r="CN4" s="30">
        <v>2021</v>
      </c>
      <c r="CO4" s="30"/>
      <c r="CP4" s="30"/>
      <c r="CQ4" s="30"/>
      <c r="CR4" s="30"/>
      <c r="CS4" s="30"/>
      <c r="CT4" s="30"/>
    </row>
    <row r="6" spans="1:98" x14ac:dyDescent="0.3">
      <c r="A6" t="s">
        <v>3</v>
      </c>
      <c r="B6" t="s">
        <v>3</v>
      </c>
      <c r="E6">
        <v>90</v>
      </c>
      <c r="F6">
        <v>92</v>
      </c>
      <c r="G6">
        <v>94</v>
      </c>
      <c r="H6">
        <v>95</v>
      </c>
      <c r="I6">
        <v>96</v>
      </c>
      <c r="J6">
        <v>96</v>
      </c>
      <c r="CH6" t="str">
        <f>Sheet1!B4</f>
        <v>North Devon</v>
      </c>
      <c r="CI6" s="31" t="e">
        <f>100000*VLOOKUP($CH6,$B$6:$P$472,CI$1,FALSE)/VLOOKUP($CH6,$BB$8:$BY$472,CI$1,FALSE)</f>
        <v>#DIV/0!</v>
      </c>
      <c r="CJ6" s="31" t="e">
        <f t="shared" ref="CJ6:CN6" si="0">100000*VLOOKUP($CH6,$B$6:$P$472,CJ$1,FALSE)/VLOOKUP($CH6,$BB$8:$BY$472,CJ$1,FALSE)</f>
        <v>#DIV/0!</v>
      </c>
      <c r="CK6" s="31">
        <f t="shared" si="0"/>
        <v>4463157.8947368432</v>
      </c>
      <c r="CL6" s="31">
        <f t="shared" si="0"/>
        <v>3162962.9629629627</v>
      </c>
      <c r="CM6" s="31">
        <f t="shared" si="0"/>
        <v>1836170.2127659575</v>
      </c>
      <c r="CN6" s="31">
        <f t="shared" si="0"/>
        <v>317582.41758241755</v>
      </c>
      <c r="CO6" s="31"/>
      <c r="CP6" s="31"/>
      <c r="CQ6" s="31"/>
      <c r="CR6" s="31"/>
      <c r="CS6" s="31"/>
      <c r="CT6" s="31"/>
    </row>
    <row r="7" spans="1:98" x14ac:dyDescent="0.3">
      <c r="AB7" t="s">
        <v>1326</v>
      </c>
      <c r="AE7">
        <v>2016</v>
      </c>
      <c r="AF7">
        <v>2017</v>
      </c>
      <c r="AG7">
        <v>2018</v>
      </c>
      <c r="AH7">
        <v>2019</v>
      </c>
      <c r="AI7">
        <v>2020</v>
      </c>
      <c r="AJ7">
        <v>2021</v>
      </c>
      <c r="BB7" t="s">
        <v>1326</v>
      </c>
      <c r="BE7">
        <v>2016</v>
      </c>
      <c r="BF7">
        <v>2017</v>
      </c>
      <c r="BG7">
        <v>2018</v>
      </c>
      <c r="BH7">
        <v>2019</v>
      </c>
      <c r="BI7">
        <v>2020</v>
      </c>
      <c r="BJ7">
        <v>2021</v>
      </c>
      <c r="BL7" t="s">
        <v>1326</v>
      </c>
      <c r="BO7">
        <v>2016</v>
      </c>
      <c r="BP7">
        <v>2017</v>
      </c>
      <c r="BQ7">
        <v>2018</v>
      </c>
      <c r="BR7">
        <v>2019</v>
      </c>
      <c r="BS7">
        <v>2020</v>
      </c>
      <c r="BT7">
        <v>2021</v>
      </c>
      <c r="CH7" t="s">
        <v>8</v>
      </c>
      <c r="CI7" s="31" t="e">
        <f t="shared" ref="CI7:CN8" si="1">100000*VLOOKUP($CH7,$B$6:$P$472,CI$1,FALSE)/VLOOKUP($CH7,$BB$8:$BY$472,CI$1,FALSE)</f>
        <v>#N/A</v>
      </c>
      <c r="CJ7" s="31" t="e">
        <f t="shared" si="1"/>
        <v>#N/A</v>
      </c>
      <c r="CK7" s="31" t="e">
        <f t="shared" si="1"/>
        <v>#N/A</v>
      </c>
      <c r="CL7" s="31" t="e">
        <f t="shared" si="1"/>
        <v>#N/A</v>
      </c>
      <c r="CM7" s="31" t="e">
        <f t="shared" si="1"/>
        <v>#N/A</v>
      </c>
      <c r="CN7" s="31" t="e">
        <f t="shared" si="1"/>
        <v>#N/A</v>
      </c>
      <c r="CO7" s="31"/>
      <c r="CP7" s="31"/>
      <c r="CQ7" s="31"/>
      <c r="CR7" s="31"/>
      <c r="CS7" s="31"/>
      <c r="CT7" s="31"/>
    </row>
    <row r="8" spans="1:98" x14ac:dyDescent="0.3">
      <c r="A8" t="s">
        <v>1325</v>
      </c>
      <c r="AB8" t="s">
        <v>3</v>
      </c>
      <c r="AF8">
        <v>3</v>
      </c>
      <c r="AG8">
        <v>6</v>
      </c>
      <c r="AH8">
        <v>10</v>
      </c>
      <c r="AI8">
        <v>25</v>
      </c>
      <c r="AJ8">
        <v>46</v>
      </c>
      <c r="BB8" t="s">
        <v>3</v>
      </c>
      <c r="BG8">
        <v>6</v>
      </c>
      <c r="BH8">
        <v>10</v>
      </c>
      <c r="BI8">
        <v>16</v>
      </c>
      <c r="BJ8">
        <v>27</v>
      </c>
      <c r="BL8" t="s">
        <v>3</v>
      </c>
      <c r="BO8">
        <v>42</v>
      </c>
      <c r="BP8">
        <v>60</v>
      </c>
      <c r="BQ8">
        <v>78</v>
      </c>
      <c r="BR8">
        <v>81</v>
      </c>
      <c r="BS8">
        <v>81</v>
      </c>
      <c r="BT8">
        <v>82</v>
      </c>
      <c r="CH8" t="s">
        <v>3</v>
      </c>
      <c r="CI8" s="31" t="e">
        <f t="shared" si="1"/>
        <v>#DIV/0!</v>
      </c>
      <c r="CJ8" s="31" t="e">
        <f t="shared" si="1"/>
        <v>#DIV/0!</v>
      </c>
      <c r="CK8" s="31">
        <f t="shared" si="1"/>
        <v>1566666.6666666667</v>
      </c>
      <c r="CL8" s="31">
        <f t="shared" si="1"/>
        <v>950000</v>
      </c>
      <c r="CM8" s="31">
        <f t="shared" si="1"/>
        <v>600000</v>
      </c>
      <c r="CN8" s="31">
        <f t="shared" si="1"/>
        <v>355555.55555555556</v>
      </c>
      <c r="CO8" s="31"/>
      <c r="CP8" s="31"/>
      <c r="CQ8" s="31"/>
      <c r="CR8" s="31"/>
      <c r="CS8" s="31"/>
      <c r="CT8" s="31"/>
    </row>
    <row r="9" spans="1:98" x14ac:dyDescent="0.3">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I9">
        <v>2.2000000000000002</v>
      </c>
      <c r="AJ9">
        <v>3.7</v>
      </c>
      <c r="BB9" t="s">
        <v>54</v>
      </c>
      <c r="BC9" t="str">
        <f>IFERROR(VLOOKUP(BB9,'class and classification'!$A$1:$B$338,2,FALSE),VLOOKUP(BB9,'class and classification'!$A$340:$B$378,2,FALSE))</f>
        <v>Predominantly Urban</v>
      </c>
      <c r="BD9" t="str">
        <f>IFERROR(VLOOKUP(BB9,'class and classification'!$A$1:$C$338,3,FALSE),VLOOKUP(BB9,'class and classification'!$A$340:$C$378,3,FALSE))</f>
        <v>L</v>
      </c>
      <c r="BG9">
        <v>9.1</v>
      </c>
      <c r="BH9">
        <v>10.5</v>
      </c>
      <c r="BI9">
        <v>28.2</v>
      </c>
      <c r="BJ9">
        <v>59.9</v>
      </c>
      <c r="BL9" t="s">
        <v>54</v>
      </c>
      <c r="BM9" t="str">
        <f>IFERROR(VLOOKUP(BL9,'class and classification'!$A$1:$B$338,2,FALSE),VLOOKUP(BL9,'class and classification'!$A$340:$B$378,2,FALSE))</f>
        <v>Predominantly Urban</v>
      </c>
      <c r="BN9" t="str">
        <f>IFERROR(VLOOKUP(BL9,'class and classification'!$A$1:$C$338,3,FALSE),VLOOKUP(BL9,'class and classification'!$A$340:$C$378,3,FALSE))</f>
        <v>L</v>
      </c>
      <c r="BP9">
        <v>91.14</v>
      </c>
      <c r="BQ9">
        <v>99.4</v>
      </c>
      <c r="BR9">
        <v>98.83</v>
      </c>
      <c r="BS9">
        <v>98.15</v>
      </c>
      <c r="BT9">
        <v>98.2</v>
      </c>
    </row>
    <row r="10" spans="1:98"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84</v>
      </c>
      <c r="F10">
        <v>86</v>
      </c>
      <c r="G10">
        <v>89.6</v>
      </c>
      <c r="H10">
        <v>90</v>
      </c>
      <c r="I10">
        <v>90.9</v>
      </c>
      <c r="J10">
        <v>94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I10">
        <v>15.3</v>
      </c>
      <c r="AJ10">
        <v>37.6</v>
      </c>
      <c r="BB10" t="s">
        <v>69</v>
      </c>
      <c r="BC10" t="str">
        <f>IFERROR(VLOOKUP(BB10,'class and classification'!$A$1:$B$338,2,FALSE),VLOOKUP(BB10,'class and classification'!$A$340:$B$378,2,FALSE))</f>
        <v>Predominantly Urban</v>
      </c>
      <c r="BD10" t="str">
        <f>IFERROR(VLOOKUP(BB10,'class and classification'!$A$1:$C$338,3,FALSE),VLOOKUP(BB10,'class and classification'!$A$340:$C$378,3,FALSE))</f>
        <v>L</v>
      </c>
      <c r="BG10">
        <v>25.1</v>
      </c>
      <c r="BH10">
        <v>20.6</v>
      </c>
      <c r="BI10">
        <v>45.7</v>
      </c>
      <c r="BJ10">
        <v>46.3</v>
      </c>
      <c r="BL10" t="s">
        <v>69</v>
      </c>
      <c r="BM10" t="str">
        <f>IFERROR(VLOOKUP(BL10,'class and classification'!$A$1:$B$338,2,FALSE),VLOOKUP(BL10,'class and classification'!$A$340:$B$378,2,FALSE))</f>
        <v>Predominantly Urban</v>
      </c>
      <c r="BN10" t="str">
        <f>IFERROR(VLOOKUP(BL10,'class and classification'!$A$1:$C$338,3,FALSE),VLOOKUP(BL10,'class and classification'!$A$340:$C$378,3,FALSE))</f>
        <v>L</v>
      </c>
      <c r="BP10">
        <v>95.41</v>
      </c>
      <c r="BQ10">
        <v>100</v>
      </c>
      <c r="BR10">
        <v>100</v>
      </c>
      <c r="BS10">
        <v>99.65</v>
      </c>
      <c r="BT10">
        <v>100</v>
      </c>
    </row>
    <row r="11" spans="1:98"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87</v>
      </c>
      <c r="F11">
        <v>91</v>
      </c>
      <c r="G11">
        <v>95.5</v>
      </c>
      <c r="H11">
        <v>96.1</v>
      </c>
      <c r="I11">
        <v>96.9</v>
      </c>
      <c r="J11">
        <v>96.8</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I11">
        <v>3.1</v>
      </c>
      <c r="AJ11">
        <v>6</v>
      </c>
      <c r="BB11" t="s">
        <v>119</v>
      </c>
      <c r="BC11" t="str">
        <f>IFERROR(VLOOKUP(BB11,'class and classification'!$A$1:$B$338,2,FALSE),VLOOKUP(BB11,'class and classification'!$A$340:$B$378,2,FALSE))</f>
        <v>Predominantly Urban</v>
      </c>
      <c r="BD11" t="str">
        <f>IFERROR(VLOOKUP(BB11,'class and classification'!$A$1:$C$338,3,FALSE),VLOOKUP(BB11,'class and classification'!$A$340:$C$378,3,FALSE))</f>
        <v>L</v>
      </c>
      <c r="BG11">
        <v>11</v>
      </c>
      <c r="BH11">
        <v>10.199999999999999</v>
      </c>
      <c r="BI11">
        <v>18.899999999999999</v>
      </c>
      <c r="BJ11">
        <v>29.3</v>
      </c>
      <c r="BL11" t="s">
        <v>119</v>
      </c>
      <c r="BM11" t="str">
        <f>IFERROR(VLOOKUP(BL11,'class and classification'!$A$1:$B$338,2,FALSE),VLOOKUP(BL11,'class and classification'!$A$340:$B$378,2,FALSE))</f>
        <v>Predominantly Urban</v>
      </c>
      <c r="BN11" t="str">
        <f>IFERROR(VLOOKUP(BL11,'class and classification'!$A$1:$C$338,3,FALSE),VLOOKUP(BL11,'class and classification'!$A$340:$C$378,3,FALSE))</f>
        <v>L</v>
      </c>
      <c r="BP11">
        <v>94.88</v>
      </c>
      <c r="BQ11">
        <v>99.67</v>
      </c>
      <c r="BR11">
        <v>100</v>
      </c>
      <c r="BS11">
        <v>99.27</v>
      </c>
      <c r="BT11">
        <v>98.52</v>
      </c>
    </row>
    <row r="12" spans="1:98"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94</v>
      </c>
      <c r="F12">
        <v>97</v>
      </c>
      <c r="G12">
        <v>97.8</v>
      </c>
      <c r="H12">
        <v>97.4</v>
      </c>
      <c r="I12">
        <v>97.6</v>
      </c>
      <c r="J12">
        <v>97.2</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I12">
        <v>2.2000000000000002</v>
      </c>
      <c r="AJ12">
        <v>6.5</v>
      </c>
      <c r="BB12" t="s">
        <v>122</v>
      </c>
      <c r="BC12" t="str">
        <f>IFERROR(VLOOKUP(BB12,'class and classification'!$A$1:$B$338,2,FALSE),VLOOKUP(BB12,'class and classification'!$A$340:$B$378,2,FALSE))</f>
        <v>Predominantly Urban</v>
      </c>
      <c r="BD12" t="str">
        <f>IFERROR(VLOOKUP(BB12,'class and classification'!$A$1:$C$338,3,FALSE),VLOOKUP(BB12,'class and classification'!$A$340:$C$378,3,FALSE))</f>
        <v>L</v>
      </c>
      <c r="BG12">
        <v>25.9</v>
      </c>
      <c r="BH12">
        <v>16</v>
      </c>
      <c r="BI12">
        <v>23.5</v>
      </c>
      <c r="BJ12">
        <v>37.5</v>
      </c>
      <c r="BL12" t="s">
        <v>122</v>
      </c>
      <c r="BM12" t="str">
        <f>IFERROR(VLOOKUP(BL12,'class and classification'!$A$1:$B$338,2,FALSE),VLOOKUP(BL12,'class and classification'!$A$340:$B$378,2,FALSE))</f>
        <v>Predominantly Urban</v>
      </c>
      <c r="BN12" t="str">
        <f>IFERROR(VLOOKUP(BL12,'class and classification'!$A$1:$C$338,3,FALSE),VLOOKUP(BL12,'class and classification'!$A$340:$C$378,3,FALSE))</f>
        <v>L</v>
      </c>
      <c r="BP12">
        <v>98.06</v>
      </c>
      <c r="BQ12">
        <v>100</v>
      </c>
      <c r="BR12">
        <v>100</v>
      </c>
      <c r="BS12">
        <v>99.65</v>
      </c>
      <c r="BT12">
        <v>99.65</v>
      </c>
    </row>
    <row r="13" spans="1:98"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98</v>
      </c>
      <c r="F13">
        <v>98</v>
      </c>
      <c r="G13">
        <v>99.3</v>
      </c>
      <c r="H13">
        <v>98.9</v>
      </c>
      <c r="I13">
        <v>98.9</v>
      </c>
      <c r="J13">
        <v>98.4</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I13">
        <v>5.7</v>
      </c>
      <c r="AJ13">
        <v>10.199999999999999</v>
      </c>
      <c r="BB13" t="s">
        <v>124</v>
      </c>
      <c r="BC13" t="str">
        <f>IFERROR(VLOOKUP(BB13,'class and classification'!$A$1:$B$338,2,FALSE),VLOOKUP(BB13,'class and classification'!$A$340:$B$378,2,FALSE))</f>
        <v>Predominantly Urban</v>
      </c>
      <c r="BD13" t="str">
        <f>IFERROR(VLOOKUP(BB13,'class and classification'!$A$1:$C$338,3,FALSE),VLOOKUP(BB13,'class and classification'!$A$340:$C$378,3,FALSE))</f>
        <v>L</v>
      </c>
      <c r="BG13">
        <v>3.5</v>
      </c>
      <c r="BH13">
        <v>2.2000000000000002</v>
      </c>
      <c r="BI13">
        <v>2.8</v>
      </c>
      <c r="BJ13">
        <v>4.9000000000000004</v>
      </c>
      <c r="BL13" t="s">
        <v>124</v>
      </c>
      <c r="BM13" t="str">
        <f>IFERROR(VLOOKUP(BL13,'class and classification'!$A$1:$B$338,2,FALSE),VLOOKUP(BL13,'class and classification'!$A$340:$B$378,2,FALSE))</f>
        <v>Predominantly Urban</v>
      </c>
      <c r="BN13" t="str">
        <f>IFERROR(VLOOKUP(BL13,'class and classification'!$A$1:$C$338,3,FALSE),VLOOKUP(BL13,'class and classification'!$A$340:$C$378,3,FALSE))</f>
        <v>L</v>
      </c>
      <c r="BP13">
        <v>93.24</v>
      </c>
      <c r="BQ13">
        <v>98.86</v>
      </c>
      <c r="BR13">
        <v>97.46</v>
      </c>
      <c r="BS13">
        <v>93.57</v>
      </c>
      <c r="BT13">
        <v>95.44</v>
      </c>
    </row>
    <row r="14" spans="1:98"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99</v>
      </c>
      <c r="F14">
        <v>99</v>
      </c>
      <c r="G14">
        <v>99.800000000000011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I14">
        <v>1.1000000000000001</v>
      </c>
      <c r="AJ14">
        <v>2.8</v>
      </c>
      <c r="BB14" t="s">
        <v>145</v>
      </c>
      <c r="BC14" t="str">
        <f>IFERROR(VLOOKUP(BB14,'class and classification'!$A$1:$B$338,2,FALSE),VLOOKUP(BB14,'class and classification'!$A$340:$B$378,2,FALSE))</f>
        <v>Predominantly Urban</v>
      </c>
      <c r="BD14" t="str">
        <f>IFERROR(VLOOKUP(BB14,'class and classification'!$A$1:$C$338,3,FALSE),VLOOKUP(BB14,'class and classification'!$A$340:$C$378,3,FALSE))</f>
        <v>L</v>
      </c>
      <c r="BG14">
        <v>8.3000000000000007</v>
      </c>
      <c r="BH14">
        <v>8.1</v>
      </c>
      <c r="BI14">
        <v>16.100000000000001</v>
      </c>
      <c r="BJ14">
        <v>30.6</v>
      </c>
      <c r="BL14" t="s">
        <v>145</v>
      </c>
      <c r="BM14" t="str">
        <f>IFERROR(VLOOKUP(BL14,'class and classification'!$A$1:$B$338,2,FALSE),VLOOKUP(BL14,'class and classification'!$A$340:$B$378,2,FALSE))</f>
        <v>Predominantly Urban</v>
      </c>
      <c r="BN14" t="str">
        <f>IFERROR(VLOOKUP(BL14,'class and classification'!$A$1:$C$338,3,FALSE),VLOOKUP(BL14,'class and classification'!$A$340:$C$378,3,FALSE))</f>
        <v>L</v>
      </c>
      <c r="BP14">
        <v>98.01</v>
      </c>
      <c r="BQ14">
        <v>100</v>
      </c>
      <c r="BR14">
        <v>97.61</v>
      </c>
      <c r="BS14">
        <v>98.28</v>
      </c>
      <c r="BT14">
        <v>97.56</v>
      </c>
    </row>
    <row r="15" spans="1:98"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H15">
        <v>98.600000000000009</v>
      </c>
      <c r="I15">
        <v>98.2</v>
      </c>
      <c r="J15">
        <v>97.9</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I15">
        <v>4.5999999999999996</v>
      </c>
      <c r="AJ15">
        <v>7.5</v>
      </c>
      <c r="BB15" t="s">
        <v>146</v>
      </c>
      <c r="BC15" t="str">
        <f>IFERROR(VLOOKUP(BB15,'class and classification'!$A$1:$B$338,2,FALSE),VLOOKUP(BB15,'class and classification'!$A$340:$B$378,2,FALSE))</f>
        <v>Predominantly Urban</v>
      </c>
      <c r="BD15" t="str">
        <f>IFERROR(VLOOKUP(BB15,'class and classification'!$A$1:$C$338,3,FALSE),VLOOKUP(BB15,'class and classification'!$A$340:$C$378,3,FALSE))</f>
        <v>L</v>
      </c>
      <c r="BG15">
        <v>7.4</v>
      </c>
      <c r="BH15">
        <v>5</v>
      </c>
      <c r="BI15">
        <v>15.6</v>
      </c>
      <c r="BJ15">
        <v>35.4</v>
      </c>
      <c r="BL15" t="s">
        <v>146</v>
      </c>
      <c r="BM15" t="str">
        <f>IFERROR(VLOOKUP(BL15,'class and classification'!$A$1:$B$338,2,FALSE),VLOOKUP(BL15,'class and classification'!$A$340:$B$378,2,FALSE))</f>
        <v>Predominantly Urban</v>
      </c>
      <c r="BN15" t="str">
        <f>IFERROR(VLOOKUP(BL15,'class and classification'!$A$1:$C$338,3,FALSE),VLOOKUP(BL15,'class and classification'!$A$340:$C$378,3,FALSE))</f>
        <v>L</v>
      </c>
      <c r="BP15">
        <v>97.82</v>
      </c>
      <c r="BQ15">
        <v>100</v>
      </c>
      <c r="BR15">
        <v>100</v>
      </c>
      <c r="BS15">
        <v>100</v>
      </c>
      <c r="BT15">
        <v>99.93</v>
      </c>
    </row>
    <row r="16" spans="1:98"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94</v>
      </c>
      <c r="F16">
        <v>93</v>
      </c>
      <c r="G16">
        <v>95.6</v>
      </c>
      <c r="H16">
        <v>95.3</v>
      </c>
      <c r="I16">
        <v>96.1</v>
      </c>
      <c r="J16">
        <v>96.2</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I16">
        <v>4.0999999999999996</v>
      </c>
      <c r="AJ16">
        <v>6.2</v>
      </c>
      <c r="BB16" t="s">
        <v>152</v>
      </c>
      <c r="BC16" t="str">
        <f>IFERROR(VLOOKUP(BB16,'class and classification'!$A$1:$B$338,2,FALSE),VLOOKUP(BB16,'class and classification'!$A$340:$B$378,2,FALSE))</f>
        <v>Predominantly Urban</v>
      </c>
      <c r="BD16" t="str">
        <f>IFERROR(VLOOKUP(BB16,'class and classification'!$A$1:$C$338,3,FALSE),VLOOKUP(BB16,'class and classification'!$A$340:$C$378,3,FALSE))</f>
        <v>L</v>
      </c>
      <c r="BG16">
        <v>12.3</v>
      </c>
      <c r="BH16">
        <v>8.6</v>
      </c>
      <c r="BI16">
        <v>11.1</v>
      </c>
      <c r="BJ16">
        <v>29.9</v>
      </c>
      <c r="BL16" t="s">
        <v>152</v>
      </c>
      <c r="BM16" t="str">
        <f>IFERROR(VLOOKUP(BL16,'class and classification'!$A$1:$B$338,2,FALSE),VLOOKUP(BL16,'class and classification'!$A$340:$B$378,2,FALSE))</f>
        <v>Predominantly Urban</v>
      </c>
      <c r="BN16" t="str">
        <f>IFERROR(VLOOKUP(BL16,'class and classification'!$A$1:$C$338,3,FALSE),VLOOKUP(BL16,'class and classification'!$A$340:$C$378,3,FALSE))</f>
        <v>L</v>
      </c>
      <c r="BP16">
        <v>94.37</v>
      </c>
      <c r="BQ16">
        <v>99.84</v>
      </c>
      <c r="BR16">
        <v>99.9</v>
      </c>
      <c r="BS16">
        <v>99.58</v>
      </c>
      <c r="BT16">
        <v>99.42</v>
      </c>
    </row>
    <row r="17" spans="2:72"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96</v>
      </c>
      <c r="F17">
        <v>97</v>
      </c>
      <c r="G17">
        <v>98.699999999999989</v>
      </c>
      <c r="H17">
        <v>97.5</v>
      </c>
      <c r="I17">
        <v>97.7</v>
      </c>
      <c r="J17">
        <v>97</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I17">
        <v>18.899999999999999</v>
      </c>
      <c r="AJ17">
        <v>35.9</v>
      </c>
      <c r="BB17" t="s">
        <v>157</v>
      </c>
      <c r="BC17" t="str">
        <f>IFERROR(VLOOKUP(BB17,'class and classification'!$A$1:$B$338,2,FALSE),VLOOKUP(BB17,'class and classification'!$A$340:$B$378,2,FALSE))</f>
        <v>Predominantly Urban</v>
      </c>
      <c r="BD17" t="str">
        <f>IFERROR(VLOOKUP(BB17,'class and classification'!$A$1:$C$338,3,FALSE),VLOOKUP(BB17,'class and classification'!$A$340:$C$378,3,FALSE))</f>
        <v>L</v>
      </c>
      <c r="BG17">
        <v>13</v>
      </c>
      <c r="BH17">
        <v>13.7</v>
      </c>
      <c r="BI17">
        <v>14</v>
      </c>
      <c r="BJ17">
        <v>20.5</v>
      </c>
      <c r="BL17" t="s">
        <v>157</v>
      </c>
      <c r="BM17" t="str">
        <f>IFERROR(VLOOKUP(BL17,'class and classification'!$A$1:$B$338,2,FALSE),VLOOKUP(BL17,'class and classification'!$A$340:$B$378,2,FALSE))</f>
        <v>Predominantly Urban</v>
      </c>
      <c r="BN17" t="str">
        <f>IFERROR(VLOOKUP(BL17,'class and classification'!$A$1:$C$338,3,FALSE),VLOOKUP(BL17,'class and classification'!$A$340:$C$378,3,FALSE))</f>
        <v>L</v>
      </c>
      <c r="BP17">
        <v>85.37</v>
      </c>
      <c r="BQ17">
        <v>98.72</v>
      </c>
      <c r="BR17">
        <v>99.57</v>
      </c>
      <c r="BS17">
        <v>97.99</v>
      </c>
      <c r="BT17">
        <v>98.15</v>
      </c>
    </row>
    <row r="18" spans="2:72"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93</v>
      </c>
      <c r="F18">
        <v>94</v>
      </c>
      <c r="G18">
        <v>96.7</v>
      </c>
      <c r="H18">
        <v>95.3</v>
      </c>
      <c r="I18">
        <v>95.7</v>
      </c>
      <c r="J18">
        <v>95.6</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I18">
        <v>3.9</v>
      </c>
      <c r="AJ18">
        <v>37</v>
      </c>
      <c r="BB18" t="s">
        <v>181</v>
      </c>
      <c r="BC18" t="str">
        <f>IFERROR(VLOOKUP(BB18,'class and classification'!$A$1:$B$338,2,FALSE),VLOOKUP(BB18,'class and classification'!$A$340:$B$378,2,FALSE))</f>
        <v>Predominantly Urban</v>
      </c>
      <c r="BD18" t="str">
        <f>IFERROR(VLOOKUP(BB18,'class and classification'!$A$1:$C$338,3,FALSE),VLOOKUP(BB18,'class and classification'!$A$340:$C$378,3,FALSE))</f>
        <v>L</v>
      </c>
      <c r="BG18">
        <v>16.5</v>
      </c>
      <c r="BH18">
        <v>16.899999999999999</v>
      </c>
      <c r="BI18">
        <v>18.399999999999999</v>
      </c>
      <c r="BJ18">
        <v>58.7</v>
      </c>
      <c r="BL18" t="s">
        <v>181</v>
      </c>
      <c r="BM18" t="str">
        <f>IFERROR(VLOOKUP(BL18,'class and classification'!$A$1:$B$338,2,FALSE),VLOOKUP(BL18,'class and classification'!$A$340:$B$378,2,FALSE))</f>
        <v>Predominantly Urban</v>
      </c>
      <c r="BN18" t="str">
        <f>IFERROR(VLOOKUP(BL18,'class and classification'!$A$1:$C$338,3,FALSE),VLOOKUP(BL18,'class and classification'!$A$340:$C$378,3,FALSE))</f>
        <v>L</v>
      </c>
      <c r="BP18">
        <v>96.22</v>
      </c>
      <c r="BQ18">
        <v>98.79</v>
      </c>
      <c r="BR18">
        <v>97.06</v>
      </c>
      <c r="BS18">
        <v>96.73</v>
      </c>
      <c r="BT18">
        <v>99.19</v>
      </c>
    </row>
    <row r="19" spans="2:72"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I19">
        <v>93.9</v>
      </c>
      <c r="J19">
        <v>94.4</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I19">
        <v>1</v>
      </c>
      <c r="AJ19">
        <v>76.3</v>
      </c>
      <c r="BB19" t="s">
        <v>252</v>
      </c>
      <c r="BC19" t="str">
        <f>IFERROR(VLOOKUP(BB19,'class and classification'!$A$1:$B$338,2,FALSE),VLOOKUP(BB19,'class and classification'!$A$340:$B$378,2,FALSE))</f>
        <v>Predominantly Urban</v>
      </c>
      <c r="BD19" t="str">
        <f>IFERROR(VLOOKUP(BB19,'class and classification'!$A$1:$C$338,3,FALSE),VLOOKUP(BB19,'class and classification'!$A$340:$C$378,3,FALSE))</f>
        <v>L</v>
      </c>
      <c r="BG19">
        <v>45.5</v>
      </c>
      <c r="BH19">
        <v>31.7</v>
      </c>
      <c r="BI19">
        <v>43.3</v>
      </c>
      <c r="BJ19">
        <v>53.8</v>
      </c>
      <c r="BL19" t="s">
        <v>252</v>
      </c>
      <c r="BM19" t="str">
        <f>IFERROR(VLOOKUP(BL19,'class and classification'!$A$1:$B$338,2,FALSE),VLOOKUP(BL19,'class and classification'!$A$340:$B$378,2,FALSE))</f>
        <v>Predominantly Urban</v>
      </c>
      <c r="BN19" t="str">
        <f>IFERROR(VLOOKUP(BL19,'class and classification'!$A$1:$C$338,3,FALSE),VLOOKUP(BL19,'class and classification'!$A$340:$C$378,3,FALSE))</f>
        <v>L</v>
      </c>
      <c r="BP19">
        <v>95.32</v>
      </c>
      <c r="BQ19">
        <v>99.01</v>
      </c>
      <c r="BR19">
        <v>99.83</v>
      </c>
      <c r="BS19">
        <v>96.78</v>
      </c>
      <c r="BT19">
        <v>97.45</v>
      </c>
    </row>
    <row r="20" spans="2:72"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88</v>
      </c>
      <c r="F20">
        <v>92</v>
      </c>
      <c r="G20">
        <v>94.699999999999989</v>
      </c>
      <c r="H20">
        <v>95.9</v>
      </c>
      <c r="I20">
        <v>96.7</v>
      </c>
      <c r="J20">
        <v>93.9</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I20">
        <v>6.9</v>
      </c>
      <c r="AJ20">
        <v>60.4</v>
      </c>
      <c r="BB20" t="s">
        <v>283</v>
      </c>
      <c r="BC20" t="str">
        <f>IFERROR(VLOOKUP(BB20,'class and classification'!$A$1:$B$338,2,FALSE),VLOOKUP(BB20,'class and classification'!$A$340:$B$378,2,FALSE))</f>
        <v>Predominantly Urban</v>
      </c>
      <c r="BD20" t="str">
        <f>IFERROR(VLOOKUP(BB20,'class and classification'!$A$1:$C$338,3,FALSE),VLOOKUP(BB20,'class and classification'!$A$340:$C$378,3,FALSE))</f>
        <v>L</v>
      </c>
      <c r="BG20">
        <v>34.5</v>
      </c>
      <c r="BH20">
        <v>32.299999999999997</v>
      </c>
      <c r="BI20">
        <v>44.3</v>
      </c>
      <c r="BJ20">
        <v>59.1</v>
      </c>
      <c r="BL20" t="s">
        <v>283</v>
      </c>
      <c r="BM20" t="str">
        <f>IFERROR(VLOOKUP(BL20,'class and classification'!$A$1:$B$338,2,FALSE),VLOOKUP(BL20,'class and classification'!$A$340:$B$378,2,FALSE))</f>
        <v>Predominantly Urban</v>
      </c>
      <c r="BN20" t="str">
        <f>IFERROR(VLOOKUP(BL20,'class and classification'!$A$1:$C$338,3,FALSE),VLOOKUP(BL20,'class and classification'!$A$340:$C$378,3,FALSE))</f>
        <v>L</v>
      </c>
      <c r="BP20">
        <v>97.76</v>
      </c>
      <c r="BQ20">
        <v>99.58</v>
      </c>
      <c r="BR20">
        <v>99.79</v>
      </c>
      <c r="BS20">
        <v>99.62</v>
      </c>
      <c r="BT20">
        <v>99.59</v>
      </c>
    </row>
    <row r="21" spans="2:72"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88</v>
      </c>
      <c r="F21">
        <v>90</v>
      </c>
      <c r="G21">
        <v>91.300000000000011</v>
      </c>
      <c r="H21">
        <v>92.3</v>
      </c>
      <c r="I21">
        <v>93.4</v>
      </c>
      <c r="J21">
        <v>94</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I21">
        <v>9.6</v>
      </c>
      <c r="AJ21">
        <v>11.8</v>
      </c>
      <c r="BB21" t="s">
        <v>291</v>
      </c>
      <c r="BC21" t="str">
        <f>IFERROR(VLOOKUP(BB21,'class and classification'!$A$1:$B$338,2,FALSE),VLOOKUP(BB21,'class and classification'!$A$340:$B$378,2,FALSE))</f>
        <v>Predominantly Urban</v>
      </c>
      <c r="BD21" t="str">
        <f>IFERROR(VLOOKUP(BB21,'class and classification'!$A$1:$C$338,3,FALSE),VLOOKUP(BB21,'class and classification'!$A$340:$C$378,3,FALSE))</f>
        <v>L</v>
      </c>
      <c r="BG21">
        <v>22.1</v>
      </c>
      <c r="BH21">
        <v>19.899999999999999</v>
      </c>
      <c r="BI21">
        <v>33.4</v>
      </c>
      <c r="BJ21">
        <v>43.3</v>
      </c>
      <c r="BL21" t="s">
        <v>291</v>
      </c>
      <c r="BM21" t="str">
        <f>IFERROR(VLOOKUP(BL21,'class and classification'!$A$1:$B$338,2,FALSE),VLOOKUP(BL21,'class and classification'!$A$340:$B$378,2,FALSE))</f>
        <v>Predominantly Urban</v>
      </c>
      <c r="BN21" t="str">
        <f>IFERROR(VLOOKUP(BL21,'class and classification'!$A$1:$C$338,3,FALSE),VLOOKUP(BL21,'class and classification'!$A$340:$C$378,3,FALSE))</f>
        <v>L</v>
      </c>
      <c r="BP21">
        <v>91.9</v>
      </c>
      <c r="BQ21">
        <v>99.7</v>
      </c>
      <c r="BR21">
        <v>99.67</v>
      </c>
      <c r="BS21">
        <v>98.6</v>
      </c>
      <c r="BT21">
        <v>97.79</v>
      </c>
    </row>
    <row r="22" spans="2:72"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87</v>
      </c>
      <c r="F22">
        <v>91</v>
      </c>
      <c r="G22">
        <v>93.300000000000011</v>
      </c>
      <c r="H22">
        <v>94.3</v>
      </c>
      <c r="I22">
        <v>95</v>
      </c>
      <c r="J22">
        <v>95.2</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I22">
        <v>0.5</v>
      </c>
      <c r="AJ22">
        <v>0.9</v>
      </c>
      <c r="BB22" t="s">
        <v>305</v>
      </c>
      <c r="BC22" t="str">
        <f>IFERROR(VLOOKUP(BB22,'class and classification'!$A$1:$B$338,2,FALSE),VLOOKUP(BB22,'class and classification'!$A$340:$B$378,2,FALSE))</f>
        <v>Predominantly Urban</v>
      </c>
      <c r="BD22" t="str">
        <f>IFERROR(VLOOKUP(BB22,'class and classification'!$A$1:$C$338,3,FALSE),VLOOKUP(BB22,'class and classification'!$A$340:$C$378,3,FALSE))</f>
        <v>L</v>
      </c>
      <c r="BG22">
        <v>22.9</v>
      </c>
      <c r="BH22">
        <v>31.8</v>
      </c>
      <c r="BI22">
        <v>56.1</v>
      </c>
      <c r="BJ22">
        <v>65.099999999999994</v>
      </c>
      <c r="BL22" t="s">
        <v>305</v>
      </c>
      <c r="BM22" t="str">
        <f>IFERROR(VLOOKUP(BL22,'class and classification'!$A$1:$B$338,2,FALSE),VLOOKUP(BL22,'class and classification'!$A$340:$B$378,2,FALSE))</f>
        <v>Predominantly Urban</v>
      </c>
      <c r="BN22" t="str">
        <f>IFERROR(VLOOKUP(BL22,'class and classification'!$A$1:$C$338,3,FALSE),VLOOKUP(BL22,'class and classification'!$A$340:$C$378,3,FALSE))</f>
        <v>L</v>
      </c>
      <c r="BP22">
        <v>98.98</v>
      </c>
      <c r="BQ22">
        <v>100</v>
      </c>
      <c r="BR22">
        <v>99.99</v>
      </c>
      <c r="BS22">
        <v>99.9</v>
      </c>
      <c r="BT22">
        <v>99.4</v>
      </c>
    </row>
    <row r="23" spans="2:72"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56</v>
      </c>
      <c r="F23">
        <v>85</v>
      </c>
      <c r="G23">
        <v>89.300000000000011</v>
      </c>
      <c r="H23">
        <v>90.2</v>
      </c>
      <c r="I23">
        <v>88.2</v>
      </c>
      <c r="J23">
        <v>86.9</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I23">
        <v>17.2</v>
      </c>
      <c r="AJ23">
        <v>26</v>
      </c>
      <c r="BB23" t="s">
        <v>15</v>
      </c>
      <c r="BC23" t="str">
        <f>IFERROR(VLOOKUP(BB23,'class and classification'!$A$1:$B$338,2,FALSE),VLOOKUP(BB23,'class and classification'!$A$340:$B$378,2,FALSE))</f>
        <v>Predominantly Urban</v>
      </c>
      <c r="BD23" t="str">
        <f>IFERROR(VLOOKUP(BB23,'class and classification'!$A$1:$C$338,3,FALSE),VLOOKUP(BB23,'class and classification'!$A$340:$C$378,3,FALSE))</f>
        <v>L</v>
      </c>
      <c r="BG23">
        <v>5.5</v>
      </c>
      <c r="BH23">
        <v>46.3</v>
      </c>
      <c r="BI23">
        <v>51.8</v>
      </c>
      <c r="BJ23">
        <v>52</v>
      </c>
      <c r="BL23" t="s">
        <v>15</v>
      </c>
      <c r="BM23" t="str">
        <f>IFERROR(VLOOKUP(BL23,'class and classification'!$A$1:$B$338,2,FALSE),VLOOKUP(BL23,'class and classification'!$A$340:$B$378,2,FALSE))</f>
        <v>Predominantly Urban</v>
      </c>
      <c r="BN23" t="str">
        <f>IFERROR(VLOOKUP(BL23,'class and classification'!$A$1:$C$338,3,FALSE),VLOOKUP(BL23,'class and classification'!$A$340:$C$378,3,FALSE))</f>
        <v>L</v>
      </c>
      <c r="BP23">
        <v>88.72</v>
      </c>
      <c r="BQ23">
        <v>93.47</v>
      </c>
      <c r="BR23">
        <v>97.57</v>
      </c>
      <c r="BS23">
        <v>94.8</v>
      </c>
      <c r="BT23">
        <v>98.43</v>
      </c>
    </row>
    <row r="24" spans="2:72"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91</v>
      </c>
      <c r="F24">
        <v>92</v>
      </c>
      <c r="G24">
        <v>92.5</v>
      </c>
      <c r="H24">
        <v>92.9</v>
      </c>
      <c r="I24">
        <v>93.7</v>
      </c>
      <c r="J24">
        <v>94.4</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I24">
        <v>19.8</v>
      </c>
      <c r="AJ24">
        <v>31.8</v>
      </c>
      <c r="BB24" t="s">
        <v>17</v>
      </c>
      <c r="BC24" t="str">
        <f>IFERROR(VLOOKUP(BB24,'class and classification'!$A$1:$B$338,2,FALSE),VLOOKUP(BB24,'class and classification'!$A$340:$B$378,2,FALSE))</f>
        <v>Predominantly Urban</v>
      </c>
      <c r="BD24" t="str">
        <f>IFERROR(VLOOKUP(BB24,'class and classification'!$A$1:$C$338,3,FALSE),VLOOKUP(BB24,'class and classification'!$A$340:$C$378,3,FALSE))</f>
        <v>L</v>
      </c>
      <c r="BG24">
        <v>10.5</v>
      </c>
      <c r="BH24">
        <v>18</v>
      </c>
      <c r="BI24">
        <v>21.1</v>
      </c>
      <c r="BJ24">
        <v>23.2</v>
      </c>
      <c r="BL24" t="s">
        <v>17</v>
      </c>
      <c r="BM24" t="str">
        <f>IFERROR(VLOOKUP(BL24,'class and classification'!$A$1:$B$338,2,FALSE),VLOOKUP(BL24,'class and classification'!$A$340:$B$378,2,FALSE))</f>
        <v>Predominantly Urban</v>
      </c>
      <c r="BN24" t="str">
        <f>IFERROR(VLOOKUP(BL24,'class and classification'!$A$1:$C$338,3,FALSE),VLOOKUP(BL24,'class and classification'!$A$340:$C$378,3,FALSE))</f>
        <v>L</v>
      </c>
      <c r="BP24">
        <v>83.35</v>
      </c>
      <c r="BQ24">
        <v>93.14</v>
      </c>
      <c r="BR24">
        <v>93.93</v>
      </c>
      <c r="BS24">
        <v>92.49</v>
      </c>
      <c r="BT24">
        <v>92.78</v>
      </c>
    </row>
    <row r="25" spans="2:72"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92</v>
      </c>
      <c r="F25">
        <v>92</v>
      </c>
      <c r="G25">
        <v>94.2</v>
      </c>
      <c r="H25">
        <v>93.3</v>
      </c>
      <c r="I25">
        <v>94.2</v>
      </c>
      <c r="J25">
        <v>95.1</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I25">
        <v>2.9</v>
      </c>
      <c r="AJ25">
        <v>5.5</v>
      </c>
      <c r="BB25" t="s">
        <v>27</v>
      </c>
      <c r="BC25" t="str">
        <f>IFERROR(VLOOKUP(BB25,'class and classification'!$A$1:$B$338,2,FALSE),VLOOKUP(BB25,'class and classification'!$A$340:$B$378,2,FALSE))</f>
        <v>Predominantly Urban</v>
      </c>
      <c r="BD25" t="str">
        <f>IFERROR(VLOOKUP(BB25,'class and classification'!$A$1:$C$338,3,FALSE),VLOOKUP(BB25,'class and classification'!$A$340:$C$378,3,FALSE))</f>
        <v>L</v>
      </c>
      <c r="BG25">
        <v>2.4</v>
      </c>
      <c r="BH25">
        <v>11.8</v>
      </c>
      <c r="BI25">
        <v>27</v>
      </c>
      <c r="BJ25">
        <v>45</v>
      </c>
      <c r="BL25" t="s">
        <v>27</v>
      </c>
      <c r="BM25" t="str">
        <f>IFERROR(VLOOKUP(BL25,'class and classification'!$A$1:$B$338,2,FALSE),VLOOKUP(BL25,'class and classification'!$A$340:$B$378,2,FALSE))</f>
        <v>Predominantly Urban</v>
      </c>
      <c r="BN25" t="str">
        <f>IFERROR(VLOOKUP(BL25,'class and classification'!$A$1:$C$338,3,FALSE),VLOOKUP(BL25,'class and classification'!$A$340:$C$378,3,FALSE))</f>
        <v>L</v>
      </c>
      <c r="BP25">
        <v>70.02</v>
      </c>
      <c r="BQ25">
        <v>89.84</v>
      </c>
      <c r="BR25">
        <v>94.48</v>
      </c>
      <c r="BS25">
        <v>88.63</v>
      </c>
      <c r="BT25">
        <v>88.81</v>
      </c>
    </row>
    <row r="26" spans="2:72"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95</v>
      </c>
      <c r="F26">
        <v>97</v>
      </c>
      <c r="G26">
        <v>99.2</v>
      </c>
      <c r="H26">
        <v>99.1</v>
      </c>
      <c r="I26">
        <v>98.8</v>
      </c>
      <c r="J26">
        <v>98.6</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I26">
        <v>63.2</v>
      </c>
      <c r="AJ26">
        <v>76.7</v>
      </c>
      <c r="BB26" t="s">
        <v>40</v>
      </c>
      <c r="BC26" t="str">
        <f>IFERROR(VLOOKUP(BB26,'class and classification'!$A$1:$B$338,2,FALSE),VLOOKUP(BB26,'class and classification'!$A$340:$B$378,2,FALSE))</f>
        <v>Predominantly Urban</v>
      </c>
      <c r="BD26" t="str">
        <f>IFERROR(VLOOKUP(BB26,'class and classification'!$A$1:$C$338,3,FALSE),VLOOKUP(BB26,'class and classification'!$A$340:$C$378,3,FALSE))</f>
        <v>L</v>
      </c>
      <c r="BG26">
        <v>16.3</v>
      </c>
      <c r="BH26">
        <v>13.5</v>
      </c>
      <c r="BI26">
        <v>25.5</v>
      </c>
      <c r="BJ26">
        <v>39.1</v>
      </c>
      <c r="BL26" t="s">
        <v>40</v>
      </c>
      <c r="BM26" t="str">
        <f>IFERROR(VLOOKUP(BL26,'class and classification'!$A$1:$B$338,2,FALSE),VLOOKUP(BL26,'class and classification'!$A$340:$B$378,2,FALSE))</f>
        <v>Predominantly Urban</v>
      </c>
      <c r="BN26" t="str">
        <f>IFERROR(VLOOKUP(BL26,'class and classification'!$A$1:$C$338,3,FALSE),VLOOKUP(BL26,'class and classification'!$A$340:$C$378,3,FALSE))</f>
        <v>L</v>
      </c>
      <c r="BP26">
        <v>92.42</v>
      </c>
      <c r="BQ26">
        <v>97.88</v>
      </c>
      <c r="BR26">
        <v>99.38</v>
      </c>
      <c r="BS26">
        <v>98.58</v>
      </c>
      <c r="BT26">
        <v>99.14</v>
      </c>
    </row>
    <row r="27" spans="2:72"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H27">
        <v>90.9</v>
      </c>
      <c r="I27">
        <v>92.2</v>
      </c>
      <c r="J27">
        <v>92.8</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BB27" t="s">
        <v>45</v>
      </c>
      <c r="BC27" t="str">
        <f>IFERROR(VLOOKUP(BB27,'class and classification'!$A$1:$B$338,2,FALSE),VLOOKUP(BB27,'class and classification'!$A$340:$B$378,2,FALSE))</f>
        <v>Predominantly Urban</v>
      </c>
      <c r="BD27" t="str">
        <f>IFERROR(VLOOKUP(BB27,'class and classification'!$A$1:$C$338,3,FALSE),VLOOKUP(BB27,'class and classification'!$A$340:$C$378,3,FALSE))</f>
        <v>L</v>
      </c>
      <c r="BG27">
        <v>0.6</v>
      </c>
      <c r="BH27">
        <v>0.8</v>
      </c>
      <c r="BI27">
        <v>3.2</v>
      </c>
      <c r="BJ27">
        <v>21.4</v>
      </c>
      <c r="BL27" t="s">
        <v>45</v>
      </c>
      <c r="BM27" t="str">
        <f>IFERROR(VLOOKUP(BL27,'class and classification'!$A$1:$B$338,2,FALSE),VLOOKUP(BL27,'class and classification'!$A$340:$B$378,2,FALSE))</f>
        <v>Predominantly Urban</v>
      </c>
      <c r="BN27" t="str">
        <f>IFERROR(VLOOKUP(BL27,'class and classification'!$A$1:$C$338,3,FALSE),VLOOKUP(BL27,'class and classification'!$A$340:$C$378,3,FALSE))</f>
        <v>L</v>
      </c>
      <c r="BP27">
        <v>76.209999999999994</v>
      </c>
      <c r="BQ27">
        <v>87.32</v>
      </c>
      <c r="BR27">
        <v>89.22</v>
      </c>
      <c r="BS27">
        <v>85.88</v>
      </c>
      <c r="BT27">
        <v>84.27</v>
      </c>
    </row>
    <row r="28" spans="2:72"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50</v>
      </c>
      <c r="F28">
        <v>85</v>
      </c>
      <c r="G28">
        <v>89.8</v>
      </c>
      <c r="H28">
        <v>93.9</v>
      </c>
      <c r="I28">
        <v>95.4</v>
      </c>
      <c r="J28">
        <v>95.9</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I28">
        <v>82</v>
      </c>
      <c r="AJ28">
        <v>85.3</v>
      </c>
      <c r="BB28" t="s">
        <v>78</v>
      </c>
      <c r="BC28" t="str">
        <f>IFERROR(VLOOKUP(BB28,'class and classification'!$A$1:$B$338,2,FALSE),VLOOKUP(BB28,'class and classification'!$A$340:$B$378,2,FALSE))</f>
        <v>Predominantly Urban</v>
      </c>
      <c r="BD28" t="str">
        <f>IFERROR(VLOOKUP(BB28,'class and classification'!$A$1:$C$338,3,FALSE),VLOOKUP(BB28,'class and classification'!$A$340:$C$378,3,FALSE))</f>
        <v>L</v>
      </c>
      <c r="BG28">
        <v>6.6</v>
      </c>
      <c r="BH28">
        <v>15</v>
      </c>
      <c r="BI28">
        <v>19.8</v>
      </c>
      <c r="BJ28">
        <v>28</v>
      </c>
      <c r="BL28" t="s">
        <v>78</v>
      </c>
      <c r="BM28" t="str">
        <f>IFERROR(VLOOKUP(BL28,'class and classification'!$A$1:$B$338,2,FALSE),VLOOKUP(BL28,'class and classification'!$A$340:$B$378,2,FALSE))</f>
        <v>Predominantly Urban</v>
      </c>
      <c r="BN28" t="str">
        <f>IFERROR(VLOOKUP(BL28,'class and classification'!$A$1:$C$338,3,FALSE),VLOOKUP(BL28,'class and classification'!$A$340:$C$378,3,FALSE))</f>
        <v>L</v>
      </c>
      <c r="BP28">
        <v>84.33</v>
      </c>
      <c r="BQ28">
        <v>93.13</v>
      </c>
      <c r="BR28">
        <v>95.55</v>
      </c>
      <c r="BS28">
        <v>93.44</v>
      </c>
      <c r="BT28">
        <v>93.66</v>
      </c>
    </row>
    <row r="29" spans="2:72"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96</v>
      </c>
      <c r="F29">
        <v>97</v>
      </c>
      <c r="G29">
        <v>98.199999999999989</v>
      </c>
      <c r="H29">
        <v>97.6</v>
      </c>
      <c r="I29">
        <v>97.6</v>
      </c>
      <c r="J29">
        <v>96.8</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I29">
        <v>49.9</v>
      </c>
      <c r="AJ29">
        <v>69.8</v>
      </c>
      <c r="BB29" t="s">
        <v>88</v>
      </c>
      <c r="BC29" t="str">
        <f>IFERROR(VLOOKUP(BB29,'class and classification'!$A$1:$B$338,2,FALSE),VLOOKUP(BB29,'class and classification'!$A$340:$B$378,2,FALSE))</f>
        <v>Predominantly Urban</v>
      </c>
      <c r="BD29" t="str">
        <f>IFERROR(VLOOKUP(BB29,'class and classification'!$A$1:$C$338,3,FALSE),VLOOKUP(BB29,'class and classification'!$A$340:$C$378,3,FALSE))</f>
        <v>L</v>
      </c>
      <c r="BG29">
        <v>7.6</v>
      </c>
      <c r="BH29">
        <v>11.2</v>
      </c>
      <c r="BI29">
        <v>15.8</v>
      </c>
      <c r="BJ29">
        <v>16.100000000000001</v>
      </c>
      <c r="BL29" t="s">
        <v>88</v>
      </c>
      <c r="BM29" t="str">
        <f>IFERROR(VLOOKUP(BL29,'class and classification'!$A$1:$B$338,2,FALSE),VLOOKUP(BL29,'class and classification'!$A$340:$B$378,2,FALSE))</f>
        <v>Predominantly Urban</v>
      </c>
      <c r="BN29" t="str">
        <f>IFERROR(VLOOKUP(BL29,'class and classification'!$A$1:$C$338,3,FALSE),VLOOKUP(BL29,'class and classification'!$A$340:$C$378,3,FALSE))</f>
        <v>L</v>
      </c>
      <c r="BP29">
        <v>86.94</v>
      </c>
      <c r="BQ29">
        <v>94.18</v>
      </c>
      <c r="BR29">
        <v>93.81</v>
      </c>
      <c r="BS29">
        <v>96.16</v>
      </c>
      <c r="BT29">
        <v>96.77</v>
      </c>
    </row>
    <row r="30" spans="2:72"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95</v>
      </c>
      <c r="F30">
        <v>95</v>
      </c>
      <c r="G30">
        <v>97.6</v>
      </c>
      <c r="H30">
        <v>96</v>
      </c>
      <c r="I30">
        <v>96.1</v>
      </c>
      <c r="J30">
        <v>95.7</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I30">
        <v>59.6</v>
      </c>
      <c r="AJ30">
        <v>70.5</v>
      </c>
      <c r="BB30" t="s">
        <v>101</v>
      </c>
      <c r="BC30" t="str">
        <f>IFERROR(VLOOKUP(BB30,'class and classification'!$A$1:$B$338,2,FALSE),VLOOKUP(BB30,'class and classification'!$A$340:$B$378,2,FALSE))</f>
        <v>Predominantly Urban</v>
      </c>
      <c r="BD30" t="str">
        <f>IFERROR(VLOOKUP(BB30,'class and classification'!$A$1:$C$338,3,FALSE),VLOOKUP(BB30,'class and classification'!$A$340:$C$378,3,FALSE))</f>
        <v>L</v>
      </c>
      <c r="BG30">
        <v>2.6</v>
      </c>
      <c r="BH30">
        <v>2.1</v>
      </c>
      <c r="BI30">
        <v>2.9</v>
      </c>
      <c r="BJ30">
        <v>3.6</v>
      </c>
      <c r="BL30" t="s">
        <v>101</v>
      </c>
      <c r="BM30" t="str">
        <f>IFERROR(VLOOKUP(BL30,'class and classification'!$A$1:$B$338,2,FALSE),VLOOKUP(BL30,'class and classification'!$A$340:$B$378,2,FALSE))</f>
        <v>Predominantly Urban</v>
      </c>
      <c r="BN30" t="str">
        <f>IFERROR(VLOOKUP(BL30,'class and classification'!$A$1:$C$338,3,FALSE),VLOOKUP(BL30,'class and classification'!$A$340:$C$378,3,FALSE))</f>
        <v>L</v>
      </c>
      <c r="BP30">
        <v>88.18</v>
      </c>
      <c r="BQ30">
        <v>96.3</v>
      </c>
      <c r="BR30">
        <v>95.16</v>
      </c>
      <c r="BS30">
        <v>94.29</v>
      </c>
      <c r="BT30">
        <v>96.35</v>
      </c>
    </row>
    <row r="31" spans="2:72"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67</v>
      </c>
      <c r="F31">
        <v>82</v>
      </c>
      <c r="G31">
        <v>83.100000000000009</v>
      </c>
      <c r="H31">
        <v>85.3</v>
      </c>
      <c r="I31">
        <v>87.1</v>
      </c>
      <c r="J31">
        <v>88.7</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I31">
        <v>14.4</v>
      </c>
      <c r="AJ31">
        <v>21.4</v>
      </c>
      <c r="BB31" t="s">
        <v>117</v>
      </c>
      <c r="BC31" t="str">
        <f>IFERROR(VLOOKUP(BB31,'class and classification'!$A$1:$B$338,2,FALSE),VLOOKUP(BB31,'class and classification'!$A$340:$B$378,2,FALSE))</f>
        <v>Predominantly Urban</v>
      </c>
      <c r="BD31" t="str">
        <f>IFERROR(VLOOKUP(BB31,'class and classification'!$A$1:$C$338,3,FALSE),VLOOKUP(BB31,'class and classification'!$A$340:$C$378,3,FALSE))</f>
        <v>L</v>
      </c>
      <c r="BG31">
        <v>10.9</v>
      </c>
      <c r="BH31">
        <v>11.9</v>
      </c>
      <c r="BI31">
        <v>19.899999999999999</v>
      </c>
      <c r="BJ31">
        <v>23.6</v>
      </c>
      <c r="BL31" t="s">
        <v>117</v>
      </c>
      <c r="BM31" t="str">
        <f>IFERROR(VLOOKUP(BL31,'class and classification'!$A$1:$B$338,2,FALSE),VLOOKUP(BL31,'class and classification'!$A$340:$B$378,2,FALSE))</f>
        <v>Predominantly Urban</v>
      </c>
      <c r="BN31" t="str">
        <f>IFERROR(VLOOKUP(BL31,'class and classification'!$A$1:$C$338,3,FALSE),VLOOKUP(BL31,'class and classification'!$A$340:$C$378,3,FALSE))</f>
        <v>L</v>
      </c>
      <c r="BP31">
        <v>81.96</v>
      </c>
      <c r="BQ31">
        <v>95.73</v>
      </c>
      <c r="BR31">
        <v>95.69</v>
      </c>
      <c r="BS31">
        <v>88.86</v>
      </c>
      <c r="BT31">
        <v>93.65</v>
      </c>
    </row>
    <row r="32" spans="2:72"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92</v>
      </c>
      <c r="F32">
        <v>93</v>
      </c>
      <c r="G32">
        <v>94.399999999999991</v>
      </c>
      <c r="H32">
        <v>93.9</v>
      </c>
      <c r="I32">
        <v>93.8</v>
      </c>
      <c r="J32">
        <v>93</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I32">
        <v>10.4</v>
      </c>
      <c r="AJ32">
        <v>11.4</v>
      </c>
      <c r="BB32" t="s">
        <v>127</v>
      </c>
      <c r="BC32" t="str">
        <f>IFERROR(VLOOKUP(BB32,'class and classification'!$A$1:$B$338,2,FALSE),VLOOKUP(BB32,'class and classification'!$A$340:$B$378,2,FALSE))</f>
        <v>Predominantly Urban</v>
      </c>
      <c r="BD32" t="str">
        <f>IFERROR(VLOOKUP(BB32,'class and classification'!$A$1:$C$338,3,FALSE),VLOOKUP(BB32,'class and classification'!$A$340:$C$378,3,FALSE))</f>
        <v>L</v>
      </c>
      <c r="BG32">
        <v>3.3</v>
      </c>
      <c r="BH32">
        <v>10.6</v>
      </c>
      <c r="BI32">
        <v>15</v>
      </c>
      <c r="BJ32">
        <v>15.7</v>
      </c>
      <c r="BL32" t="s">
        <v>127</v>
      </c>
      <c r="BM32" t="str">
        <f>IFERROR(VLOOKUP(BL32,'class and classification'!$A$1:$B$338,2,FALSE),VLOOKUP(BL32,'class and classification'!$A$340:$B$378,2,FALSE))</f>
        <v>Predominantly Urban</v>
      </c>
      <c r="BN32" t="str">
        <f>IFERROR(VLOOKUP(BL32,'class and classification'!$A$1:$C$338,3,FALSE),VLOOKUP(BL32,'class and classification'!$A$340:$C$378,3,FALSE))</f>
        <v>L</v>
      </c>
      <c r="BP32">
        <v>86.51</v>
      </c>
      <c r="BQ32">
        <v>95.85</v>
      </c>
      <c r="BR32">
        <v>99.14</v>
      </c>
      <c r="BS32">
        <v>98.63</v>
      </c>
      <c r="BT32">
        <v>98.84</v>
      </c>
    </row>
    <row r="33" spans="2:72"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92</v>
      </c>
      <c r="F33">
        <v>93</v>
      </c>
      <c r="G33">
        <v>95.2</v>
      </c>
      <c r="H33">
        <v>94.3</v>
      </c>
      <c r="I33">
        <v>94.2</v>
      </c>
      <c r="J33">
        <v>96.4</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I33">
        <v>81.7</v>
      </c>
      <c r="AJ33">
        <v>82.9</v>
      </c>
      <c r="BB33" t="s">
        <v>132</v>
      </c>
      <c r="BC33" t="str">
        <f>IFERROR(VLOOKUP(BB33,'class and classification'!$A$1:$B$338,2,FALSE),VLOOKUP(BB33,'class and classification'!$A$340:$B$378,2,FALSE))</f>
        <v>Predominantly Urban</v>
      </c>
      <c r="BD33" t="str">
        <f>IFERROR(VLOOKUP(BB33,'class and classification'!$A$1:$C$338,3,FALSE),VLOOKUP(BB33,'class and classification'!$A$340:$C$378,3,FALSE))</f>
        <v>L</v>
      </c>
      <c r="BG33">
        <v>2.9</v>
      </c>
      <c r="BH33">
        <v>3</v>
      </c>
      <c r="BI33">
        <v>4.5</v>
      </c>
      <c r="BJ33">
        <v>5</v>
      </c>
      <c r="BL33" t="s">
        <v>132</v>
      </c>
      <c r="BM33" t="str">
        <f>IFERROR(VLOOKUP(BL33,'class and classification'!$A$1:$B$338,2,FALSE),VLOOKUP(BL33,'class and classification'!$A$340:$B$378,2,FALSE))</f>
        <v>Predominantly Urban</v>
      </c>
      <c r="BN33" t="str">
        <f>IFERROR(VLOOKUP(BL33,'class and classification'!$A$1:$C$338,3,FALSE),VLOOKUP(BL33,'class and classification'!$A$340:$C$378,3,FALSE))</f>
        <v>L</v>
      </c>
      <c r="BP33">
        <v>83.43</v>
      </c>
      <c r="BQ33">
        <v>89.61</v>
      </c>
      <c r="BR33">
        <v>92.95</v>
      </c>
      <c r="BS33">
        <v>90.67</v>
      </c>
      <c r="BT33">
        <v>94.49</v>
      </c>
    </row>
    <row r="34" spans="2:72"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1</v>
      </c>
      <c r="F34">
        <v>46</v>
      </c>
      <c r="G34">
        <v>80.2</v>
      </c>
      <c r="H34">
        <v>98.1</v>
      </c>
      <c r="I34">
        <v>98.4</v>
      </c>
      <c r="J34">
        <v>98.5</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I34">
        <v>28.4</v>
      </c>
      <c r="AJ34">
        <v>36</v>
      </c>
      <c r="BB34" t="s">
        <v>136</v>
      </c>
      <c r="BC34" t="str">
        <f>IFERROR(VLOOKUP(BB34,'class and classification'!$A$1:$B$338,2,FALSE),VLOOKUP(BB34,'class and classification'!$A$340:$B$378,2,FALSE))</f>
        <v>Predominantly Urban</v>
      </c>
      <c r="BD34" t="str">
        <f>IFERROR(VLOOKUP(BB34,'class and classification'!$A$1:$C$338,3,FALSE),VLOOKUP(BB34,'class and classification'!$A$340:$C$378,3,FALSE))</f>
        <v>L</v>
      </c>
      <c r="BG34">
        <v>3.4</v>
      </c>
      <c r="BH34">
        <v>4.9000000000000004</v>
      </c>
      <c r="BI34">
        <v>5.5</v>
      </c>
      <c r="BJ34">
        <v>25.5</v>
      </c>
      <c r="BL34" t="s">
        <v>136</v>
      </c>
      <c r="BM34" t="str">
        <f>IFERROR(VLOOKUP(BL34,'class and classification'!$A$1:$B$338,2,FALSE),VLOOKUP(BL34,'class and classification'!$A$340:$B$378,2,FALSE))</f>
        <v>Predominantly Urban</v>
      </c>
      <c r="BN34" t="str">
        <f>IFERROR(VLOOKUP(BL34,'class and classification'!$A$1:$C$338,3,FALSE),VLOOKUP(BL34,'class and classification'!$A$340:$C$378,3,FALSE))</f>
        <v>L</v>
      </c>
      <c r="BP34">
        <v>87.22</v>
      </c>
      <c r="BQ34">
        <v>92.28</v>
      </c>
      <c r="BR34">
        <v>94.29</v>
      </c>
      <c r="BS34">
        <v>94.05</v>
      </c>
      <c r="BT34">
        <v>91.23</v>
      </c>
    </row>
    <row r="35" spans="2:72"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93</v>
      </c>
      <c r="F35">
        <v>94</v>
      </c>
      <c r="G35">
        <v>98.7</v>
      </c>
      <c r="H35">
        <v>99.1</v>
      </c>
      <c r="I35">
        <v>99</v>
      </c>
      <c r="J35">
        <v>98.9</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I35">
        <v>16.7</v>
      </c>
      <c r="AJ35">
        <v>45.8</v>
      </c>
      <c r="BB35" t="s">
        <v>139</v>
      </c>
      <c r="BC35" t="str">
        <f>IFERROR(VLOOKUP(BB35,'class and classification'!$A$1:$B$338,2,FALSE),VLOOKUP(BB35,'class and classification'!$A$340:$B$378,2,FALSE))</f>
        <v>Predominantly Urban</v>
      </c>
      <c r="BD35" t="str">
        <f>IFERROR(VLOOKUP(BB35,'class and classification'!$A$1:$C$338,3,FALSE),VLOOKUP(BB35,'class and classification'!$A$340:$C$378,3,FALSE))</f>
        <v>L</v>
      </c>
      <c r="BG35">
        <v>7.3</v>
      </c>
      <c r="BH35">
        <v>9.6999999999999993</v>
      </c>
      <c r="BI35">
        <v>11.4</v>
      </c>
      <c r="BJ35">
        <v>11.3</v>
      </c>
      <c r="BL35" t="s">
        <v>139</v>
      </c>
      <c r="BM35" t="str">
        <f>IFERROR(VLOOKUP(BL35,'class and classification'!$A$1:$B$338,2,FALSE),VLOOKUP(BL35,'class and classification'!$A$340:$B$378,2,FALSE))</f>
        <v>Predominantly Urban</v>
      </c>
      <c r="BN35" t="str">
        <f>IFERROR(VLOOKUP(BL35,'class and classification'!$A$1:$C$338,3,FALSE),VLOOKUP(BL35,'class and classification'!$A$340:$C$378,3,FALSE))</f>
        <v>L</v>
      </c>
      <c r="BP35">
        <v>88.17</v>
      </c>
      <c r="BQ35">
        <v>93.7</v>
      </c>
      <c r="BR35">
        <v>94.06</v>
      </c>
      <c r="BS35">
        <v>95.78</v>
      </c>
      <c r="BT35">
        <v>96.95</v>
      </c>
    </row>
    <row r="36" spans="2:72"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98</v>
      </c>
      <c r="F36">
        <v>97</v>
      </c>
      <c r="G36">
        <v>99.6</v>
      </c>
      <c r="H36">
        <v>99.3</v>
      </c>
      <c r="I36">
        <v>99.4</v>
      </c>
      <c r="J36">
        <v>98.9</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I36">
        <v>62.9</v>
      </c>
      <c r="AJ36">
        <v>63.7</v>
      </c>
      <c r="BB36" t="s">
        <v>149</v>
      </c>
      <c r="BC36" t="str">
        <f>IFERROR(VLOOKUP(BB36,'class and classification'!$A$1:$B$338,2,FALSE),VLOOKUP(BB36,'class and classification'!$A$340:$B$378,2,FALSE))</f>
        <v>Predominantly Urban</v>
      </c>
      <c r="BD36" t="str">
        <f>IFERROR(VLOOKUP(BB36,'class and classification'!$A$1:$C$338,3,FALSE),VLOOKUP(BB36,'class and classification'!$A$340:$C$378,3,FALSE))</f>
        <v>L</v>
      </c>
      <c r="BG36">
        <v>2.2000000000000002</v>
      </c>
      <c r="BH36">
        <v>2</v>
      </c>
      <c r="BI36">
        <v>3.7</v>
      </c>
      <c r="BJ36">
        <v>4</v>
      </c>
      <c r="BL36" t="s">
        <v>149</v>
      </c>
      <c r="BM36" t="str">
        <f>IFERROR(VLOOKUP(BL36,'class and classification'!$A$1:$B$338,2,FALSE),VLOOKUP(BL36,'class and classification'!$A$340:$B$378,2,FALSE))</f>
        <v>Predominantly Urban</v>
      </c>
      <c r="BN36" t="str">
        <f>IFERROR(VLOOKUP(BL36,'class and classification'!$A$1:$C$338,3,FALSE),VLOOKUP(BL36,'class and classification'!$A$340:$C$378,3,FALSE))</f>
        <v>L</v>
      </c>
      <c r="BP36">
        <v>74.77</v>
      </c>
      <c r="BQ36">
        <v>89.67</v>
      </c>
      <c r="BR36">
        <v>97.51</v>
      </c>
      <c r="BS36">
        <v>92.66</v>
      </c>
      <c r="BT36">
        <v>94.11</v>
      </c>
    </row>
    <row r="37" spans="2:72"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95</v>
      </c>
      <c r="F37">
        <v>96</v>
      </c>
      <c r="G37">
        <v>96.800000000000011</v>
      </c>
      <c r="H37">
        <v>97.3</v>
      </c>
      <c r="I37">
        <v>97.3</v>
      </c>
      <c r="J37">
        <v>97.2</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I37">
        <v>11</v>
      </c>
      <c r="AJ37">
        <v>85.7</v>
      </c>
      <c r="BB37" t="s">
        <v>170</v>
      </c>
      <c r="BC37" t="str">
        <f>IFERROR(VLOOKUP(BB37,'class and classification'!$A$1:$B$338,2,FALSE),VLOOKUP(BB37,'class and classification'!$A$340:$B$378,2,FALSE))</f>
        <v>Predominantly Urban</v>
      </c>
      <c r="BD37" t="str">
        <f>IFERROR(VLOOKUP(BB37,'class and classification'!$A$1:$C$338,3,FALSE),VLOOKUP(BB37,'class and classification'!$A$340:$C$378,3,FALSE))</f>
        <v>L</v>
      </c>
      <c r="BG37">
        <v>2.2000000000000002</v>
      </c>
      <c r="BH37">
        <v>8.6</v>
      </c>
      <c r="BI37">
        <v>29.1</v>
      </c>
      <c r="BJ37">
        <v>37</v>
      </c>
      <c r="BL37" t="s">
        <v>170</v>
      </c>
      <c r="BM37" t="str">
        <f>IFERROR(VLOOKUP(BL37,'class and classification'!$A$1:$B$338,2,FALSE),VLOOKUP(BL37,'class and classification'!$A$340:$B$378,2,FALSE))</f>
        <v>Predominantly Urban</v>
      </c>
      <c r="BN37" t="str">
        <f>IFERROR(VLOOKUP(BL37,'class and classification'!$A$1:$C$338,3,FALSE),VLOOKUP(BL37,'class and classification'!$A$340:$C$378,3,FALSE))</f>
        <v>L</v>
      </c>
      <c r="BP37">
        <v>88.37</v>
      </c>
      <c r="BQ37">
        <v>96.16</v>
      </c>
      <c r="BR37">
        <v>98.67</v>
      </c>
      <c r="BS37">
        <v>96.53</v>
      </c>
      <c r="BT37">
        <v>96.78</v>
      </c>
    </row>
    <row r="38" spans="2:72"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94</v>
      </c>
      <c r="F38">
        <v>94</v>
      </c>
      <c r="G38">
        <v>97.7</v>
      </c>
      <c r="H38">
        <v>96.3</v>
      </c>
      <c r="I38">
        <v>96.9</v>
      </c>
      <c r="J38">
        <v>97.3</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BB38" t="s">
        <v>207</v>
      </c>
      <c r="BC38" t="str">
        <f>IFERROR(VLOOKUP(BB38,'class and classification'!$A$1:$B$338,2,FALSE),VLOOKUP(BB38,'class and classification'!$A$340:$B$378,2,FALSE))</f>
        <v>Predominantly Urban</v>
      </c>
      <c r="BD38" t="str">
        <f>IFERROR(VLOOKUP(BB38,'class and classification'!$A$1:$C$338,3,FALSE),VLOOKUP(BB38,'class and classification'!$A$340:$C$378,3,FALSE))</f>
        <v>L</v>
      </c>
      <c r="BG38">
        <v>8.5</v>
      </c>
      <c r="BH38">
        <v>9</v>
      </c>
      <c r="BI38">
        <v>27.3</v>
      </c>
      <c r="BJ38">
        <v>34.200000000000003</v>
      </c>
      <c r="BL38" t="s">
        <v>207</v>
      </c>
      <c r="BM38" t="str">
        <f>IFERROR(VLOOKUP(BL38,'class and classification'!$A$1:$B$338,2,FALSE),VLOOKUP(BL38,'class and classification'!$A$340:$B$378,2,FALSE))</f>
        <v>Predominantly Urban</v>
      </c>
      <c r="BN38" t="str">
        <f>IFERROR(VLOOKUP(BL38,'class and classification'!$A$1:$C$338,3,FALSE),VLOOKUP(BL38,'class and classification'!$A$340:$C$378,3,FALSE))</f>
        <v>L</v>
      </c>
      <c r="BP38">
        <v>92.28</v>
      </c>
      <c r="BQ38">
        <v>96.8</v>
      </c>
      <c r="BR38">
        <v>96.1</v>
      </c>
      <c r="BS38">
        <v>93.37</v>
      </c>
      <c r="BT38">
        <v>91.6</v>
      </c>
    </row>
    <row r="39" spans="2:72"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83</v>
      </c>
      <c r="F39">
        <v>94</v>
      </c>
      <c r="G39">
        <v>96.3</v>
      </c>
      <c r="H39">
        <v>96.8</v>
      </c>
      <c r="I39">
        <v>97.9</v>
      </c>
      <c r="J39">
        <v>98</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I39">
        <v>77.5</v>
      </c>
      <c r="AJ39">
        <v>80.099999999999994</v>
      </c>
      <c r="BB39" t="s">
        <v>212</v>
      </c>
      <c r="BC39" t="str">
        <f>IFERROR(VLOOKUP(BB39,'class and classification'!$A$1:$B$338,2,FALSE),VLOOKUP(BB39,'class and classification'!$A$340:$B$378,2,FALSE))</f>
        <v>Predominantly Urban</v>
      </c>
      <c r="BD39" t="str">
        <f>IFERROR(VLOOKUP(BB39,'class and classification'!$A$1:$C$338,3,FALSE),VLOOKUP(BB39,'class and classification'!$A$340:$C$378,3,FALSE))</f>
        <v>L</v>
      </c>
      <c r="BG39">
        <v>6.5</v>
      </c>
      <c r="BH39">
        <v>13.2</v>
      </c>
      <c r="BI39">
        <v>15.7</v>
      </c>
      <c r="BJ39">
        <v>29.4</v>
      </c>
      <c r="BL39" t="s">
        <v>212</v>
      </c>
      <c r="BM39" t="str">
        <f>IFERROR(VLOOKUP(BL39,'class and classification'!$A$1:$B$338,2,FALSE),VLOOKUP(BL39,'class and classification'!$A$340:$B$378,2,FALSE))</f>
        <v>Predominantly Urban</v>
      </c>
      <c r="BN39" t="str">
        <f>IFERROR(VLOOKUP(BL39,'class and classification'!$A$1:$C$338,3,FALSE),VLOOKUP(BL39,'class and classification'!$A$340:$C$378,3,FALSE))</f>
        <v>L</v>
      </c>
      <c r="BP39">
        <v>83.51</v>
      </c>
      <c r="BQ39">
        <v>92.9</v>
      </c>
      <c r="BR39">
        <v>97.02</v>
      </c>
      <c r="BS39">
        <v>93.67</v>
      </c>
      <c r="BT39">
        <v>94.13</v>
      </c>
    </row>
    <row r="40" spans="2:72"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97</v>
      </c>
      <c r="F40">
        <v>97</v>
      </c>
      <c r="G40">
        <v>98.2</v>
      </c>
      <c r="H40">
        <v>97</v>
      </c>
      <c r="I40">
        <v>96.9</v>
      </c>
      <c r="J40">
        <v>96.7</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I40">
        <v>76</v>
      </c>
      <c r="AJ40">
        <v>78.599999999999994</v>
      </c>
      <c r="BB40" t="s">
        <v>266</v>
      </c>
      <c r="BC40" t="str">
        <f>IFERROR(VLOOKUP(BB40,'class and classification'!$A$1:$B$338,2,FALSE),VLOOKUP(BB40,'class and classification'!$A$340:$B$378,2,FALSE))</f>
        <v>Predominantly Urban</v>
      </c>
      <c r="BD40" t="str">
        <f>IFERROR(VLOOKUP(BB40,'class and classification'!$A$1:$C$338,3,FALSE),VLOOKUP(BB40,'class and classification'!$A$340:$C$378,3,FALSE))</f>
        <v>L</v>
      </c>
      <c r="BG40">
        <v>1.6</v>
      </c>
      <c r="BH40">
        <v>1.9</v>
      </c>
      <c r="BI40">
        <v>6.2</v>
      </c>
      <c r="BJ40">
        <v>8.4</v>
      </c>
      <c r="BL40" t="s">
        <v>266</v>
      </c>
      <c r="BM40" t="str">
        <f>IFERROR(VLOOKUP(BL40,'class and classification'!$A$1:$B$338,2,FALSE),VLOOKUP(BL40,'class and classification'!$A$340:$B$378,2,FALSE))</f>
        <v>Predominantly Urban</v>
      </c>
      <c r="BN40" t="str">
        <f>IFERROR(VLOOKUP(BL40,'class and classification'!$A$1:$C$338,3,FALSE),VLOOKUP(BL40,'class and classification'!$A$340:$C$378,3,FALSE))</f>
        <v>L</v>
      </c>
      <c r="BP40">
        <v>85.89</v>
      </c>
      <c r="BQ40">
        <v>94.31</v>
      </c>
      <c r="BR40">
        <v>97.15</v>
      </c>
      <c r="BS40">
        <v>97.57</v>
      </c>
      <c r="BT40">
        <v>98.38</v>
      </c>
    </row>
    <row r="41" spans="2:72"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86</v>
      </c>
      <c r="F41">
        <v>90</v>
      </c>
      <c r="G41">
        <v>93</v>
      </c>
      <c r="H41">
        <v>93.300000000000011</v>
      </c>
      <c r="I41">
        <v>94</v>
      </c>
      <c r="J41">
        <v>93.5</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I41">
        <v>60.5</v>
      </c>
      <c r="AJ41">
        <v>64.400000000000006</v>
      </c>
      <c r="BB41" t="s">
        <v>290</v>
      </c>
      <c r="BC41" t="str">
        <f>IFERROR(VLOOKUP(BB41,'class and classification'!$A$1:$B$338,2,FALSE),VLOOKUP(BB41,'class and classification'!$A$340:$B$378,2,FALSE))</f>
        <v>Predominantly Urban</v>
      </c>
      <c r="BD41" t="str">
        <f>IFERROR(VLOOKUP(BB41,'class and classification'!$A$1:$C$338,3,FALSE),VLOOKUP(BB41,'class and classification'!$A$340:$C$378,3,FALSE))</f>
        <v>L</v>
      </c>
      <c r="BG41">
        <v>21.2</v>
      </c>
      <c r="BH41">
        <v>20</v>
      </c>
      <c r="BI41">
        <v>18</v>
      </c>
      <c r="BJ41">
        <v>20.100000000000001</v>
      </c>
      <c r="BL41" t="s">
        <v>290</v>
      </c>
      <c r="BM41" t="str">
        <f>IFERROR(VLOOKUP(BL41,'class and classification'!$A$1:$B$338,2,FALSE),VLOOKUP(BL41,'class and classification'!$A$340:$B$378,2,FALSE))</f>
        <v>Predominantly Urban</v>
      </c>
      <c r="BN41" t="str">
        <f>IFERROR(VLOOKUP(BL41,'class and classification'!$A$1:$C$338,3,FALSE),VLOOKUP(BL41,'class and classification'!$A$340:$C$378,3,FALSE))</f>
        <v>L</v>
      </c>
      <c r="BP41">
        <v>87.83</v>
      </c>
      <c r="BQ41">
        <v>92.6</v>
      </c>
      <c r="BR41">
        <v>90.23</v>
      </c>
      <c r="BS41">
        <v>88.65</v>
      </c>
      <c r="BT41">
        <v>89.68</v>
      </c>
    </row>
    <row r="42" spans="2:72"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83</v>
      </c>
      <c r="F42">
        <v>87</v>
      </c>
      <c r="G42">
        <v>90.5</v>
      </c>
      <c r="H42">
        <v>90.1</v>
      </c>
      <c r="I42">
        <v>90.9</v>
      </c>
      <c r="J42">
        <v>92.9</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I42">
        <v>80.599999999999994</v>
      </c>
      <c r="AJ42">
        <v>83.6</v>
      </c>
      <c r="BB42" t="s">
        <v>111</v>
      </c>
      <c r="BC42" t="str">
        <f>IFERROR(VLOOKUP(BB42,'class and classification'!$A$1:$B$338,2,FALSE),VLOOKUP(BB42,'class and classification'!$A$340:$B$378,2,FALSE))</f>
        <v>Predominantly Urban</v>
      </c>
      <c r="BD42" t="str">
        <f>IFERROR(VLOOKUP(BB42,'class and classification'!$A$1:$C$338,3,FALSE),VLOOKUP(BB42,'class and classification'!$A$340:$C$378,3,FALSE))</f>
        <v>MD</v>
      </c>
      <c r="BG42">
        <v>1.5</v>
      </c>
      <c r="BH42">
        <v>3.4</v>
      </c>
      <c r="BI42">
        <v>4.0999999999999996</v>
      </c>
      <c r="BJ42">
        <v>6.1</v>
      </c>
      <c r="BL42" t="s">
        <v>111</v>
      </c>
      <c r="BM42" t="str">
        <f>IFERROR(VLOOKUP(BL42,'class and classification'!$A$1:$B$338,2,FALSE),VLOOKUP(BL42,'class and classification'!$A$340:$B$378,2,FALSE))</f>
        <v>Predominantly Urban</v>
      </c>
      <c r="BN42" t="str">
        <f>IFERROR(VLOOKUP(BL42,'class and classification'!$A$1:$C$338,3,FALSE),VLOOKUP(BL42,'class and classification'!$A$340:$C$378,3,FALSE))</f>
        <v>MD</v>
      </c>
      <c r="BO42">
        <v>83.740000000000009</v>
      </c>
      <c r="BP42">
        <v>72.48</v>
      </c>
      <c r="BQ42">
        <v>85.81</v>
      </c>
      <c r="BR42">
        <v>89.94</v>
      </c>
      <c r="BS42">
        <v>88.37</v>
      </c>
      <c r="BT42">
        <v>93.66</v>
      </c>
    </row>
    <row r="43" spans="2:72"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86</v>
      </c>
      <c r="F43">
        <v>89</v>
      </c>
      <c r="G43">
        <v>91.2</v>
      </c>
      <c r="H43">
        <v>92.1</v>
      </c>
      <c r="I43">
        <v>92.9</v>
      </c>
      <c r="J43">
        <v>92.8</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I43">
        <v>41.2</v>
      </c>
      <c r="AJ43">
        <v>63.8</v>
      </c>
      <c r="BB43" t="s">
        <v>179</v>
      </c>
      <c r="BC43" t="str">
        <f>IFERROR(VLOOKUP(BB43,'class and classification'!$A$1:$B$338,2,FALSE),VLOOKUP(BB43,'class and classification'!$A$340:$B$378,2,FALSE))</f>
        <v>Predominantly Urban</v>
      </c>
      <c r="BD43" t="str">
        <f>IFERROR(VLOOKUP(BB43,'class and classification'!$A$1:$C$338,3,FALSE),VLOOKUP(BB43,'class and classification'!$A$340:$C$378,3,FALSE))</f>
        <v>MD</v>
      </c>
      <c r="BG43">
        <v>6.9</v>
      </c>
      <c r="BH43">
        <v>4.9000000000000004</v>
      </c>
      <c r="BI43">
        <v>18.899999999999999</v>
      </c>
      <c r="BJ43">
        <v>35.9</v>
      </c>
      <c r="BL43" t="s">
        <v>179</v>
      </c>
      <c r="BM43" t="str">
        <f>IFERROR(VLOOKUP(BL43,'class and classification'!$A$1:$B$338,2,FALSE),VLOOKUP(BL43,'class and classification'!$A$340:$B$378,2,FALSE))</f>
        <v>Predominantly Urban</v>
      </c>
      <c r="BN43" t="str">
        <f>IFERROR(VLOOKUP(BL43,'class and classification'!$A$1:$C$338,3,FALSE),VLOOKUP(BL43,'class and classification'!$A$340:$C$378,3,FALSE))</f>
        <v>MD</v>
      </c>
      <c r="BO43">
        <v>97.72</v>
      </c>
      <c r="BP43">
        <v>86.99</v>
      </c>
      <c r="BQ43">
        <v>90.6</v>
      </c>
      <c r="BR43">
        <v>94.22</v>
      </c>
      <c r="BS43">
        <v>96.39</v>
      </c>
      <c r="BT43">
        <v>97.06</v>
      </c>
    </row>
    <row r="44" spans="2:72"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94</v>
      </c>
      <c r="F44">
        <v>96</v>
      </c>
      <c r="G44">
        <v>98.1</v>
      </c>
      <c r="H44">
        <v>97.1</v>
      </c>
      <c r="I44">
        <v>97.9</v>
      </c>
      <c r="J44">
        <v>98</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I44">
        <v>48.4</v>
      </c>
      <c r="AJ44">
        <v>68.400000000000006</v>
      </c>
      <c r="BB44" t="s">
        <v>191</v>
      </c>
      <c r="BC44" t="str">
        <f>IFERROR(VLOOKUP(BB44,'class and classification'!$A$1:$B$338,2,FALSE),VLOOKUP(BB44,'class and classification'!$A$340:$B$378,2,FALSE))</f>
        <v>Predominantly Urban</v>
      </c>
      <c r="BD44" t="str">
        <f>IFERROR(VLOOKUP(BB44,'class and classification'!$A$1:$C$338,3,FALSE),VLOOKUP(BB44,'class and classification'!$A$340:$C$378,3,FALSE))</f>
        <v>MD</v>
      </c>
      <c r="BG44">
        <v>0.5</v>
      </c>
      <c r="BH44">
        <v>0.8</v>
      </c>
      <c r="BI44">
        <v>3.9</v>
      </c>
      <c r="BJ44">
        <v>37</v>
      </c>
      <c r="BL44" t="s">
        <v>191</v>
      </c>
      <c r="BM44" t="str">
        <f>IFERROR(VLOOKUP(BL44,'class and classification'!$A$1:$B$338,2,FALSE),VLOOKUP(BL44,'class and classification'!$A$340:$B$378,2,FALSE))</f>
        <v>Predominantly Urban</v>
      </c>
      <c r="BN44" t="str">
        <f>IFERROR(VLOOKUP(BL44,'class and classification'!$A$1:$C$338,3,FALSE),VLOOKUP(BL44,'class and classification'!$A$340:$C$378,3,FALSE))</f>
        <v>MD</v>
      </c>
      <c r="BO44">
        <v>95.37</v>
      </c>
      <c r="BP44">
        <v>71.650000000000006</v>
      </c>
      <c r="BQ44">
        <v>89.24</v>
      </c>
      <c r="BR44">
        <v>94.22</v>
      </c>
      <c r="BS44">
        <v>93.39</v>
      </c>
      <c r="BT44">
        <v>93.58</v>
      </c>
    </row>
    <row r="45" spans="2:72"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94</v>
      </c>
      <c r="F45">
        <v>97</v>
      </c>
      <c r="G45">
        <v>97.6</v>
      </c>
      <c r="H45">
        <v>97.4</v>
      </c>
      <c r="I45">
        <v>97.7</v>
      </c>
      <c r="J45">
        <v>98.6</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I45">
        <v>97.5</v>
      </c>
      <c r="AJ45">
        <v>97.6</v>
      </c>
      <c r="BB45" t="s">
        <v>249</v>
      </c>
      <c r="BC45" t="str">
        <f>IFERROR(VLOOKUP(BB45,'class and classification'!$A$1:$B$338,2,FALSE),VLOOKUP(BB45,'class and classification'!$A$340:$B$378,2,FALSE))</f>
        <v>Predominantly Urban</v>
      </c>
      <c r="BD45" t="str">
        <f>IFERROR(VLOOKUP(BB45,'class and classification'!$A$1:$C$338,3,FALSE),VLOOKUP(BB45,'class and classification'!$A$340:$C$378,3,FALSE))</f>
        <v>MD</v>
      </c>
      <c r="BG45">
        <v>0.3</v>
      </c>
      <c r="BH45">
        <v>0.5</v>
      </c>
      <c r="BI45">
        <v>1</v>
      </c>
      <c r="BJ45">
        <v>1.7</v>
      </c>
      <c r="BL45" t="s">
        <v>249</v>
      </c>
      <c r="BM45" t="str">
        <f>IFERROR(VLOOKUP(BL45,'class and classification'!$A$1:$B$338,2,FALSE),VLOOKUP(BL45,'class and classification'!$A$340:$B$378,2,FALSE))</f>
        <v>Predominantly Urban</v>
      </c>
      <c r="BN45" t="str">
        <f>IFERROR(VLOOKUP(BL45,'class and classification'!$A$1:$C$338,3,FALSE),VLOOKUP(BL45,'class and classification'!$A$340:$C$378,3,FALSE))</f>
        <v>MD</v>
      </c>
      <c r="BO45">
        <v>95.99</v>
      </c>
      <c r="BP45">
        <v>66.12</v>
      </c>
      <c r="BQ45">
        <v>77.010000000000005</v>
      </c>
      <c r="BR45">
        <v>78.489999999999995</v>
      </c>
      <c r="BS45">
        <v>79.510000000000005</v>
      </c>
      <c r="BT45">
        <v>85.44</v>
      </c>
    </row>
    <row r="46" spans="2:72"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96</v>
      </c>
      <c r="F46">
        <v>96</v>
      </c>
      <c r="G46">
        <v>98.399999999999991</v>
      </c>
      <c r="H46">
        <v>96.8</v>
      </c>
      <c r="I46">
        <v>96.6</v>
      </c>
      <c r="J46">
        <v>96.7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I46">
        <v>0.7</v>
      </c>
      <c r="AJ46">
        <v>1.6</v>
      </c>
      <c r="BB46" t="s">
        <v>264</v>
      </c>
      <c r="BC46" t="str">
        <f>IFERROR(VLOOKUP(BB46,'class and classification'!$A$1:$B$338,2,FALSE),VLOOKUP(BB46,'class and classification'!$A$340:$B$378,2,FALSE))</f>
        <v>Predominantly Urban</v>
      </c>
      <c r="BD46" t="str">
        <f>IFERROR(VLOOKUP(BB46,'class and classification'!$A$1:$C$338,3,FALSE),VLOOKUP(BB46,'class and classification'!$A$340:$C$378,3,FALSE))</f>
        <v>MD</v>
      </c>
      <c r="BG46">
        <v>0.4</v>
      </c>
      <c r="BH46">
        <v>4.8</v>
      </c>
      <c r="BI46">
        <v>6.9</v>
      </c>
      <c r="BJ46">
        <v>11.4</v>
      </c>
      <c r="BL46" t="s">
        <v>264</v>
      </c>
      <c r="BM46" t="str">
        <f>IFERROR(VLOOKUP(BL46,'class and classification'!$A$1:$B$338,2,FALSE),VLOOKUP(BL46,'class and classification'!$A$340:$B$378,2,FALSE))</f>
        <v>Predominantly Urban</v>
      </c>
      <c r="BN46" t="str">
        <f>IFERROR(VLOOKUP(BL46,'class and classification'!$A$1:$C$338,3,FALSE),VLOOKUP(BL46,'class and classification'!$A$340:$C$378,3,FALSE))</f>
        <v>MD</v>
      </c>
      <c r="BO46">
        <v>96.34</v>
      </c>
      <c r="BP46">
        <v>79.010000000000005</v>
      </c>
      <c r="BQ46">
        <v>85.08</v>
      </c>
      <c r="BR46">
        <v>90.44</v>
      </c>
      <c r="BS46">
        <v>89.55</v>
      </c>
      <c r="BT46">
        <v>89.57</v>
      </c>
    </row>
    <row r="47" spans="2:72"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97</v>
      </c>
      <c r="F47">
        <v>98</v>
      </c>
      <c r="G47">
        <v>98.899999999999991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I47">
        <v>5.8</v>
      </c>
      <c r="AJ47">
        <v>49.4</v>
      </c>
      <c r="BB47" t="s">
        <v>33</v>
      </c>
      <c r="BC47" t="str">
        <f>IFERROR(VLOOKUP(BB47,'class and classification'!$A$1:$B$338,2,FALSE),VLOOKUP(BB47,'class and classification'!$A$340:$B$378,2,FALSE))</f>
        <v>Predominantly Urban</v>
      </c>
      <c r="BD47" t="str">
        <f>IFERROR(VLOOKUP(BB47,'class and classification'!$A$1:$C$338,3,FALSE),VLOOKUP(BB47,'class and classification'!$A$340:$C$378,3,FALSE))</f>
        <v>MD</v>
      </c>
      <c r="BG47">
        <v>0.7</v>
      </c>
      <c r="BH47">
        <v>0.8</v>
      </c>
      <c r="BI47">
        <v>1.2</v>
      </c>
      <c r="BJ47">
        <v>13.1</v>
      </c>
      <c r="BL47" t="s">
        <v>33</v>
      </c>
      <c r="BM47" t="str">
        <f>IFERROR(VLOOKUP(BL47,'class and classification'!$A$1:$B$338,2,FALSE),VLOOKUP(BL47,'class and classification'!$A$340:$B$378,2,FALSE))</f>
        <v>Predominantly Urban</v>
      </c>
      <c r="BN47" t="str">
        <f>IFERROR(VLOOKUP(BL47,'class and classification'!$A$1:$C$338,3,FALSE),VLOOKUP(BL47,'class and classification'!$A$340:$C$378,3,FALSE))</f>
        <v>MD</v>
      </c>
      <c r="BO47">
        <v>91.86</v>
      </c>
      <c r="BP47">
        <v>67.53</v>
      </c>
      <c r="BQ47">
        <v>84.89</v>
      </c>
      <c r="BR47">
        <v>90.14</v>
      </c>
      <c r="BS47">
        <v>88.99</v>
      </c>
      <c r="BT47">
        <v>89.38</v>
      </c>
    </row>
    <row r="48" spans="2:72"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96</v>
      </c>
      <c r="F48">
        <v>96</v>
      </c>
      <c r="G48">
        <v>97.3</v>
      </c>
      <c r="H48">
        <v>96.3</v>
      </c>
      <c r="I48">
        <v>97.6</v>
      </c>
      <c r="J48">
        <v>97.2</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I48">
        <v>54.8</v>
      </c>
      <c r="AJ48">
        <v>72</v>
      </c>
      <c r="BB48" t="s">
        <v>51</v>
      </c>
      <c r="BC48" t="str">
        <f>IFERROR(VLOOKUP(BB48,'class and classification'!$A$1:$B$338,2,FALSE),VLOOKUP(BB48,'class and classification'!$A$340:$B$378,2,FALSE))</f>
        <v>Predominantly Urban</v>
      </c>
      <c r="BD48" t="str">
        <f>IFERROR(VLOOKUP(BB48,'class and classification'!$A$1:$C$338,3,FALSE),VLOOKUP(BB48,'class and classification'!$A$340:$C$378,3,FALSE))</f>
        <v>MD</v>
      </c>
      <c r="BG48">
        <v>3</v>
      </c>
      <c r="BH48">
        <v>9.5</v>
      </c>
      <c r="BI48">
        <v>23.7</v>
      </c>
      <c r="BJ48">
        <v>59.9</v>
      </c>
      <c r="BL48" t="s">
        <v>51</v>
      </c>
      <c r="BM48" t="str">
        <f>IFERROR(VLOOKUP(BL48,'class and classification'!$A$1:$B$338,2,FALSE),VLOOKUP(BL48,'class and classification'!$A$340:$B$378,2,FALSE))</f>
        <v>Predominantly Urban</v>
      </c>
      <c r="BN48" t="str">
        <f>IFERROR(VLOOKUP(BL48,'class and classification'!$A$1:$C$338,3,FALSE),VLOOKUP(BL48,'class and classification'!$A$340:$C$378,3,FALSE))</f>
        <v>MD</v>
      </c>
      <c r="BO48">
        <v>91.600000000000009</v>
      </c>
      <c r="BP48">
        <v>62.47</v>
      </c>
      <c r="BQ48">
        <v>80.489999999999995</v>
      </c>
      <c r="BR48">
        <v>76.23</v>
      </c>
      <c r="BS48">
        <v>75.77</v>
      </c>
      <c r="BT48">
        <v>79.14</v>
      </c>
    </row>
    <row r="49" spans="2:72"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96</v>
      </c>
      <c r="F49">
        <v>97</v>
      </c>
      <c r="G49">
        <v>97.7</v>
      </c>
      <c r="H49">
        <v>98.4</v>
      </c>
      <c r="I49">
        <v>98.6</v>
      </c>
      <c r="J49">
        <v>97.4</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BB49" t="s">
        <v>165</v>
      </c>
      <c r="BC49" t="str">
        <f>IFERROR(VLOOKUP(BB49,'class and classification'!$A$1:$B$338,2,FALSE),VLOOKUP(BB49,'class and classification'!$A$340:$B$378,2,FALSE))</f>
        <v>Predominantly Urban</v>
      </c>
      <c r="BD49" t="str">
        <f>IFERROR(VLOOKUP(BB49,'class and classification'!$A$1:$C$338,3,FALSE),VLOOKUP(BB49,'class and classification'!$A$340:$C$378,3,FALSE))</f>
        <v>MD</v>
      </c>
      <c r="BG49">
        <v>6.5</v>
      </c>
      <c r="BH49">
        <v>13.6</v>
      </c>
      <c r="BI49">
        <v>24.3</v>
      </c>
      <c r="BJ49">
        <v>30.9</v>
      </c>
      <c r="BL49" t="s">
        <v>165</v>
      </c>
      <c r="BM49" t="str">
        <f>IFERROR(VLOOKUP(BL49,'class and classification'!$A$1:$B$338,2,FALSE),VLOOKUP(BL49,'class and classification'!$A$340:$B$378,2,FALSE))</f>
        <v>Predominantly Urban</v>
      </c>
      <c r="BN49" t="str">
        <f>IFERROR(VLOOKUP(BL49,'class and classification'!$A$1:$C$338,3,FALSE),VLOOKUP(BL49,'class and classification'!$A$340:$C$378,3,FALSE))</f>
        <v>MD</v>
      </c>
      <c r="BO49">
        <v>97.5</v>
      </c>
      <c r="BP49">
        <v>82.54</v>
      </c>
      <c r="BQ49">
        <v>92.83</v>
      </c>
      <c r="BR49">
        <v>91.18</v>
      </c>
      <c r="BS49">
        <v>92.41</v>
      </c>
      <c r="BT49">
        <v>93.56</v>
      </c>
    </row>
    <row r="50" spans="2:72"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93</v>
      </c>
      <c r="F50">
        <v>93</v>
      </c>
      <c r="G50">
        <v>97.1</v>
      </c>
      <c r="H50">
        <v>96.2</v>
      </c>
      <c r="I50">
        <v>96.6</v>
      </c>
      <c r="J50">
        <v>96.8</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I50">
        <v>22.2</v>
      </c>
      <c r="AJ50">
        <v>24.7</v>
      </c>
      <c r="BB50" t="s">
        <v>199</v>
      </c>
      <c r="BC50" t="str">
        <f>IFERROR(VLOOKUP(BB50,'class and classification'!$A$1:$B$338,2,FALSE),VLOOKUP(BB50,'class and classification'!$A$340:$B$378,2,FALSE))</f>
        <v>Predominantly Urban</v>
      </c>
      <c r="BD50" t="str">
        <f>IFERROR(VLOOKUP(BB50,'class and classification'!$A$1:$C$338,3,FALSE),VLOOKUP(BB50,'class and classification'!$A$340:$C$378,3,FALSE))</f>
        <v>MD</v>
      </c>
      <c r="BG50">
        <v>0.1</v>
      </c>
      <c r="BH50">
        <v>8.3000000000000007</v>
      </c>
      <c r="BI50">
        <v>14.2</v>
      </c>
      <c r="BJ50">
        <v>21.3</v>
      </c>
      <c r="BL50" t="s">
        <v>199</v>
      </c>
      <c r="BM50" t="str">
        <f>IFERROR(VLOOKUP(BL50,'class and classification'!$A$1:$B$338,2,FALSE),VLOOKUP(BL50,'class and classification'!$A$340:$B$378,2,FALSE))</f>
        <v>Predominantly Urban</v>
      </c>
      <c r="BN50" t="str">
        <f>IFERROR(VLOOKUP(BL50,'class and classification'!$A$1:$C$338,3,FALSE),VLOOKUP(BL50,'class and classification'!$A$340:$C$378,3,FALSE))</f>
        <v>MD</v>
      </c>
      <c r="BO50">
        <v>62.1</v>
      </c>
      <c r="BP50">
        <v>79.03</v>
      </c>
      <c r="BQ50">
        <v>91.2</v>
      </c>
      <c r="BR50">
        <v>95.17</v>
      </c>
      <c r="BS50">
        <v>93.94</v>
      </c>
      <c r="BT50">
        <v>94.74</v>
      </c>
    </row>
    <row r="51" spans="2:72"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79</v>
      </c>
      <c r="F51">
        <v>90</v>
      </c>
      <c r="G51">
        <v>90.5</v>
      </c>
      <c r="H51">
        <v>91.4</v>
      </c>
      <c r="I51">
        <v>91.6</v>
      </c>
      <c r="J51">
        <v>90.6</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I51">
        <v>25.2</v>
      </c>
      <c r="AJ51">
        <v>49.3</v>
      </c>
      <c r="BB51" t="s">
        <v>214</v>
      </c>
      <c r="BC51" t="str">
        <f>IFERROR(VLOOKUP(BB51,'class and classification'!$A$1:$B$338,2,FALSE),VLOOKUP(BB51,'class and classification'!$A$340:$B$378,2,FALSE))</f>
        <v>Predominantly Urban</v>
      </c>
      <c r="BD51" t="str">
        <f>IFERROR(VLOOKUP(BB51,'class and classification'!$A$1:$C$338,3,FALSE),VLOOKUP(BB51,'class and classification'!$A$340:$C$378,3,FALSE))</f>
        <v>MD</v>
      </c>
      <c r="BG51">
        <v>7.1</v>
      </c>
      <c r="BH51">
        <v>8.6</v>
      </c>
      <c r="BI51">
        <v>10.4</v>
      </c>
      <c r="BJ51">
        <v>11.4</v>
      </c>
      <c r="BL51" t="s">
        <v>214</v>
      </c>
      <c r="BM51" t="str">
        <f>IFERROR(VLOOKUP(BL51,'class and classification'!$A$1:$B$338,2,FALSE),VLOOKUP(BL51,'class and classification'!$A$340:$B$378,2,FALSE))</f>
        <v>Predominantly Urban</v>
      </c>
      <c r="BN51" t="str">
        <f>IFERROR(VLOOKUP(BL51,'class and classification'!$A$1:$C$338,3,FALSE),VLOOKUP(BL51,'class and classification'!$A$340:$C$378,3,FALSE))</f>
        <v>MD</v>
      </c>
      <c r="BO51">
        <v>75.460000000000008</v>
      </c>
      <c r="BP51">
        <v>70.36</v>
      </c>
      <c r="BQ51">
        <v>81.599999999999994</v>
      </c>
      <c r="BR51">
        <v>84.08</v>
      </c>
      <c r="BS51">
        <v>85.39</v>
      </c>
      <c r="BT51">
        <v>84.5</v>
      </c>
    </row>
    <row r="52" spans="2:72"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v>
      </c>
      <c r="F52">
        <v>79</v>
      </c>
      <c r="G52">
        <v>83.7</v>
      </c>
      <c r="H52">
        <v>85.7</v>
      </c>
      <c r="I52">
        <v>86.6</v>
      </c>
      <c r="J52">
        <v>85.8</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I52">
        <v>9.3000000000000007</v>
      </c>
      <c r="AJ52">
        <v>20.5</v>
      </c>
      <c r="BB52" t="s">
        <v>225</v>
      </c>
      <c r="BC52" t="str">
        <f>IFERROR(VLOOKUP(BB52,'class and classification'!$A$1:$B$338,2,FALSE),VLOOKUP(BB52,'class and classification'!$A$340:$B$378,2,FALSE))</f>
        <v>Predominantly Urban</v>
      </c>
      <c r="BD52" t="str">
        <f>IFERROR(VLOOKUP(BB52,'class and classification'!$A$1:$C$338,3,FALSE),VLOOKUP(BB52,'class and classification'!$A$340:$C$378,3,FALSE))</f>
        <v>MD</v>
      </c>
      <c r="BG52">
        <v>9.6</v>
      </c>
      <c r="BH52">
        <v>46.9</v>
      </c>
      <c r="BI52">
        <v>56.5</v>
      </c>
      <c r="BJ52">
        <v>58.2</v>
      </c>
      <c r="BL52" t="s">
        <v>225</v>
      </c>
      <c r="BM52" t="str">
        <f>IFERROR(VLOOKUP(BL52,'class and classification'!$A$1:$B$338,2,FALSE),VLOOKUP(BL52,'class and classification'!$A$340:$B$378,2,FALSE))</f>
        <v>Predominantly Urban</v>
      </c>
      <c r="BN52" t="str">
        <f>IFERROR(VLOOKUP(BL52,'class and classification'!$A$1:$C$338,3,FALSE),VLOOKUP(BL52,'class and classification'!$A$340:$C$378,3,FALSE))</f>
        <v>MD</v>
      </c>
      <c r="BO52">
        <v>90.78</v>
      </c>
      <c r="BP52">
        <v>78.7</v>
      </c>
      <c r="BQ52">
        <v>92.15</v>
      </c>
      <c r="BR52">
        <v>87.03</v>
      </c>
      <c r="BS52">
        <v>83.4</v>
      </c>
      <c r="BT52">
        <v>86.32</v>
      </c>
    </row>
    <row r="53" spans="2:72"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95</v>
      </c>
      <c r="F53">
        <v>96</v>
      </c>
      <c r="G53">
        <v>98.7</v>
      </c>
      <c r="H53">
        <v>98.7</v>
      </c>
      <c r="I53">
        <v>98.7</v>
      </c>
      <c r="J53">
        <v>98.5</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I53">
        <v>4.5</v>
      </c>
      <c r="AJ53">
        <v>21.1</v>
      </c>
      <c r="BB53" t="s">
        <v>259</v>
      </c>
      <c r="BC53" t="str">
        <f>IFERROR(VLOOKUP(BB53,'class and classification'!$A$1:$B$338,2,FALSE),VLOOKUP(BB53,'class and classification'!$A$340:$B$378,2,FALSE))</f>
        <v>Predominantly Urban</v>
      </c>
      <c r="BD53" t="str">
        <f>IFERROR(VLOOKUP(BB53,'class and classification'!$A$1:$C$338,3,FALSE),VLOOKUP(BB53,'class and classification'!$A$340:$C$378,3,FALSE))</f>
        <v>MD</v>
      </c>
      <c r="BG53">
        <v>0.2</v>
      </c>
      <c r="BH53">
        <v>0.7</v>
      </c>
      <c r="BI53">
        <v>2.6</v>
      </c>
      <c r="BJ53">
        <v>10.9</v>
      </c>
      <c r="BL53" t="s">
        <v>259</v>
      </c>
      <c r="BM53" t="str">
        <f>IFERROR(VLOOKUP(BL53,'class and classification'!$A$1:$B$338,2,FALSE),VLOOKUP(BL53,'class and classification'!$A$340:$B$378,2,FALSE))</f>
        <v>Predominantly Urban</v>
      </c>
      <c r="BN53" t="str">
        <f>IFERROR(VLOOKUP(BL53,'class and classification'!$A$1:$C$338,3,FALSE),VLOOKUP(BL53,'class and classification'!$A$340:$C$378,3,FALSE))</f>
        <v>MD</v>
      </c>
      <c r="BO53">
        <v>88.35</v>
      </c>
      <c r="BP53">
        <v>73.19</v>
      </c>
      <c r="BQ53">
        <v>83.44</v>
      </c>
      <c r="BR53">
        <v>78.900000000000006</v>
      </c>
      <c r="BS53">
        <v>76.8</v>
      </c>
      <c r="BT53">
        <v>78.61</v>
      </c>
    </row>
    <row r="54" spans="2:72"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91</v>
      </c>
      <c r="F54">
        <v>94</v>
      </c>
      <c r="G54">
        <v>96.5</v>
      </c>
      <c r="H54">
        <v>97.3</v>
      </c>
      <c r="I54">
        <v>98.1</v>
      </c>
      <c r="J54">
        <v>98</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I54">
        <v>76.900000000000006</v>
      </c>
      <c r="AJ54">
        <v>76.8</v>
      </c>
      <c r="BB54" t="s">
        <v>269</v>
      </c>
      <c r="BC54" t="str">
        <f>IFERROR(VLOOKUP(BB54,'class and classification'!$A$1:$B$338,2,FALSE),VLOOKUP(BB54,'class and classification'!$A$340:$B$378,2,FALSE))</f>
        <v>Predominantly Urban</v>
      </c>
      <c r="BD54" t="str">
        <f>IFERROR(VLOOKUP(BB54,'class and classification'!$A$1:$C$338,3,FALSE),VLOOKUP(BB54,'class and classification'!$A$340:$C$378,3,FALSE))</f>
        <v>MD</v>
      </c>
      <c r="BG54">
        <v>0.7</v>
      </c>
      <c r="BH54">
        <v>11.5</v>
      </c>
      <c r="BI54">
        <v>16.7</v>
      </c>
      <c r="BJ54">
        <v>19.899999999999999</v>
      </c>
      <c r="BL54" t="s">
        <v>269</v>
      </c>
      <c r="BM54" t="str">
        <f>IFERROR(VLOOKUP(BL54,'class and classification'!$A$1:$B$338,2,FALSE),VLOOKUP(BL54,'class and classification'!$A$340:$B$378,2,FALSE))</f>
        <v>Predominantly Urban</v>
      </c>
      <c r="BN54" t="str">
        <f>IFERROR(VLOOKUP(BL54,'class and classification'!$A$1:$C$338,3,FALSE),VLOOKUP(BL54,'class and classification'!$A$340:$C$378,3,FALSE))</f>
        <v>MD</v>
      </c>
      <c r="BO54">
        <v>81.540000000000006</v>
      </c>
      <c r="BP54">
        <v>73.09</v>
      </c>
      <c r="BQ54">
        <v>87.41</v>
      </c>
      <c r="BR54">
        <v>90.99</v>
      </c>
      <c r="BS54">
        <v>90.38</v>
      </c>
      <c r="BT54">
        <v>91.28</v>
      </c>
    </row>
    <row r="55" spans="2:72"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94</v>
      </c>
      <c r="F55">
        <v>94</v>
      </c>
      <c r="G55">
        <v>97</v>
      </c>
      <c r="H55">
        <v>95.2</v>
      </c>
      <c r="I55">
        <v>96.3</v>
      </c>
      <c r="J55">
        <v>97.5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I55">
        <v>10.6</v>
      </c>
      <c r="AJ55">
        <v>14.3</v>
      </c>
      <c r="BB55" t="s">
        <v>284</v>
      </c>
      <c r="BC55" t="str">
        <f>IFERROR(VLOOKUP(BB55,'class and classification'!$A$1:$B$338,2,FALSE),VLOOKUP(BB55,'class and classification'!$A$340:$B$378,2,FALSE))</f>
        <v>Predominantly Urban</v>
      </c>
      <c r="BD55" t="str">
        <f>IFERROR(VLOOKUP(BB55,'class and classification'!$A$1:$C$338,3,FALSE),VLOOKUP(BB55,'class and classification'!$A$340:$C$378,3,FALSE))</f>
        <v>MD</v>
      </c>
      <c r="BG55">
        <v>2</v>
      </c>
      <c r="BH55">
        <v>2.1</v>
      </c>
      <c r="BI55">
        <v>2.4</v>
      </c>
      <c r="BJ55">
        <v>3.5</v>
      </c>
      <c r="BL55" t="s">
        <v>284</v>
      </c>
      <c r="BM55" t="str">
        <f>IFERROR(VLOOKUP(BL55,'class and classification'!$A$1:$B$338,2,FALSE),VLOOKUP(BL55,'class and classification'!$A$340:$B$378,2,FALSE))</f>
        <v>Predominantly Urban</v>
      </c>
      <c r="BN55" t="str">
        <f>IFERROR(VLOOKUP(BL55,'class and classification'!$A$1:$C$338,3,FALSE),VLOOKUP(BL55,'class and classification'!$A$340:$C$378,3,FALSE))</f>
        <v>MD</v>
      </c>
      <c r="BO55">
        <v>90.18</v>
      </c>
      <c r="BP55">
        <v>75.540000000000006</v>
      </c>
      <c r="BQ55">
        <v>82.73</v>
      </c>
      <c r="BR55">
        <v>86.95</v>
      </c>
      <c r="BS55">
        <v>89.87</v>
      </c>
      <c r="BT55">
        <v>89.53</v>
      </c>
    </row>
    <row r="56" spans="2:72"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95</v>
      </c>
      <c r="F56">
        <v>95</v>
      </c>
      <c r="G56">
        <v>95.7</v>
      </c>
      <c r="H56">
        <v>95.199999999999989</v>
      </c>
      <c r="I56">
        <v>96.9</v>
      </c>
      <c r="J56">
        <v>97.9</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I56">
        <v>22.4</v>
      </c>
      <c r="AJ56">
        <v>38.299999999999997</v>
      </c>
      <c r="BB56" t="s">
        <v>306</v>
      </c>
      <c r="BC56" t="str">
        <f>IFERROR(VLOOKUP(BB56,'class and classification'!$A$1:$B$338,2,FALSE),VLOOKUP(BB56,'class and classification'!$A$340:$B$378,2,FALSE))</f>
        <v>Predominantly Urban</v>
      </c>
      <c r="BD56" t="str">
        <f>IFERROR(VLOOKUP(BB56,'class and classification'!$A$1:$C$338,3,FALSE),VLOOKUP(BB56,'class and classification'!$A$340:$C$378,3,FALSE))</f>
        <v>MD</v>
      </c>
      <c r="BG56">
        <v>0.4</v>
      </c>
      <c r="BH56">
        <v>0.9</v>
      </c>
      <c r="BI56">
        <v>3.6</v>
      </c>
      <c r="BJ56">
        <v>6</v>
      </c>
      <c r="BL56" t="s">
        <v>306</v>
      </c>
      <c r="BM56" t="str">
        <f>IFERROR(VLOOKUP(BL56,'class and classification'!$A$1:$B$338,2,FALSE),VLOOKUP(BL56,'class and classification'!$A$340:$B$378,2,FALSE))</f>
        <v>Predominantly Urban</v>
      </c>
      <c r="BN56" t="str">
        <f>IFERROR(VLOOKUP(BL56,'class and classification'!$A$1:$C$338,3,FALSE),VLOOKUP(BL56,'class and classification'!$A$340:$C$378,3,FALSE))</f>
        <v>MD</v>
      </c>
      <c r="BO56">
        <v>87.63</v>
      </c>
      <c r="BP56">
        <v>54.44</v>
      </c>
      <c r="BQ56">
        <v>67.959999999999994</v>
      </c>
      <c r="BR56">
        <v>80.03</v>
      </c>
      <c r="BS56">
        <v>77.34</v>
      </c>
      <c r="BT56">
        <v>84.63</v>
      </c>
    </row>
    <row r="57" spans="2:72"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92</v>
      </c>
      <c r="F57">
        <v>94</v>
      </c>
      <c r="G57">
        <v>96.1</v>
      </c>
      <c r="H57">
        <v>95.1</v>
      </c>
      <c r="I57">
        <v>95.9</v>
      </c>
      <c r="J57">
        <v>95.9</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I57">
        <v>80.900000000000006</v>
      </c>
      <c r="AJ57">
        <v>84</v>
      </c>
      <c r="BB57" t="s">
        <v>151</v>
      </c>
      <c r="BC57" t="str">
        <f>IFERROR(VLOOKUP(BB57,'class and classification'!$A$1:$B$338,2,FALSE),VLOOKUP(BB57,'class and classification'!$A$340:$B$378,2,FALSE))</f>
        <v>Predominantly Urban</v>
      </c>
      <c r="BD57" t="str">
        <f>IFERROR(VLOOKUP(BB57,'class and classification'!$A$1:$C$338,3,FALSE),VLOOKUP(BB57,'class and classification'!$A$340:$C$378,3,FALSE))</f>
        <v>MD</v>
      </c>
      <c r="BG57">
        <v>5.5</v>
      </c>
      <c r="BH57">
        <v>3.9</v>
      </c>
      <c r="BI57">
        <v>10</v>
      </c>
      <c r="BJ57">
        <v>23</v>
      </c>
      <c r="BL57" t="s">
        <v>151</v>
      </c>
      <c r="BM57" t="str">
        <f>IFERROR(VLOOKUP(BL57,'class and classification'!$A$1:$B$338,2,FALSE),VLOOKUP(BL57,'class and classification'!$A$340:$B$378,2,FALSE))</f>
        <v>Predominantly Urban</v>
      </c>
      <c r="BN57" t="str">
        <f>IFERROR(VLOOKUP(BL57,'class and classification'!$A$1:$C$338,3,FALSE),VLOOKUP(BL57,'class and classification'!$A$340:$C$378,3,FALSE))</f>
        <v>MD</v>
      </c>
      <c r="BO57">
        <v>88.87</v>
      </c>
      <c r="BP57">
        <v>61.46</v>
      </c>
      <c r="BQ57">
        <v>83.56</v>
      </c>
      <c r="BR57">
        <v>91.35</v>
      </c>
      <c r="BS57">
        <v>93.7</v>
      </c>
      <c r="BT57">
        <v>94.73</v>
      </c>
    </row>
    <row r="58" spans="2:72"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98</v>
      </c>
      <c r="F58">
        <v>98</v>
      </c>
      <c r="G58">
        <v>98.6</v>
      </c>
      <c r="H58">
        <v>97.5</v>
      </c>
      <c r="I58">
        <v>97.7</v>
      </c>
      <c r="J58">
        <v>97.7</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I58">
        <v>20.399999999999999</v>
      </c>
      <c r="AJ58">
        <v>26.1</v>
      </c>
      <c r="BB58" t="s">
        <v>160</v>
      </c>
      <c r="BC58" t="str">
        <f>IFERROR(VLOOKUP(BB58,'class and classification'!$A$1:$B$338,2,FALSE),VLOOKUP(BB58,'class and classification'!$A$340:$B$378,2,FALSE))</f>
        <v>Predominantly Urban</v>
      </c>
      <c r="BD58" t="str">
        <f>IFERROR(VLOOKUP(BB58,'class and classification'!$A$1:$C$338,3,FALSE),VLOOKUP(BB58,'class and classification'!$A$340:$C$378,3,FALSE))</f>
        <v>MD</v>
      </c>
      <c r="BG58">
        <v>3.8</v>
      </c>
      <c r="BH58">
        <v>25.1</v>
      </c>
      <c r="BI58">
        <v>31.4</v>
      </c>
      <c r="BJ58">
        <v>38.299999999999997</v>
      </c>
      <c r="BL58" t="s">
        <v>160</v>
      </c>
      <c r="BM58" t="str">
        <f>IFERROR(VLOOKUP(BL58,'class and classification'!$A$1:$B$338,2,FALSE),VLOOKUP(BL58,'class and classification'!$A$340:$B$378,2,FALSE))</f>
        <v>Predominantly Urban</v>
      </c>
      <c r="BN58" t="str">
        <f>IFERROR(VLOOKUP(BL58,'class and classification'!$A$1:$C$338,3,FALSE),VLOOKUP(BL58,'class and classification'!$A$340:$C$378,3,FALSE))</f>
        <v>MD</v>
      </c>
      <c r="BO58">
        <v>99.22999999999999</v>
      </c>
      <c r="BP58">
        <v>82.66</v>
      </c>
      <c r="BQ58">
        <v>91.7</v>
      </c>
      <c r="BR58">
        <v>91.49</v>
      </c>
      <c r="BS58">
        <v>91.98</v>
      </c>
      <c r="BT58">
        <v>92.69</v>
      </c>
    </row>
    <row r="59" spans="2:72"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82</v>
      </c>
      <c r="F59">
        <v>88</v>
      </c>
      <c r="G59">
        <v>91.2</v>
      </c>
      <c r="H59">
        <v>91.8</v>
      </c>
      <c r="I59">
        <v>92.6</v>
      </c>
      <c r="J59">
        <v>93</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I59">
        <v>9.6</v>
      </c>
      <c r="AJ59">
        <v>46.9</v>
      </c>
      <c r="BB59" t="s">
        <v>229</v>
      </c>
      <c r="BC59" t="str">
        <f>IFERROR(VLOOKUP(BB59,'class and classification'!$A$1:$B$338,2,FALSE),VLOOKUP(BB59,'class and classification'!$A$340:$B$378,2,FALSE))</f>
        <v>Predominantly Urban</v>
      </c>
      <c r="BD59" t="str">
        <f>IFERROR(VLOOKUP(BB59,'class and classification'!$A$1:$C$338,3,FALSE),VLOOKUP(BB59,'class and classification'!$A$340:$C$378,3,FALSE))</f>
        <v>MD</v>
      </c>
      <c r="BG59">
        <v>0.1</v>
      </c>
      <c r="BH59">
        <v>2.1</v>
      </c>
      <c r="BI59">
        <v>26.4</v>
      </c>
      <c r="BJ59">
        <v>39.700000000000003</v>
      </c>
      <c r="BL59" t="s">
        <v>229</v>
      </c>
      <c r="BM59" t="str">
        <f>IFERROR(VLOOKUP(BL59,'class and classification'!$A$1:$B$338,2,FALSE),VLOOKUP(BL59,'class and classification'!$A$340:$B$378,2,FALSE))</f>
        <v>Predominantly Urban</v>
      </c>
      <c r="BN59" t="str">
        <f>IFERROR(VLOOKUP(BL59,'class and classification'!$A$1:$C$338,3,FALSE),VLOOKUP(BL59,'class and classification'!$A$340:$C$378,3,FALSE))</f>
        <v>MD</v>
      </c>
      <c r="BO59">
        <v>85.13</v>
      </c>
      <c r="BP59">
        <v>64.48</v>
      </c>
      <c r="BQ59">
        <v>70.33</v>
      </c>
      <c r="BR59">
        <v>71.8</v>
      </c>
      <c r="BS59">
        <v>71.72</v>
      </c>
      <c r="BT59">
        <v>74.319999999999993</v>
      </c>
    </row>
    <row r="60" spans="2:72"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87</v>
      </c>
      <c r="F60">
        <v>93</v>
      </c>
      <c r="G60">
        <v>97.7</v>
      </c>
      <c r="H60">
        <v>97.6</v>
      </c>
      <c r="I60">
        <v>97.6</v>
      </c>
      <c r="J60">
        <v>97.5</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I60">
        <v>7.5</v>
      </c>
      <c r="AJ60">
        <v>24.1</v>
      </c>
      <c r="BB60" t="s">
        <v>255</v>
      </c>
      <c r="BC60" t="str">
        <f>IFERROR(VLOOKUP(BB60,'class and classification'!$A$1:$B$338,2,FALSE),VLOOKUP(BB60,'class and classification'!$A$340:$B$378,2,FALSE))</f>
        <v>Predominantly Urban</v>
      </c>
      <c r="BD60" t="str">
        <f>IFERROR(VLOOKUP(BB60,'class and classification'!$A$1:$C$338,3,FALSE),VLOOKUP(BB60,'class and classification'!$A$340:$C$378,3,FALSE))</f>
        <v>MD</v>
      </c>
      <c r="BG60">
        <v>0.9</v>
      </c>
      <c r="BH60">
        <v>1.4</v>
      </c>
      <c r="BI60">
        <v>4.7</v>
      </c>
      <c r="BJ60">
        <v>6.8</v>
      </c>
      <c r="BL60" t="s">
        <v>255</v>
      </c>
      <c r="BM60" t="str">
        <f>IFERROR(VLOOKUP(BL60,'class and classification'!$A$1:$B$338,2,FALSE),VLOOKUP(BL60,'class and classification'!$A$340:$B$378,2,FALSE))</f>
        <v>Predominantly Urban</v>
      </c>
      <c r="BN60" t="str">
        <f>IFERROR(VLOOKUP(BL60,'class and classification'!$A$1:$C$338,3,FALSE),VLOOKUP(BL60,'class and classification'!$A$340:$C$378,3,FALSE))</f>
        <v>MD</v>
      </c>
      <c r="BO60">
        <v>66.33</v>
      </c>
      <c r="BP60">
        <v>39.909999999999997</v>
      </c>
      <c r="BQ60">
        <v>65.489999999999995</v>
      </c>
      <c r="BR60">
        <v>71.58</v>
      </c>
      <c r="BS60">
        <v>80.13</v>
      </c>
      <c r="BT60">
        <v>74.45</v>
      </c>
    </row>
    <row r="61" spans="2:72"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92</v>
      </c>
      <c r="F61">
        <v>93</v>
      </c>
      <c r="G61">
        <v>94.8</v>
      </c>
      <c r="H61">
        <v>95.2</v>
      </c>
      <c r="I61">
        <v>95.8</v>
      </c>
      <c r="J61">
        <v>95.6</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I61">
        <v>21</v>
      </c>
      <c r="AJ61">
        <v>32.799999999999997</v>
      </c>
      <c r="BB61" t="s">
        <v>310</v>
      </c>
      <c r="BC61" t="str">
        <f>IFERROR(VLOOKUP(BB61,'class and classification'!$A$1:$B$338,2,FALSE),VLOOKUP(BB61,'class and classification'!$A$340:$B$378,2,FALSE))</f>
        <v>Predominantly Urban</v>
      </c>
      <c r="BD61" t="str">
        <f>IFERROR(VLOOKUP(BB61,'class and classification'!$A$1:$C$338,3,FALSE),VLOOKUP(BB61,'class and classification'!$A$340:$C$378,3,FALSE))</f>
        <v>MD</v>
      </c>
      <c r="BG61">
        <v>0.7</v>
      </c>
      <c r="BH61">
        <v>16.399999999999999</v>
      </c>
      <c r="BI61">
        <v>41.2</v>
      </c>
      <c r="BJ61">
        <v>63.8</v>
      </c>
      <c r="BL61" t="s">
        <v>310</v>
      </c>
      <c r="BM61" t="str">
        <f>IFERROR(VLOOKUP(BL61,'class and classification'!$A$1:$B$338,2,FALSE),VLOOKUP(BL61,'class and classification'!$A$340:$B$378,2,FALSE))</f>
        <v>Predominantly Urban</v>
      </c>
      <c r="BN61" t="str">
        <f>IFERROR(VLOOKUP(BL61,'class and classification'!$A$1:$C$338,3,FALSE),VLOOKUP(BL61,'class and classification'!$A$340:$C$378,3,FALSE))</f>
        <v>MD</v>
      </c>
      <c r="BO61">
        <v>89.89</v>
      </c>
      <c r="BP61">
        <v>71.06</v>
      </c>
      <c r="BQ61">
        <v>79.72</v>
      </c>
      <c r="BR61">
        <v>80.53</v>
      </c>
      <c r="BS61">
        <v>80.959999999999994</v>
      </c>
      <c r="BT61">
        <v>80.34</v>
      </c>
    </row>
    <row r="62" spans="2:72"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89</v>
      </c>
      <c r="F62">
        <v>90</v>
      </c>
      <c r="G62">
        <v>93.800000000000011</v>
      </c>
      <c r="H62">
        <v>93.4</v>
      </c>
      <c r="I62">
        <v>93.9</v>
      </c>
      <c r="J62">
        <v>94.5</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I62">
        <v>12.1</v>
      </c>
      <c r="AJ62">
        <v>14.4</v>
      </c>
      <c r="BB62" t="s">
        <v>18</v>
      </c>
      <c r="BC62" t="str">
        <f>IFERROR(VLOOKUP(BB62,'class and classification'!$A$1:$B$338,2,FALSE),VLOOKUP(BB62,'class and classification'!$A$340:$B$378,2,FALSE))</f>
        <v>Predominantly Urban</v>
      </c>
      <c r="BD62" t="str">
        <f>IFERROR(VLOOKUP(BB62,'class and classification'!$A$1:$C$338,3,FALSE),VLOOKUP(BB62,'class and classification'!$A$340:$C$378,3,FALSE))</f>
        <v>MD</v>
      </c>
      <c r="BG62">
        <v>0.8</v>
      </c>
      <c r="BH62">
        <v>14.3</v>
      </c>
      <c r="BI62">
        <v>22.2</v>
      </c>
      <c r="BJ62">
        <v>24.7</v>
      </c>
      <c r="BL62" t="s">
        <v>18</v>
      </c>
      <c r="BM62" t="str">
        <f>IFERROR(VLOOKUP(BL62,'class and classification'!$A$1:$B$338,2,FALSE),VLOOKUP(BL62,'class and classification'!$A$340:$B$378,2,FALSE))</f>
        <v>Predominantly Urban</v>
      </c>
      <c r="BN62" t="str">
        <f>IFERROR(VLOOKUP(BL62,'class and classification'!$A$1:$C$338,3,FALSE),VLOOKUP(BL62,'class and classification'!$A$340:$C$378,3,FALSE))</f>
        <v>MD</v>
      </c>
      <c r="BO62">
        <v>67.84</v>
      </c>
      <c r="BP62">
        <v>61.78</v>
      </c>
      <c r="BQ62">
        <v>79.540000000000006</v>
      </c>
      <c r="BR62">
        <v>78.5</v>
      </c>
      <c r="BS62">
        <v>77.12</v>
      </c>
      <c r="BT62">
        <v>79.349999999999994</v>
      </c>
    </row>
    <row r="63" spans="2:72"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95</v>
      </c>
      <c r="F63">
        <v>96</v>
      </c>
      <c r="G63">
        <v>97.1</v>
      </c>
      <c r="H63">
        <v>97</v>
      </c>
      <c r="I63">
        <v>96.9</v>
      </c>
      <c r="J63">
        <v>97.1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BB63" t="s">
        <v>84</v>
      </c>
      <c r="BC63" t="str">
        <f>IFERROR(VLOOKUP(BB63,'class and classification'!$A$1:$B$338,2,FALSE),VLOOKUP(BB63,'class and classification'!$A$340:$B$378,2,FALSE))</f>
        <v>Predominantly Urban</v>
      </c>
      <c r="BD63" t="str">
        <f>IFERROR(VLOOKUP(BB63,'class and classification'!$A$1:$C$338,3,FALSE),VLOOKUP(BB63,'class and classification'!$A$340:$C$378,3,FALSE))</f>
        <v>MD</v>
      </c>
      <c r="BG63">
        <v>6.6</v>
      </c>
      <c r="BH63">
        <v>7.6</v>
      </c>
      <c r="BI63">
        <v>25.2</v>
      </c>
      <c r="BJ63">
        <v>49.3</v>
      </c>
      <c r="BL63" t="s">
        <v>84</v>
      </c>
      <c r="BM63" t="str">
        <f>IFERROR(VLOOKUP(BL63,'class and classification'!$A$1:$B$338,2,FALSE),VLOOKUP(BL63,'class and classification'!$A$340:$B$378,2,FALSE))</f>
        <v>Predominantly Urban</v>
      </c>
      <c r="BN63" t="str">
        <f>IFERROR(VLOOKUP(BL63,'class and classification'!$A$1:$C$338,3,FALSE),VLOOKUP(BL63,'class and classification'!$A$340:$C$378,3,FALSE))</f>
        <v>MD</v>
      </c>
      <c r="BO63">
        <v>78.069999999999993</v>
      </c>
      <c r="BP63">
        <v>61.11</v>
      </c>
      <c r="BQ63">
        <v>74.989999999999995</v>
      </c>
      <c r="BR63">
        <v>77.27</v>
      </c>
      <c r="BS63">
        <v>79.47</v>
      </c>
      <c r="BT63">
        <v>79.41</v>
      </c>
    </row>
    <row r="64" spans="2:72"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76</v>
      </c>
      <c r="F64">
        <v>96</v>
      </c>
      <c r="G64">
        <v>93.5</v>
      </c>
      <c r="H64">
        <v>95.5</v>
      </c>
      <c r="I64">
        <v>97.5</v>
      </c>
      <c r="J64">
        <v>97.2</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BB64" t="s">
        <v>218</v>
      </c>
      <c r="BC64" t="str">
        <f>IFERROR(VLOOKUP(BB64,'class and classification'!$A$1:$B$338,2,FALSE),VLOOKUP(BB64,'class and classification'!$A$340:$B$378,2,FALSE))</f>
        <v>Predominantly Urban</v>
      </c>
      <c r="BD64" t="str">
        <f>IFERROR(VLOOKUP(BB64,'class and classification'!$A$1:$C$338,3,FALSE),VLOOKUP(BB64,'class and classification'!$A$340:$C$378,3,FALSE))</f>
        <v>MD</v>
      </c>
      <c r="BG64">
        <v>5.4</v>
      </c>
      <c r="BH64">
        <v>8.1999999999999993</v>
      </c>
      <c r="BI64">
        <v>9.3000000000000007</v>
      </c>
      <c r="BJ64">
        <v>20.5</v>
      </c>
      <c r="BL64" t="s">
        <v>218</v>
      </c>
      <c r="BM64" t="str">
        <f>IFERROR(VLOOKUP(BL64,'class and classification'!$A$1:$B$338,2,FALSE),VLOOKUP(BL64,'class and classification'!$A$340:$B$378,2,FALSE))</f>
        <v>Predominantly Urban</v>
      </c>
      <c r="BN64" t="str">
        <f>IFERROR(VLOOKUP(BL64,'class and classification'!$A$1:$C$338,3,FALSE),VLOOKUP(BL64,'class and classification'!$A$340:$C$378,3,FALSE))</f>
        <v>MD</v>
      </c>
      <c r="BO64">
        <v>80.010000000000005</v>
      </c>
      <c r="BP64">
        <v>57.24</v>
      </c>
      <c r="BQ64">
        <v>67.739999999999995</v>
      </c>
      <c r="BR64">
        <v>74.33</v>
      </c>
      <c r="BS64">
        <v>78.430000000000007</v>
      </c>
      <c r="BT64">
        <v>81.42</v>
      </c>
    </row>
    <row r="65" spans="2:72"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84</v>
      </c>
      <c r="F65">
        <v>88</v>
      </c>
      <c r="G65">
        <v>92.1</v>
      </c>
      <c r="H65">
        <v>92.7</v>
      </c>
      <c r="I65">
        <v>94.1</v>
      </c>
      <c r="J65">
        <v>94.9</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BB65" t="s">
        <v>232</v>
      </c>
      <c r="BC65" t="str">
        <f>IFERROR(VLOOKUP(BB65,'class and classification'!$A$1:$B$338,2,FALSE),VLOOKUP(BB65,'class and classification'!$A$340:$B$378,2,FALSE))</f>
        <v>Predominantly Urban</v>
      </c>
      <c r="BD65" t="str">
        <f>IFERROR(VLOOKUP(BB65,'class and classification'!$A$1:$C$338,3,FALSE),VLOOKUP(BB65,'class and classification'!$A$340:$C$378,3,FALSE))</f>
        <v>MD</v>
      </c>
      <c r="BG65">
        <v>1.5</v>
      </c>
      <c r="BH65">
        <v>2.4</v>
      </c>
      <c r="BI65">
        <v>4.5</v>
      </c>
      <c r="BJ65">
        <v>21.1</v>
      </c>
      <c r="BL65" t="s">
        <v>232</v>
      </c>
      <c r="BM65" t="str">
        <f>IFERROR(VLOOKUP(BL65,'class and classification'!$A$1:$B$338,2,FALSE),VLOOKUP(BL65,'class and classification'!$A$340:$B$378,2,FALSE))</f>
        <v>Predominantly Urban</v>
      </c>
      <c r="BN65" t="str">
        <f>IFERROR(VLOOKUP(BL65,'class and classification'!$A$1:$C$338,3,FALSE),VLOOKUP(BL65,'class and classification'!$A$340:$C$378,3,FALSE))</f>
        <v>MD</v>
      </c>
      <c r="BO65">
        <v>65.19</v>
      </c>
      <c r="BP65">
        <v>79.040000000000006</v>
      </c>
      <c r="BQ65">
        <v>86.77</v>
      </c>
      <c r="BR65">
        <v>88.83</v>
      </c>
      <c r="BS65">
        <v>88.32</v>
      </c>
      <c r="BT65">
        <v>89.29</v>
      </c>
    </row>
    <row r="66" spans="2:72"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88</v>
      </c>
      <c r="F66">
        <v>90</v>
      </c>
      <c r="G66">
        <v>91.3</v>
      </c>
      <c r="H66">
        <v>92.9</v>
      </c>
      <c r="I66">
        <v>94.4</v>
      </c>
      <c r="J66">
        <v>95.5</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BB66" t="s">
        <v>37</v>
      </c>
      <c r="BC66" t="str">
        <f>IFERROR(VLOOKUP(BB66,'class and classification'!$A$1:$B$338,2,FALSE),VLOOKUP(BB66,'class and classification'!$A$340:$B$378,2,FALSE))</f>
        <v>Predominantly Urban</v>
      </c>
      <c r="BD66" t="str">
        <f>IFERROR(VLOOKUP(BB66,'class and classification'!$A$1:$C$338,3,FALSE),VLOOKUP(BB66,'class and classification'!$A$340:$C$378,3,FALSE))</f>
        <v>MD</v>
      </c>
      <c r="BG66">
        <v>1.8</v>
      </c>
      <c r="BH66">
        <v>2.2000000000000002</v>
      </c>
      <c r="BI66">
        <v>3.4</v>
      </c>
      <c r="BJ66">
        <v>7.9</v>
      </c>
      <c r="BL66" t="s">
        <v>37</v>
      </c>
      <c r="BM66" t="str">
        <f>IFERROR(VLOOKUP(BL66,'class and classification'!$A$1:$B$338,2,FALSE),VLOOKUP(BL66,'class and classification'!$A$340:$B$378,2,FALSE))</f>
        <v>Predominantly Urban</v>
      </c>
      <c r="BN66" t="str">
        <f>IFERROR(VLOOKUP(BL66,'class and classification'!$A$1:$C$338,3,FALSE),VLOOKUP(BL66,'class and classification'!$A$340:$C$378,3,FALSE))</f>
        <v>MD</v>
      </c>
      <c r="BO66">
        <v>84.6</v>
      </c>
      <c r="BP66">
        <v>72.55</v>
      </c>
      <c r="BQ66">
        <v>85.42</v>
      </c>
      <c r="BR66">
        <v>86.45</v>
      </c>
      <c r="BS66">
        <v>85.36</v>
      </c>
      <c r="BT66">
        <v>83.86</v>
      </c>
    </row>
    <row r="67" spans="2:72"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89</v>
      </c>
      <c r="F67">
        <v>90</v>
      </c>
      <c r="G67">
        <v>92.5</v>
      </c>
      <c r="H67">
        <v>91.1</v>
      </c>
      <c r="I67">
        <v>93.5</v>
      </c>
      <c r="J67">
        <v>94.8</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J67">
        <v>73.8</v>
      </c>
      <c r="BB67" t="s">
        <v>52</v>
      </c>
      <c r="BC67" t="str">
        <f>IFERROR(VLOOKUP(BB67,'class and classification'!$A$1:$B$338,2,FALSE),VLOOKUP(BB67,'class and classification'!$A$340:$B$378,2,FALSE))</f>
        <v>Predominantly Urban</v>
      </c>
      <c r="BD67" t="str">
        <f>IFERROR(VLOOKUP(BB67,'class and classification'!$A$1:$C$338,3,FALSE),VLOOKUP(BB67,'class and classification'!$A$340:$C$378,3,FALSE))</f>
        <v>MD</v>
      </c>
      <c r="BG67">
        <v>2.7</v>
      </c>
      <c r="BH67">
        <v>3.5</v>
      </c>
      <c r="BI67">
        <v>10.6</v>
      </c>
      <c r="BJ67">
        <v>14.3</v>
      </c>
      <c r="BL67" t="s">
        <v>52</v>
      </c>
      <c r="BM67" t="str">
        <f>IFERROR(VLOOKUP(BL67,'class and classification'!$A$1:$B$338,2,FALSE),VLOOKUP(BL67,'class and classification'!$A$340:$B$378,2,FALSE))</f>
        <v>Predominantly Urban</v>
      </c>
      <c r="BN67" t="str">
        <f>IFERROR(VLOOKUP(BL67,'class and classification'!$A$1:$C$338,3,FALSE),VLOOKUP(BL67,'class and classification'!$A$340:$C$378,3,FALSE))</f>
        <v>MD</v>
      </c>
      <c r="BO67">
        <v>51.38</v>
      </c>
      <c r="BP67">
        <v>73.08</v>
      </c>
      <c r="BQ67">
        <v>86.63</v>
      </c>
      <c r="BR67">
        <v>84.24</v>
      </c>
      <c r="BS67">
        <v>84.28</v>
      </c>
      <c r="BT67">
        <v>87.49</v>
      </c>
    </row>
    <row r="68" spans="2:72"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81</v>
      </c>
      <c r="F68">
        <v>92</v>
      </c>
      <c r="G68">
        <v>94.9</v>
      </c>
      <c r="H68">
        <v>93.8</v>
      </c>
      <c r="I68">
        <v>94.1</v>
      </c>
      <c r="J68">
        <v>94.2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J68">
        <v>67.2</v>
      </c>
      <c r="BB68" t="s">
        <v>150</v>
      </c>
      <c r="BC68" t="str">
        <f>IFERROR(VLOOKUP(BB68,'class and classification'!$A$1:$B$338,2,FALSE),VLOOKUP(BB68,'class and classification'!$A$340:$B$378,2,FALSE))</f>
        <v>Predominantly Urban</v>
      </c>
      <c r="BD68" t="str">
        <f>IFERROR(VLOOKUP(BB68,'class and classification'!$A$1:$C$338,3,FALSE),VLOOKUP(BB68,'class and classification'!$A$340:$C$378,3,FALSE))</f>
        <v>MD</v>
      </c>
      <c r="BG68">
        <v>4.3</v>
      </c>
      <c r="BH68">
        <v>8.9</v>
      </c>
      <c r="BI68">
        <v>22.1</v>
      </c>
      <c r="BJ68">
        <v>38</v>
      </c>
      <c r="BL68" t="s">
        <v>150</v>
      </c>
      <c r="BM68" t="str">
        <f>IFERROR(VLOOKUP(BL68,'class and classification'!$A$1:$B$338,2,FALSE),VLOOKUP(BL68,'class and classification'!$A$340:$B$378,2,FALSE))</f>
        <v>Predominantly Urban</v>
      </c>
      <c r="BN68" t="str">
        <f>IFERROR(VLOOKUP(BL68,'class and classification'!$A$1:$C$338,3,FALSE),VLOOKUP(BL68,'class and classification'!$A$340:$C$378,3,FALSE))</f>
        <v>MD</v>
      </c>
      <c r="BO68">
        <v>82.25</v>
      </c>
      <c r="BP68">
        <v>72.290000000000006</v>
      </c>
      <c r="BQ68">
        <v>86.74</v>
      </c>
      <c r="BR68">
        <v>82.34</v>
      </c>
      <c r="BS68">
        <v>82.35</v>
      </c>
      <c r="BT68">
        <v>81.36</v>
      </c>
    </row>
    <row r="69" spans="2:72" x14ac:dyDescent="0.3">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I69">
        <v>17.100000000000001</v>
      </c>
      <c r="AJ69">
        <v>24.5</v>
      </c>
      <c r="BB69" t="s">
        <v>154</v>
      </c>
      <c r="BC69" t="str">
        <f>IFERROR(VLOOKUP(BB69,'class and classification'!$A$1:$B$338,2,FALSE),VLOOKUP(BB69,'class and classification'!$A$340:$B$378,2,FALSE))</f>
        <v>Predominantly Urban</v>
      </c>
      <c r="BD69" t="str">
        <f>IFERROR(VLOOKUP(BB69,'class and classification'!$A$1:$C$338,3,FALSE),VLOOKUP(BB69,'class and classification'!$A$340:$C$378,3,FALSE))</f>
        <v>MD</v>
      </c>
      <c r="BG69">
        <v>7.8</v>
      </c>
      <c r="BH69">
        <v>27.2</v>
      </c>
      <c r="BI69">
        <v>44.3</v>
      </c>
      <c r="BJ69">
        <v>60.7</v>
      </c>
      <c r="BL69" t="s">
        <v>154</v>
      </c>
      <c r="BM69" t="str">
        <f>IFERROR(VLOOKUP(BL69,'class and classification'!$A$1:$B$338,2,FALSE),VLOOKUP(BL69,'class and classification'!$A$340:$B$378,2,FALSE))</f>
        <v>Predominantly Urban</v>
      </c>
      <c r="BN69" t="str">
        <f>IFERROR(VLOOKUP(BL69,'class and classification'!$A$1:$C$338,3,FALSE),VLOOKUP(BL69,'class and classification'!$A$340:$C$378,3,FALSE))</f>
        <v>MD</v>
      </c>
      <c r="BO69">
        <v>84.93</v>
      </c>
      <c r="BP69">
        <v>76.94</v>
      </c>
      <c r="BQ69">
        <v>85.17</v>
      </c>
      <c r="BR69">
        <v>87.64</v>
      </c>
      <c r="BS69">
        <v>87.31</v>
      </c>
      <c r="BT69">
        <v>87.28</v>
      </c>
    </row>
    <row r="70" spans="2:72" x14ac:dyDescent="0.3">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I70">
        <v>6.5</v>
      </c>
      <c r="AJ70">
        <v>14.1</v>
      </c>
      <c r="BB70" t="s">
        <v>288</v>
      </c>
      <c r="BC70" t="str">
        <f>IFERROR(VLOOKUP(BB70,'class and classification'!$A$1:$B$338,2,FALSE),VLOOKUP(BB70,'class and classification'!$A$340:$B$378,2,FALSE))</f>
        <v>Predominantly Urban</v>
      </c>
      <c r="BD70" t="str">
        <f>IFERROR(VLOOKUP(BB70,'class and classification'!$A$1:$C$338,3,FALSE),VLOOKUP(BB70,'class and classification'!$A$340:$C$378,3,FALSE))</f>
        <v>MD</v>
      </c>
      <c r="BG70">
        <v>4.3</v>
      </c>
      <c r="BH70">
        <v>12.6</v>
      </c>
      <c r="BI70">
        <v>20.399999999999999</v>
      </c>
      <c r="BJ70">
        <v>26.1</v>
      </c>
      <c r="BL70" t="s">
        <v>288</v>
      </c>
      <c r="BM70" t="str">
        <f>IFERROR(VLOOKUP(BL70,'class and classification'!$A$1:$B$338,2,FALSE),VLOOKUP(BL70,'class and classification'!$A$340:$B$378,2,FALSE))</f>
        <v>Predominantly Urban</v>
      </c>
      <c r="BN70" t="str">
        <f>IFERROR(VLOOKUP(BL70,'class and classification'!$A$1:$C$338,3,FALSE),VLOOKUP(BL70,'class and classification'!$A$340:$C$378,3,FALSE))</f>
        <v>MD</v>
      </c>
      <c r="BO70">
        <v>94.01</v>
      </c>
      <c r="BP70">
        <v>67.12</v>
      </c>
      <c r="BQ70">
        <v>84.07</v>
      </c>
      <c r="BR70">
        <v>77.41</v>
      </c>
      <c r="BS70">
        <v>77.72</v>
      </c>
      <c r="BT70">
        <v>78</v>
      </c>
    </row>
    <row r="71" spans="2:72" x14ac:dyDescent="0.3">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I71">
        <v>1</v>
      </c>
      <c r="AJ71">
        <v>23.5</v>
      </c>
      <c r="BB71" t="s">
        <v>28</v>
      </c>
      <c r="BC71" t="str">
        <f>IFERROR(VLOOKUP(BB71,'class and classification'!$A$1:$B$338,2,FALSE),VLOOKUP(BB71,'class and classification'!$A$340:$B$378,2,FALSE))</f>
        <v>Predominantly Urban</v>
      </c>
      <c r="BD71" t="str">
        <f>IFERROR(VLOOKUP(BB71,'class and classification'!$A$1:$C$338,3,FALSE),VLOOKUP(BB71,'class and classification'!$A$340:$C$378,3,FALSE))</f>
        <v>MD</v>
      </c>
      <c r="BG71">
        <v>3.1</v>
      </c>
      <c r="BH71">
        <v>20.6</v>
      </c>
      <c r="BI71">
        <v>33.4</v>
      </c>
      <c r="BJ71">
        <v>38.700000000000003</v>
      </c>
      <c r="BL71" t="s">
        <v>28</v>
      </c>
      <c r="BM71" t="str">
        <f>IFERROR(VLOOKUP(BL71,'class and classification'!$A$1:$B$338,2,FALSE),VLOOKUP(BL71,'class and classification'!$A$340:$B$378,2,FALSE))</f>
        <v>Predominantly Urban</v>
      </c>
      <c r="BN71" t="str">
        <f>IFERROR(VLOOKUP(BL71,'class and classification'!$A$1:$C$338,3,FALSE),VLOOKUP(BL71,'class and classification'!$A$340:$C$378,3,FALSE))</f>
        <v>MD</v>
      </c>
      <c r="BO71">
        <v>91.89</v>
      </c>
      <c r="BP71">
        <v>73.33</v>
      </c>
      <c r="BQ71">
        <v>89.96</v>
      </c>
      <c r="BR71">
        <v>93.92</v>
      </c>
      <c r="BS71">
        <v>87.81</v>
      </c>
      <c r="BT71">
        <v>90.56</v>
      </c>
    </row>
    <row r="72" spans="2:72"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95</v>
      </c>
      <c r="F72">
        <v>97</v>
      </c>
      <c r="G72">
        <v>99.5</v>
      </c>
      <c r="H72">
        <v>98.300000000000011</v>
      </c>
      <c r="I72">
        <v>98.9</v>
      </c>
      <c r="J72">
        <v>98.5</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I72">
        <v>5.5</v>
      </c>
      <c r="AJ72">
        <v>77.8</v>
      </c>
      <c r="BB72" t="s">
        <v>75</v>
      </c>
      <c r="BC72" t="str">
        <f>IFERROR(VLOOKUP(BB72,'class and classification'!$A$1:$B$338,2,FALSE),VLOOKUP(BB72,'class and classification'!$A$340:$B$378,2,FALSE))</f>
        <v>Predominantly Urban</v>
      </c>
      <c r="BD72" t="str">
        <f>IFERROR(VLOOKUP(BB72,'class and classification'!$A$1:$C$338,3,FALSE),VLOOKUP(BB72,'class and classification'!$A$340:$C$378,3,FALSE))</f>
        <v>MD</v>
      </c>
      <c r="BG72">
        <v>16.399999999999999</v>
      </c>
      <c r="BH72">
        <v>34.4</v>
      </c>
      <c r="BI72">
        <v>67.2</v>
      </c>
      <c r="BJ72">
        <v>91.5</v>
      </c>
      <c r="BL72" t="s">
        <v>75</v>
      </c>
      <c r="BM72" t="str">
        <f>IFERROR(VLOOKUP(BL72,'class and classification'!$A$1:$B$338,2,FALSE),VLOOKUP(BL72,'class and classification'!$A$340:$B$378,2,FALSE))</f>
        <v>Predominantly Urban</v>
      </c>
      <c r="BN72" t="str">
        <f>IFERROR(VLOOKUP(BL72,'class and classification'!$A$1:$C$338,3,FALSE),VLOOKUP(BL72,'class and classification'!$A$340:$C$378,3,FALSE))</f>
        <v>MD</v>
      </c>
      <c r="BO72">
        <v>98.22</v>
      </c>
      <c r="BP72">
        <v>72.89</v>
      </c>
      <c r="BQ72">
        <v>77.489999999999995</v>
      </c>
      <c r="BR72">
        <v>82.78</v>
      </c>
      <c r="BS72">
        <v>83.22</v>
      </c>
      <c r="BT72">
        <v>84.79</v>
      </c>
    </row>
    <row r="73" spans="2:72"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92</v>
      </c>
      <c r="F73">
        <v>96</v>
      </c>
      <c r="G73">
        <v>96.7</v>
      </c>
      <c r="H73">
        <v>97.1</v>
      </c>
      <c r="I73">
        <v>97.3</v>
      </c>
      <c r="J73">
        <v>97.2</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BB73" t="s">
        <v>87</v>
      </c>
      <c r="BC73" t="str">
        <f>IFERROR(VLOOKUP(BB73,'class and classification'!$A$1:$B$338,2,FALSE),VLOOKUP(BB73,'class and classification'!$A$340:$B$378,2,FALSE))</f>
        <v>Predominantly Urban</v>
      </c>
      <c r="BD73" t="str">
        <f>IFERROR(VLOOKUP(BB73,'class and classification'!$A$1:$C$338,3,FALSE),VLOOKUP(BB73,'class and classification'!$A$340:$C$378,3,FALSE))</f>
        <v>MD</v>
      </c>
      <c r="BG73">
        <v>0.1</v>
      </c>
      <c r="BH73">
        <v>0.5</v>
      </c>
      <c r="BI73">
        <v>1.9</v>
      </c>
      <c r="BJ73">
        <v>5</v>
      </c>
      <c r="BL73" t="s">
        <v>87</v>
      </c>
      <c r="BM73" t="str">
        <f>IFERROR(VLOOKUP(BL73,'class and classification'!$A$1:$B$338,2,FALSE),VLOOKUP(BL73,'class and classification'!$A$340:$B$378,2,FALSE))</f>
        <v>Predominantly Urban</v>
      </c>
      <c r="BN73" t="str">
        <f>IFERROR(VLOOKUP(BL73,'class and classification'!$A$1:$C$338,3,FALSE),VLOOKUP(BL73,'class and classification'!$A$340:$C$378,3,FALSE))</f>
        <v>MD</v>
      </c>
      <c r="BO73">
        <v>94.92</v>
      </c>
      <c r="BP73">
        <v>64.569999999999993</v>
      </c>
      <c r="BQ73">
        <v>81.28</v>
      </c>
      <c r="BR73">
        <v>83.17</v>
      </c>
      <c r="BS73">
        <v>79.72</v>
      </c>
      <c r="BT73">
        <v>85.37</v>
      </c>
    </row>
    <row r="74" spans="2:72"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93</v>
      </c>
      <c r="F74">
        <v>94</v>
      </c>
      <c r="G74">
        <v>97.2</v>
      </c>
      <c r="H74">
        <v>96.300000000000011</v>
      </c>
      <c r="I74">
        <v>97.6</v>
      </c>
      <c r="J74">
        <v>97.5</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BB74" t="s">
        <v>226</v>
      </c>
      <c r="BC74" t="str">
        <f>IFERROR(VLOOKUP(BB74,'class and classification'!$A$1:$B$338,2,FALSE),VLOOKUP(BB74,'class and classification'!$A$340:$B$378,2,FALSE))</f>
        <v>Predominantly Urban</v>
      </c>
      <c r="BD74" t="str">
        <f>IFERROR(VLOOKUP(BB74,'class and classification'!$A$1:$C$338,3,FALSE),VLOOKUP(BB74,'class and classification'!$A$340:$C$378,3,FALSE))</f>
        <v>MD</v>
      </c>
      <c r="BG74">
        <v>0.5</v>
      </c>
      <c r="BH74">
        <v>2.6</v>
      </c>
      <c r="BI74">
        <v>11.2</v>
      </c>
      <c r="BJ74">
        <v>19.399999999999999</v>
      </c>
      <c r="BL74" t="s">
        <v>226</v>
      </c>
      <c r="BM74" t="str">
        <f>IFERROR(VLOOKUP(BL74,'class and classification'!$A$1:$B$338,2,FALSE),VLOOKUP(BL74,'class and classification'!$A$340:$B$378,2,FALSE))</f>
        <v>Predominantly Urban</v>
      </c>
      <c r="BN74" t="str">
        <f>IFERROR(VLOOKUP(BL74,'class and classification'!$A$1:$C$338,3,FALSE),VLOOKUP(BL74,'class and classification'!$A$340:$C$378,3,FALSE))</f>
        <v>MD</v>
      </c>
      <c r="BO74">
        <v>97.23</v>
      </c>
      <c r="BP74">
        <v>73.44</v>
      </c>
      <c r="BQ74">
        <v>92.38</v>
      </c>
      <c r="BR74">
        <v>95.16</v>
      </c>
      <c r="BS74">
        <v>91.52</v>
      </c>
      <c r="BT74">
        <v>93.04</v>
      </c>
    </row>
    <row r="75" spans="2:72"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91</v>
      </c>
      <c r="F75">
        <v>95</v>
      </c>
      <c r="G75">
        <v>97.5</v>
      </c>
      <c r="H75">
        <v>97</v>
      </c>
      <c r="I75">
        <v>97.2</v>
      </c>
      <c r="J75">
        <v>96.2</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I75">
        <v>88.4</v>
      </c>
      <c r="AJ75">
        <v>88</v>
      </c>
      <c r="BB75" t="s">
        <v>235</v>
      </c>
      <c r="BC75" t="str">
        <f>IFERROR(VLOOKUP(BB75,'class and classification'!$A$1:$B$338,2,FALSE),VLOOKUP(BB75,'class and classification'!$A$340:$B$378,2,FALSE))</f>
        <v>Predominantly Urban</v>
      </c>
      <c r="BD75" t="str">
        <f>IFERROR(VLOOKUP(BB75,'class and classification'!$A$1:$C$338,3,FALSE),VLOOKUP(BB75,'class and classification'!$A$340:$C$378,3,FALSE))</f>
        <v>MD</v>
      </c>
      <c r="BG75">
        <v>3.8</v>
      </c>
      <c r="BH75">
        <v>11.7</v>
      </c>
      <c r="BI75">
        <v>22.2</v>
      </c>
      <c r="BJ75">
        <v>37.6</v>
      </c>
      <c r="BL75" t="s">
        <v>235</v>
      </c>
      <c r="BM75" t="str">
        <f>IFERROR(VLOOKUP(BL75,'class and classification'!$A$1:$B$338,2,FALSE),VLOOKUP(BL75,'class and classification'!$A$340:$B$378,2,FALSE))</f>
        <v>Predominantly Urban</v>
      </c>
      <c r="BN75" t="str">
        <f>IFERROR(VLOOKUP(BL75,'class and classification'!$A$1:$C$338,3,FALSE),VLOOKUP(BL75,'class and classification'!$A$340:$C$378,3,FALSE))</f>
        <v>MD</v>
      </c>
      <c r="BO75">
        <v>86.4</v>
      </c>
      <c r="BP75">
        <v>52.76</v>
      </c>
      <c r="BQ75">
        <v>74.67</v>
      </c>
      <c r="BR75">
        <v>80.31</v>
      </c>
      <c r="BS75">
        <v>82.08</v>
      </c>
      <c r="BT75">
        <v>81.84</v>
      </c>
    </row>
    <row r="76" spans="2:72"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96</v>
      </c>
      <c r="F76">
        <v>97</v>
      </c>
      <c r="G76">
        <v>98.1</v>
      </c>
      <c r="H76">
        <v>97.300000000000011</v>
      </c>
      <c r="I76">
        <v>97.6</v>
      </c>
      <c r="J76">
        <v>97.7</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I76">
        <v>89.3</v>
      </c>
      <c r="AJ76">
        <v>94.1</v>
      </c>
      <c r="BB76" t="s">
        <v>289</v>
      </c>
      <c r="BC76" t="str">
        <f>IFERROR(VLOOKUP(BB76,'class and classification'!$A$1:$B$338,2,FALSE),VLOOKUP(BB76,'class and classification'!$A$340:$B$378,2,FALSE))</f>
        <v>Predominantly Urban</v>
      </c>
      <c r="BD76" t="str">
        <f>IFERROR(VLOOKUP(BB76,'class and classification'!$A$1:$C$338,3,FALSE),VLOOKUP(BB76,'class and classification'!$A$340:$C$378,3,FALSE))</f>
        <v>MD</v>
      </c>
      <c r="BG76">
        <v>7.1</v>
      </c>
      <c r="BH76">
        <v>10.5</v>
      </c>
      <c r="BI76">
        <v>11.1</v>
      </c>
      <c r="BJ76">
        <v>11.9</v>
      </c>
      <c r="BL76" t="s">
        <v>289</v>
      </c>
      <c r="BM76" t="str">
        <f>IFERROR(VLOOKUP(BL76,'class and classification'!$A$1:$B$338,2,FALSE),VLOOKUP(BL76,'class and classification'!$A$340:$B$378,2,FALSE))</f>
        <v>Predominantly Urban</v>
      </c>
      <c r="BN76" t="str">
        <f>IFERROR(VLOOKUP(BL76,'class and classification'!$A$1:$C$338,3,FALSE),VLOOKUP(BL76,'class and classification'!$A$340:$C$378,3,FALSE))</f>
        <v>MD</v>
      </c>
      <c r="BO76">
        <v>87.74</v>
      </c>
      <c r="BP76">
        <v>57.27</v>
      </c>
      <c r="BQ76">
        <v>76.3</v>
      </c>
      <c r="BR76">
        <v>77.569999999999993</v>
      </c>
      <c r="BS76">
        <v>75.7</v>
      </c>
      <c r="BT76">
        <v>77.7</v>
      </c>
    </row>
    <row r="77" spans="2:72"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94</v>
      </c>
      <c r="F77">
        <v>97</v>
      </c>
      <c r="G77">
        <v>97.3</v>
      </c>
      <c r="H77">
        <v>95.399999999999991</v>
      </c>
      <c r="I77">
        <v>96.4</v>
      </c>
      <c r="J77">
        <v>96.8</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I77">
        <v>82.8</v>
      </c>
      <c r="AJ77">
        <v>88.5</v>
      </c>
      <c r="BB77" t="s">
        <v>313</v>
      </c>
      <c r="BC77" t="str">
        <f>IFERROR(VLOOKUP(BB77,'class and classification'!$A$1:$B$338,2,FALSE),VLOOKUP(BB77,'class and classification'!$A$340:$B$378,2,FALSE))</f>
        <v>Predominantly Urban</v>
      </c>
      <c r="BD77" t="str">
        <f>IFERROR(VLOOKUP(BB77,'class and classification'!$A$1:$C$338,3,FALSE),VLOOKUP(BB77,'class and classification'!$A$340:$C$378,3,FALSE))</f>
        <v>MD</v>
      </c>
      <c r="BG77">
        <v>0.6</v>
      </c>
      <c r="BH77">
        <v>1</v>
      </c>
      <c r="BI77">
        <v>1.8</v>
      </c>
      <c r="BJ77">
        <v>15.2</v>
      </c>
      <c r="BL77" t="s">
        <v>313</v>
      </c>
      <c r="BM77" t="str">
        <f>IFERROR(VLOOKUP(BL77,'class and classification'!$A$1:$B$338,2,FALSE),VLOOKUP(BL77,'class and classification'!$A$340:$B$378,2,FALSE))</f>
        <v>Predominantly Urban</v>
      </c>
      <c r="BN77" t="str">
        <f>IFERROR(VLOOKUP(BL77,'class and classification'!$A$1:$C$338,3,FALSE),VLOOKUP(BL77,'class and classification'!$A$340:$C$378,3,FALSE))</f>
        <v>MD</v>
      </c>
      <c r="BO77">
        <v>98.83</v>
      </c>
      <c r="BP77">
        <v>79.42</v>
      </c>
      <c r="BQ77">
        <v>86.01</v>
      </c>
      <c r="BR77">
        <v>88.28</v>
      </c>
      <c r="BS77">
        <v>85.87</v>
      </c>
      <c r="BT77">
        <v>87.18</v>
      </c>
    </row>
    <row r="78" spans="2:72"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62</v>
      </c>
      <c r="F78">
        <v>82</v>
      </c>
      <c r="G78">
        <v>58.2</v>
      </c>
      <c r="H78">
        <v>53.9</v>
      </c>
      <c r="I78">
        <v>56.5</v>
      </c>
      <c r="J78">
        <v>56.5</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I78">
        <v>70.099999999999994</v>
      </c>
      <c r="AJ78">
        <v>82</v>
      </c>
      <c r="BB78" t="s">
        <v>322</v>
      </c>
      <c r="BC78" t="str">
        <f>IFERROR(VLOOKUP(BB78,'class and classification'!$A$1:$B$338,2,FALSE),VLOOKUP(BB78,'class and classification'!$A$340:$B$378,2,FALSE))</f>
        <v>Predominantly Rural</v>
      </c>
      <c r="BD78" t="str">
        <f>IFERROR(VLOOKUP(BB78,'class and classification'!$A$1:$C$338,3,FALSE),VLOOKUP(BB78,'class and classification'!$A$340:$C$378,3,FALSE))</f>
        <v>SC</v>
      </c>
      <c r="BL78" t="s">
        <v>322</v>
      </c>
      <c r="BM78" t="str">
        <f>IFERROR(VLOOKUP(BL78,'class and classification'!$A$1:$B$338,2,FALSE),VLOOKUP(BL78,'class and classification'!$A$340:$B$378,2,FALSE))</f>
        <v>Predominantly Rural</v>
      </c>
      <c r="BN78" t="str">
        <f>IFERROR(VLOOKUP(BL78,'class and classification'!$A$1:$C$338,3,FALSE),VLOOKUP(BL78,'class and classification'!$A$340:$C$378,3,FALSE))</f>
        <v>SC</v>
      </c>
      <c r="BO78">
        <v>3.3300000000000005</v>
      </c>
    </row>
    <row r="79" spans="2:72"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91</v>
      </c>
      <c r="F79">
        <v>95</v>
      </c>
      <c r="G79">
        <v>97</v>
      </c>
      <c r="H79">
        <v>95.7</v>
      </c>
      <c r="I79">
        <v>96</v>
      </c>
      <c r="J79">
        <v>95.9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I79">
        <v>84.1</v>
      </c>
      <c r="AJ79">
        <v>87.3</v>
      </c>
      <c r="BB79" t="s">
        <v>331</v>
      </c>
      <c r="BC79" t="str">
        <f>IFERROR(VLOOKUP(BB79,'class and classification'!$A$1:$B$338,2,FALSE),VLOOKUP(BB79,'class and classification'!$A$340:$B$378,2,FALSE))</f>
        <v>Predominantly Urban</v>
      </c>
      <c r="BD79" t="str">
        <f>IFERROR(VLOOKUP(BB79,'class and classification'!$A$1:$C$338,3,FALSE),VLOOKUP(BB79,'class and classification'!$A$340:$C$378,3,FALSE))</f>
        <v>SC</v>
      </c>
      <c r="BL79" t="s">
        <v>331</v>
      </c>
      <c r="BM79" t="str">
        <f>IFERROR(VLOOKUP(BL79,'class and classification'!$A$1:$B$338,2,FALSE),VLOOKUP(BL79,'class and classification'!$A$340:$B$378,2,FALSE))</f>
        <v>Predominantly Urban</v>
      </c>
      <c r="BN79" t="str">
        <f>IFERROR(VLOOKUP(BL79,'class and classification'!$A$1:$C$338,3,FALSE),VLOOKUP(BL79,'class and classification'!$A$340:$C$378,3,FALSE))</f>
        <v>SC</v>
      </c>
      <c r="BO79">
        <v>38.24</v>
      </c>
    </row>
    <row r="80" spans="2:72"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94</v>
      </c>
      <c r="F80">
        <v>97</v>
      </c>
      <c r="G80">
        <v>98.6</v>
      </c>
      <c r="H80">
        <v>98.300000000000011</v>
      </c>
      <c r="I80">
        <v>98.4</v>
      </c>
      <c r="J80">
        <v>97.3</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I80">
        <v>73.8</v>
      </c>
      <c r="AJ80">
        <v>76.5</v>
      </c>
      <c r="BB80" t="s">
        <v>336</v>
      </c>
      <c r="BC80" t="str">
        <f>IFERROR(VLOOKUP(BB80,'class and classification'!$A$1:$B$338,2,FALSE),VLOOKUP(BB80,'class and classification'!$A$340:$B$378,2,FALSE))</f>
        <v>Predominantly Rural</v>
      </c>
      <c r="BD80" t="str">
        <f>IFERROR(VLOOKUP(BB80,'class and classification'!$A$1:$C$338,3,FALSE),VLOOKUP(BB80,'class and classification'!$A$340:$C$378,3,FALSE))</f>
        <v>SC</v>
      </c>
      <c r="BL80" t="s">
        <v>336</v>
      </c>
      <c r="BM80" t="str">
        <f>IFERROR(VLOOKUP(BL80,'class and classification'!$A$1:$B$338,2,FALSE),VLOOKUP(BL80,'class and classification'!$A$340:$B$378,2,FALSE))</f>
        <v>Predominantly Rural</v>
      </c>
      <c r="BN80" t="str">
        <f>IFERROR(VLOOKUP(BL80,'class and classification'!$A$1:$C$338,3,FALSE),VLOOKUP(BL80,'class and classification'!$A$340:$C$378,3,FALSE))</f>
        <v>SC</v>
      </c>
      <c r="BO80">
        <v>23.14</v>
      </c>
    </row>
    <row r="81" spans="2:6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97</v>
      </c>
      <c r="F81">
        <v>98</v>
      </c>
      <c r="G81">
        <v>98.7</v>
      </c>
      <c r="H81">
        <v>97.3</v>
      </c>
      <c r="I81">
        <v>97.2</v>
      </c>
      <c r="J81">
        <v>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I81">
        <v>2</v>
      </c>
      <c r="AJ81">
        <v>89.6</v>
      </c>
      <c r="BB81" t="s">
        <v>323</v>
      </c>
      <c r="BC81" t="str">
        <f>IFERROR(VLOOKUP(BB81,'class and classification'!$A$1:$B$338,2,FALSE),VLOOKUP(BB81,'class and classification'!$A$340:$B$378,2,FALSE))</f>
        <v>Urban with Significant Rural</v>
      </c>
      <c r="BD81" t="str">
        <f>IFERROR(VLOOKUP(BB81,'class and classification'!$A$1:$C$338,3,FALSE),VLOOKUP(BB81,'class and classification'!$A$340:$C$378,3,FALSE))</f>
        <v>SC</v>
      </c>
      <c r="BL81" t="s">
        <v>323</v>
      </c>
      <c r="BM81" t="str">
        <f>IFERROR(VLOOKUP(BL81,'class and classification'!$A$1:$B$338,2,FALSE),VLOOKUP(BL81,'class and classification'!$A$340:$B$378,2,FALSE))</f>
        <v>Urban with Significant Rural</v>
      </c>
      <c r="BN81" t="str">
        <f>IFERROR(VLOOKUP(BL81,'class and classification'!$A$1:$C$338,3,FALSE),VLOOKUP(BL81,'class and classification'!$A$340:$C$378,3,FALSE))</f>
        <v>SC</v>
      </c>
      <c r="BO81">
        <v>35.380000000000003</v>
      </c>
    </row>
    <row r="82" spans="2:6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89</v>
      </c>
      <c r="F82">
        <v>97</v>
      </c>
      <c r="G82">
        <v>98.3</v>
      </c>
      <c r="H82">
        <v>97.9</v>
      </c>
      <c r="I82">
        <v>98.1</v>
      </c>
      <c r="J82">
        <v>98</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BB82" t="s">
        <v>332</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L82" t="s">
        <v>332</v>
      </c>
      <c r="BM82" t="str">
        <f>IFERROR(VLOOKUP(BL82,'class and classification'!$A$1:$B$338,2,FALSE),VLOOKUP(BL82,'class and classification'!$A$340:$B$378,2,FALSE))</f>
        <v>Urban with Significant Rural</v>
      </c>
      <c r="BN82" t="str">
        <f>IFERROR(VLOOKUP(BL82,'class and classification'!$A$1:$C$338,3,FALSE),VLOOKUP(BL82,'class and classification'!$A$340:$C$378,3,FALSE))</f>
        <v>SC</v>
      </c>
      <c r="BO82">
        <v>41.77</v>
      </c>
    </row>
    <row r="83" spans="2:6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90</v>
      </c>
      <c r="F83">
        <v>95</v>
      </c>
      <c r="G83">
        <v>97.300000000000011</v>
      </c>
      <c r="H83">
        <v>97.199999999999989</v>
      </c>
      <c r="I83">
        <v>97.2</v>
      </c>
      <c r="J83">
        <v>97</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I83">
        <v>10.7</v>
      </c>
      <c r="AJ83">
        <v>35.5</v>
      </c>
      <c r="BB83" t="s">
        <v>333</v>
      </c>
      <c r="BC83" t="str">
        <f>IFERROR(VLOOKUP(BB83,'class and classification'!$A$1:$B$338,2,FALSE),VLOOKUP(BB83,'class and classification'!$A$340:$B$378,2,FALSE))</f>
        <v>Predominantly Rural</v>
      </c>
      <c r="BD83" t="str">
        <f>IFERROR(VLOOKUP(BB83,'class and classification'!$A$1:$C$338,3,FALSE),VLOOKUP(BB83,'class and classification'!$A$340:$C$378,3,FALSE))</f>
        <v>SC</v>
      </c>
      <c r="BL83" t="s">
        <v>333</v>
      </c>
      <c r="BM83" t="str">
        <f>IFERROR(VLOOKUP(BL83,'class and classification'!$A$1:$B$338,2,FALSE),VLOOKUP(BL83,'class and classification'!$A$340:$B$378,2,FALSE))</f>
        <v>Predominantly Rural</v>
      </c>
      <c r="BN83" t="str">
        <f>IFERROR(VLOOKUP(BL83,'class and classification'!$A$1:$C$338,3,FALSE),VLOOKUP(BL83,'class and classification'!$A$340:$C$378,3,FALSE))</f>
        <v>SC</v>
      </c>
      <c r="BO83">
        <v>20.49</v>
      </c>
    </row>
    <row r="84" spans="2:6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84</v>
      </c>
      <c r="F84">
        <v>92</v>
      </c>
      <c r="G84">
        <v>94.2</v>
      </c>
      <c r="H84">
        <v>94</v>
      </c>
      <c r="I84">
        <v>94.8</v>
      </c>
      <c r="J84">
        <v>94.3</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I84">
        <v>12.5</v>
      </c>
      <c r="AJ84">
        <v>20.9</v>
      </c>
      <c r="BB84" t="s">
        <v>337</v>
      </c>
      <c r="BC84" t="str">
        <f>IFERROR(VLOOKUP(BB84,'class and classification'!$A$1:$B$338,2,FALSE),VLOOKUP(BB84,'class and classification'!$A$340:$B$378,2,FALSE))</f>
        <v>Urban with Significant Rural</v>
      </c>
      <c r="BD84" t="str">
        <f>IFERROR(VLOOKUP(BB84,'class and classification'!$A$1:$C$338,3,FALSE),VLOOKUP(BB84,'class and classification'!$A$340:$C$378,3,FALSE))</f>
        <v>SC</v>
      </c>
      <c r="BL84" t="s">
        <v>337</v>
      </c>
      <c r="BM84" t="str">
        <f>IFERROR(VLOOKUP(BL84,'class and classification'!$A$1:$B$338,2,FALSE),VLOOKUP(BL84,'class and classification'!$A$340:$B$378,2,FALSE))</f>
        <v>Urban with Significant Rural</v>
      </c>
      <c r="BN84" t="str">
        <f>IFERROR(VLOOKUP(BL84,'class and classification'!$A$1:$C$338,3,FALSE),VLOOKUP(BL84,'class and classification'!$A$340:$C$378,3,FALSE))</f>
        <v>SC</v>
      </c>
      <c r="BO84">
        <v>41.46</v>
      </c>
    </row>
    <row r="85" spans="2:6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95</v>
      </c>
      <c r="F85">
        <v>98</v>
      </c>
      <c r="G85">
        <v>99</v>
      </c>
      <c r="H85">
        <v>98.2</v>
      </c>
      <c r="I85">
        <v>98.4</v>
      </c>
      <c r="J85">
        <v>98.4</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I85">
        <v>4.4000000000000004</v>
      </c>
      <c r="AJ85">
        <v>2.1</v>
      </c>
      <c r="BB85" t="s">
        <v>340</v>
      </c>
      <c r="BC85" t="str">
        <f>IFERROR(VLOOKUP(BB85,'class and classification'!$A$1:$B$338,2,FALSE),VLOOKUP(BB85,'class and classification'!$A$340:$B$378,2,FALSE))</f>
        <v>Urban with Significant Rural</v>
      </c>
      <c r="BD85" t="str">
        <f>IFERROR(VLOOKUP(BB85,'class and classification'!$A$1:$C$338,3,FALSE),VLOOKUP(BB85,'class and classification'!$A$340:$C$378,3,FALSE))</f>
        <v>SC</v>
      </c>
      <c r="BL85" t="s">
        <v>340</v>
      </c>
      <c r="BM85" t="str">
        <f>IFERROR(VLOOKUP(BL85,'class and classification'!$A$1:$B$338,2,FALSE),VLOOKUP(BL85,'class and classification'!$A$340:$B$378,2,FALSE))</f>
        <v>Urban with Significant Rural</v>
      </c>
      <c r="BN85" t="str">
        <f>IFERROR(VLOOKUP(BL85,'class and classification'!$A$1:$C$338,3,FALSE),VLOOKUP(BL85,'class and classification'!$A$340:$C$378,3,FALSE))</f>
        <v>SC</v>
      </c>
      <c r="BO85">
        <v>27.950000000000003</v>
      </c>
    </row>
    <row r="86" spans="2:6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96</v>
      </c>
      <c r="F86">
        <v>97</v>
      </c>
      <c r="G86">
        <v>97.9</v>
      </c>
      <c r="H86">
        <v>97.3</v>
      </c>
      <c r="I86">
        <v>97.5</v>
      </c>
      <c r="J86">
        <v>97.6</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I86">
        <v>47.1</v>
      </c>
      <c r="AJ86">
        <v>80.900000000000006</v>
      </c>
      <c r="BB86" t="s">
        <v>343</v>
      </c>
      <c r="BC86" t="str">
        <f>IFERROR(VLOOKUP(BB86,'class and classification'!$A$1:$B$338,2,FALSE),VLOOKUP(BB86,'class and classification'!$A$340:$B$378,2,FALSE))</f>
        <v>Urban with Significant Rural</v>
      </c>
      <c r="BD86" t="str">
        <f>IFERROR(VLOOKUP(BB86,'class and classification'!$A$1:$C$338,3,FALSE),VLOOKUP(BB86,'class and classification'!$A$340:$C$378,3,FALSE))</f>
        <v>SC</v>
      </c>
      <c r="BL86" t="s">
        <v>343</v>
      </c>
      <c r="BM86" t="str">
        <f>IFERROR(VLOOKUP(BL86,'class and classification'!$A$1:$B$338,2,FALSE),VLOOKUP(BL86,'class and classification'!$A$340:$B$378,2,FALSE))</f>
        <v>Urban with Significant Rural</v>
      </c>
      <c r="BN86" t="str">
        <f>IFERROR(VLOOKUP(BL86,'class and classification'!$A$1:$C$338,3,FALSE),VLOOKUP(BL86,'class and classification'!$A$340:$C$378,3,FALSE))</f>
        <v>SC</v>
      </c>
      <c r="BO86">
        <v>45.62</v>
      </c>
    </row>
    <row r="87" spans="2:6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96</v>
      </c>
      <c r="F87">
        <v>97</v>
      </c>
      <c r="G87">
        <v>98.399999999999991</v>
      </c>
      <c r="H87">
        <v>96.4</v>
      </c>
      <c r="I87">
        <v>95.6</v>
      </c>
      <c r="J87">
        <v>96.5</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I87">
        <v>21</v>
      </c>
      <c r="AJ87">
        <v>41.3</v>
      </c>
      <c r="BB87" t="s">
        <v>345</v>
      </c>
      <c r="BC87" t="str">
        <f>IFERROR(VLOOKUP(BB87,'class and classification'!$A$1:$B$338,2,FALSE),VLOOKUP(BB87,'class and classification'!$A$340:$B$378,2,FALSE))</f>
        <v>Urban with Significant Rural</v>
      </c>
      <c r="BD87" t="str">
        <f>IFERROR(VLOOKUP(BB87,'class and classification'!$A$1:$C$338,3,FALSE),VLOOKUP(BB87,'class and classification'!$A$340:$C$378,3,FALSE))</f>
        <v>SC</v>
      </c>
      <c r="BL87" t="s">
        <v>345</v>
      </c>
      <c r="BM87" t="str">
        <f>IFERROR(VLOOKUP(BL87,'class and classification'!$A$1:$B$338,2,FALSE),VLOOKUP(BL87,'class and classification'!$A$340:$B$378,2,FALSE))</f>
        <v>Urban with Significant Rural</v>
      </c>
      <c r="BN87" t="str">
        <f>IFERROR(VLOOKUP(BL87,'class and classification'!$A$1:$C$338,3,FALSE),VLOOKUP(BL87,'class and classification'!$A$340:$C$378,3,FALSE))</f>
        <v>SC</v>
      </c>
      <c r="BO87">
        <v>31.91</v>
      </c>
    </row>
    <row r="88" spans="2:6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95</v>
      </c>
      <c r="F88">
        <v>95</v>
      </c>
      <c r="G88">
        <v>97.6</v>
      </c>
      <c r="H88">
        <v>95.8</v>
      </c>
      <c r="I88">
        <v>96</v>
      </c>
      <c r="J88">
        <v>95.9</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I88">
        <v>12.8</v>
      </c>
      <c r="AJ88">
        <v>24.6</v>
      </c>
      <c r="BB88" t="s">
        <v>320</v>
      </c>
      <c r="BC88" t="str">
        <f>IFERROR(VLOOKUP(BB88,'class and classification'!$A$1:$B$338,2,FALSE),VLOOKUP(BB88,'class and classification'!$A$340:$B$378,2,FALSE))</f>
        <v>Predominantly Rural</v>
      </c>
      <c r="BD88" t="str">
        <f>IFERROR(VLOOKUP(BB88,'class and classification'!$A$1:$C$338,3,FALSE),VLOOKUP(BB88,'class and classification'!$A$340:$C$378,3,FALSE))</f>
        <v>SC</v>
      </c>
      <c r="BL88" t="s">
        <v>320</v>
      </c>
      <c r="BM88" t="str">
        <f>IFERROR(VLOOKUP(BL88,'class and classification'!$A$1:$B$338,2,FALSE),VLOOKUP(BL88,'class and classification'!$A$340:$B$378,2,FALSE))</f>
        <v>Predominantly Rural</v>
      </c>
      <c r="BN88" t="str">
        <f>IFERROR(VLOOKUP(BL88,'class and classification'!$A$1:$C$338,3,FALSE),VLOOKUP(BL88,'class and classification'!$A$340:$C$378,3,FALSE))</f>
        <v>SC</v>
      </c>
      <c r="BO88">
        <v>36.86</v>
      </c>
    </row>
    <row r="89" spans="2:6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93</v>
      </c>
      <c r="F89">
        <v>96</v>
      </c>
      <c r="G89">
        <v>98.4</v>
      </c>
      <c r="H89">
        <v>97.5</v>
      </c>
      <c r="I89">
        <v>97.6</v>
      </c>
      <c r="J89">
        <v>96.5</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BB89" t="s">
        <v>326</v>
      </c>
      <c r="BC89" t="str">
        <f>IFERROR(VLOOKUP(BB89,'class and classification'!$A$1:$B$338,2,FALSE),VLOOKUP(BB89,'class and classification'!$A$340:$B$378,2,FALSE))</f>
        <v>Urban with Significant Rural</v>
      </c>
      <c r="BD89" t="str">
        <f>IFERROR(VLOOKUP(BB89,'class and classification'!$A$1:$C$338,3,FALSE),VLOOKUP(BB89,'class and classification'!$A$340:$C$378,3,FALSE))</f>
        <v>SC</v>
      </c>
      <c r="BL89" t="s">
        <v>326</v>
      </c>
      <c r="BM89" t="str">
        <f>IFERROR(VLOOKUP(BL89,'class and classification'!$A$1:$B$338,2,FALSE),VLOOKUP(BL89,'class and classification'!$A$340:$B$378,2,FALSE))</f>
        <v>Urban with Significant Rural</v>
      </c>
      <c r="BN89" t="str">
        <f>IFERROR(VLOOKUP(BL89,'class and classification'!$A$1:$C$338,3,FALSE),VLOOKUP(BL89,'class and classification'!$A$340:$C$378,3,FALSE))</f>
        <v>SC</v>
      </c>
      <c r="BO89">
        <v>41.47</v>
      </c>
    </row>
    <row r="90" spans="2:6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89</v>
      </c>
      <c r="F90">
        <v>96</v>
      </c>
      <c r="G90">
        <v>95.6</v>
      </c>
      <c r="H90">
        <v>94.2</v>
      </c>
      <c r="I90">
        <v>95.3</v>
      </c>
      <c r="J90">
        <v>95.5</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BB90" t="s">
        <v>329</v>
      </c>
      <c r="BC90" t="str">
        <f>IFERROR(VLOOKUP(BB90,'class and classification'!$A$1:$B$338,2,FALSE),VLOOKUP(BB90,'class and classification'!$A$340:$B$378,2,FALSE))</f>
        <v>Predominantly Urban</v>
      </c>
      <c r="BD90" t="str">
        <f>IFERROR(VLOOKUP(BB90,'class and classification'!$A$1:$C$338,3,FALSE),VLOOKUP(BB90,'class and classification'!$A$340:$C$378,3,FALSE))</f>
        <v>SC</v>
      </c>
      <c r="BL90" t="s">
        <v>329</v>
      </c>
      <c r="BM90" t="str">
        <f>IFERROR(VLOOKUP(BL90,'class and classification'!$A$1:$B$338,2,FALSE),VLOOKUP(BL90,'class and classification'!$A$340:$B$378,2,FALSE))</f>
        <v>Predominantly Urban</v>
      </c>
      <c r="BN90" t="str">
        <f>IFERROR(VLOOKUP(BL90,'class and classification'!$A$1:$C$338,3,FALSE),VLOOKUP(BL90,'class and classification'!$A$340:$C$378,3,FALSE))</f>
        <v>SC</v>
      </c>
      <c r="BO90">
        <v>61.539999999999992</v>
      </c>
    </row>
    <row r="91" spans="2:6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91</v>
      </c>
      <c r="F91">
        <v>96</v>
      </c>
      <c r="G91">
        <v>95</v>
      </c>
      <c r="H91">
        <v>94.8</v>
      </c>
      <c r="I91">
        <v>95.7</v>
      </c>
      <c r="J91">
        <v>96.9</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BB91" t="s">
        <v>334</v>
      </c>
      <c r="BC91" t="str">
        <f>IFERROR(VLOOKUP(BB91,'class and classification'!$A$1:$B$338,2,FALSE),VLOOKUP(BB91,'class and classification'!$A$340:$B$378,2,FALSE))</f>
        <v>Predominantly Rural</v>
      </c>
      <c r="BD91" t="str">
        <f>IFERROR(VLOOKUP(BB91,'class and classification'!$A$1:$C$338,3,FALSE),VLOOKUP(BB91,'class and classification'!$A$340:$C$378,3,FALSE))</f>
        <v>SC</v>
      </c>
      <c r="BL91" t="s">
        <v>334</v>
      </c>
      <c r="BM91" t="str">
        <f>IFERROR(VLOOKUP(BL91,'class and classification'!$A$1:$B$338,2,FALSE),VLOOKUP(BL91,'class and classification'!$A$340:$B$378,2,FALSE))</f>
        <v>Predominantly Rural</v>
      </c>
      <c r="BN91" t="str">
        <f>IFERROR(VLOOKUP(BL91,'class and classification'!$A$1:$C$338,3,FALSE),VLOOKUP(BL91,'class and classification'!$A$340:$C$378,3,FALSE))</f>
        <v>SC</v>
      </c>
      <c r="BO91">
        <v>8.48</v>
      </c>
    </row>
    <row r="92" spans="2:6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95</v>
      </c>
      <c r="F92">
        <v>97</v>
      </c>
      <c r="G92">
        <v>98.3</v>
      </c>
      <c r="H92">
        <v>97</v>
      </c>
      <c r="I92">
        <v>97.8</v>
      </c>
      <c r="J92">
        <v>97.9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BB92" t="s">
        <v>341</v>
      </c>
      <c r="BC92" t="str">
        <f>IFERROR(VLOOKUP(BB92,'class and classification'!$A$1:$B$338,2,FALSE),VLOOKUP(BB92,'class and classification'!$A$340:$B$378,2,FALSE))</f>
        <v>Predominantly Rural</v>
      </c>
      <c r="BD92" t="str">
        <f>IFERROR(VLOOKUP(BB92,'class and classification'!$A$1:$C$338,3,FALSE),VLOOKUP(BB92,'class and classification'!$A$340:$C$378,3,FALSE))</f>
        <v>SC</v>
      </c>
      <c r="BL92" t="s">
        <v>341</v>
      </c>
      <c r="BM92" t="str">
        <f>IFERROR(VLOOKUP(BL92,'class and classification'!$A$1:$B$338,2,FALSE),VLOOKUP(BL92,'class and classification'!$A$340:$B$378,2,FALSE))</f>
        <v>Predominantly Rural</v>
      </c>
      <c r="BN92" t="str">
        <f>IFERROR(VLOOKUP(BL92,'class and classification'!$A$1:$C$338,3,FALSE),VLOOKUP(BL92,'class and classification'!$A$340:$C$378,3,FALSE))</f>
        <v>SC</v>
      </c>
      <c r="BO92">
        <v>15.64</v>
      </c>
    </row>
    <row r="93" spans="2:6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87</v>
      </c>
      <c r="F93">
        <v>93</v>
      </c>
      <c r="G93">
        <v>96.6</v>
      </c>
      <c r="H93">
        <v>94.7</v>
      </c>
      <c r="I93">
        <v>96</v>
      </c>
      <c r="J93">
        <v>96.5</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BB93" t="s">
        <v>372</v>
      </c>
      <c r="BC93" t="str">
        <f>IFERROR(VLOOKUP(BB93,'class and classification'!$A$1:$B$338,2,FALSE),VLOOKUP(BB93,'class and classification'!$A$340:$B$378,2,FALSE))</f>
        <v>Urban with Significant Rural</v>
      </c>
      <c r="BD93" t="str">
        <f>IFERROR(VLOOKUP(BB93,'class and classification'!$A$1:$C$338,3,FALSE),VLOOKUP(BB93,'class and classification'!$A$340:$C$378,3,FALSE))</f>
        <v>SC</v>
      </c>
      <c r="BL93" t="s">
        <v>372</v>
      </c>
      <c r="BM93" t="str">
        <f>IFERROR(VLOOKUP(BL93,'class and classification'!$A$1:$B$338,2,FALSE),VLOOKUP(BL93,'class and classification'!$A$340:$B$378,2,FALSE))</f>
        <v>Urban with Significant Rural</v>
      </c>
      <c r="BN93" t="str">
        <f>IFERROR(VLOOKUP(BL93,'class and classification'!$A$1:$C$338,3,FALSE),VLOOKUP(BL93,'class and classification'!$A$340:$C$378,3,FALSE))</f>
        <v>SC</v>
      </c>
      <c r="BO93">
        <v>54.37</v>
      </c>
    </row>
    <row r="94" spans="2:6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84</v>
      </c>
      <c r="F94">
        <v>95</v>
      </c>
      <c r="G94">
        <v>96.5</v>
      </c>
      <c r="H94">
        <v>96.1</v>
      </c>
      <c r="I94">
        <v>95.2</v>
      </c>
      <c r="J94">
        <v>94.6</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I94">
        <v>28.2</v>
      </c>
      <c r="AJ94">
        <v>90</v>
      </c>
      <c r="BB94" t="s">
        <v>325</v>
      </c>
      <c r="BC94" t="str">
        <f>IFERROR(VLOOKUP(BB94,'class and classification'!$A$1:$B$338,2,FALSE),VLOOKUP(BB94,'class and classification'!$A$340:$B$378,2,FALSE))</f>
        <v>Urban with Significant Rural</v>
      </c>
      <c r="BD94" t="str">
        <f>IFERROR(VLOOKUP(BB94,'class and classification'!$A$1:$C$338,3,FALSE),VLOOKUP(BB94,'class and classification'!$A$340:$C$378,3,FALSE))</f>
        <v>SC</v>
      </c>
      <c r="BL94" t="s">
        <v>325</v>
      </c>
      <c r="BM94" t="str">
        <f>IFERROR(VLOOKUP(BL94,'class and classification'!$A$1:$B$338,2,FALSE),VLOOKUP(BL94,'class and classification'!$A$340:$B$378,2,FALSE))</f>
        <v>Urban with Significant Rural</v>
      </c>
      <c r="BN94" t="str">
        <f>IFERROR(VLOOKUP(BL94,'class and classification'!$A$1:$C$338,3,FALSE),VLOOKUP(BL94,'class and classification'!$A$340:$C$378,3,FALSE))</f>
        <v>SC</v>
      </c>
      <c r="BO94">
        <v>40.92</v>
      </c>
    </row>
    <row r="95" spans="2:6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96</v>
      </c>
      <c r="F95">
        <v>98</v>
      </c>
      <c r="G95">
        <v>99</v>
      </c>
      <c r="H95">
        <v>98.300000000000011</v>
      </c>
      <c r="I95">
        <v>98.4</v>
      </c>
      <c r="J95">
        <v>98.6</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I95">
        <v>45.7</v>
      </c>
      <c r="AJ95">
        <v>47</v>
      </c>
      <c r="BB95" t="s">
        <v>328</v>
      </c>
      <c r="BC95" t="str">
        <f>IFERROR(VLOOKUP(BB95,'class and classification'!$A$1:$B$338,2,FALSE),VLOOKUP(BB95,'class and classification'!$A$340:$B$378,2,FALSE))</f>
        <v>Urban with Significant Rural</v>
      </c>
      <c r="BD95" t="str">
        <f>IFERROR(VLOOKUP(BB95,'class and classification'!$A$1:$C$338,3,FALSE),VLOOKUP(BB95,'class and classification'!$A$340:$C$378,3,FALSE))</f>
        <v>SC</v>
      </c>
      <c r="BL95" t="s">
        <v>328</v>
      </c>
      <c r="BM95" t="str">
        <f>IFERROR(VLOOKUP(BL95,'class and classification'!$A$1:$B$338,2,FALSE),VLOOKUP(BL95,'class and classification'!$A$340:$B$378,2,FALSE))</f>
        <v>Urban with Significant Rural</v>
      </c>
      <c r="BN95" t="str">
        <f>IFERROR(VLOOKUP(BL95,'class and classification'!$A$1:$C$338,3,FALSE),VLOOKUP(BL95,'class and classification'!$A$340:$C$378,3,FALSE))</f>
        <v>SC</v>
      </c>
      <c r="BO95">
        <v>37.43</v>
      </c>
    </row>
    <row r="96" spans="2:6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86</v>
      </c>
      <c r="F96">
        <v>97</v>
      </c>
      <c r="G96">
        <v>97.8</v>
      </c>
      <c r="H96">
        <v>97.7</v>
      </c>
      <c r="I96">
        <v>97.7</v>
      </c>
      <c r="J96">
        <v>98.2</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I96">
        <v>18.899999999999999</v>
      </c>
      <c r="AJ96">
        <v>71.2</v>
      </c>
      <c r="BB96" t="s">
        <v>330</v>
      </c>
      <c r="BC96" t="str">
        <f>IFERROR(VLOOKUP(BB96,'class and classification'!$A$1:$B$338,2,FALSE),VLOOKUP(BB96,'class and classification'!$A$340:$B$378,2,FALSE))</f>
        <v>Urban with Significant Rural</v>
      </c>
      <c r="BD96" t="str">
        <f>IFERROR(VLOOKUP(BB96,'class and classification'!$A$1:$C$338,3,FALSE),VLOOKUP(BB96,'class and classification'!$A$340:$C$378,3,FALSE))</f>
        <v>SC</v>
      </c>
      <c r="BL96" t="s">
        <v>330</v>
      </c>
      <c r="BM96" t="str">
        <f>IFERROR(VLOOKUP(BL96,'class and classification'!$A$1:$B$338,2,FALSE),VLOOKUP(BL96,'class and classification'!$A$340:$B$378,2,FALSE))</f>
        <v>Urban with Significant Rural</v>
      </c>
      <c r="BN96" t="str">
        <f>IFERROR(VLOOKUP(BL96,'class and classification'!$A$1:$C$338,3,FALSE),VLOOKUP(BL96,'class and classification'!$A$340:$C$378,3,FALSE))</f>
        <v>SC</v>
      </c>
      <c r="BO96">
        <v>50.4</v>
      </c>
    </row>
    <row r="97" spans="1:72"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90</v>
      </c>
      <c r="F97">
        <v>97</v>
      </c>
      <c r="G97">
        <v>98.300000000000011</v>
      </c>
      <c r="H97">
        <v>98.4</v>
      </c>
      <c r="I97">
        <v>97.1</v>
      </c>
      <c r="J97">
        <v>97.9</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I97">
        <v>23.5</v>
      </c>
      <c r="AJ97">
        <v>56.1</v>
      </c>
      <c r="BB97" t="s">
        <v>338</v>
      </c>
      <c r="BC97" t="str">
        <f>IFERROR(VLOOKUP(BB97,'class and classification'!$A$1:$B$338,2,FALSE),VLOOKUP(BB97,'class and classification'!$A$340:$B$378,2,FALSE))</f>
        <v>Predominantly Rural</v>
      </c>
      <c r="BD97" t="str">
        <f>IFERROR(VLOOKUP(BB97,'class and classification'!$A$1:$C$338,3,FALSE),VLOOKUP(BB97,'class and classification'!$A$340:$C$378,3,FALSE))</f>
        <v>SC</v>
      </c>
      <c r="BL97" t="s">
        <v>338</v>
      </c>
      <c r="BM97" t="str">
        <f>IFERROR(VLOOKUP(BL97,'class and classification'!$A$1:$B$338,2,FALSE),VLOOKUP(BL97,'class and classification'!$A$340:$B$378,2,FALSE))</f>
        <v>Predominantly Rural</v>
      </c>
      <c r="BN97" t="str">
        <f>IFERROR(VLOOKUP(BL97,'class and classification'!$A$1:$C$338,3,FALSE),VLOOKUP(BL97,'class and classification'!$A$340:$C$378,3,FALSE))</f>
        <v>SC</v>
      </c>
      <c r="BO97">
        <v>54.35</v>
      </c>
    </row>
    <row r="98" spans="1:72"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95</v>
      </c>
      <c r="F98">
        <v>97</v>
      </c>
      <c r="G98">
        <v>99.1</v>
      </c>
      <c r="H98">
        <v>98.1</v>
      </c>
      <c r="I98">
        <v>98.3</v>
      </c>
      <c r="J98">
        <v>98.1</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I98">
        <v>2.8</v>
      </c>
      <c r="AJ98">
        <v>82.5</v>
      </c>
      <c r="BB98" t="s">
        <v>342</v>
      </c>
      <c r="BC98" t="str">
        <f>IFERROR(VLOOKUP(BB98,'class and classification'!$A$1:$B$338,2,FALSE),VLOOKUP(BB98,'class and classification'!$A$340:$B$378,2,FALSE))</f>
        <v>Predominantly Urban</v>
      </c>
      <c r="BD98" t="str">
        <f>IFERROR(VLOOKUP(BB98,'class and classification'!$A$1:$C$338,3,FALSE),VLOOKUP(BB98,'class and classification'!$A$340:$C$378,3,FALSE))</f>
        <v>SC</v>
      </c>
      <c r="BL98" t="s">
        <v>342</v>
      </c>
      <c r="BM98" t="str">
        <f>IFERROR(VLOOKUP(BL98,'class and classification'!$A$1:$B$338,2,FALSE),VLOOKUP(BL98,'class and classification'!$A$340:$B$378,2,FALSE))</f>
        <v>Predominantly Urban</v>
      </c>
      <c r="BN98" t="str">
        <f>IFERROR(VLOOKUP(BL98,'class and classification'!$A$1:$C$338,3,FALSE),VLOOKUP(BL98,'class and classification'!$A$340:$C$378,3,FALSE))</f>
        <v>SC</v>
      </c>
      <c r="BO98">
        <v>64.53</v>
      </c>
    </row>
    <row r="99" spans="1:72"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76</v>
      </c>
      <c r="F99">
        <v>87</v>
      </c>
      <c r="G99">
        <v>94</v>
      </c>
      <c r="H99">
        <v>91.699999999999989</v>
      </c>
      <c r="I99">
        <v>93.2</v>
      </c>
      <c r="J99">
        <v>93.9</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I99">
        <v>16.100000000000001</v>
      </c>
      <c r="AJ99">
        <v>83.7</v>
      </c>
      <c r="BB99" t="s">
        <v>344</v>
      </c>
      <c r="BC99" t="str">
        <f>IFERROR(VLOOKUP(BB99,'class and classification'!$A$1:$B$338,2,FALSE),VLOOKUP(BB99,'class and classification'!$A$340:$B$378,2,FALSE))</f>
        <v>Predominantly Urban</v>
      </c>
      <c r="BD99" t="str">
        <f>IFERROR(VLOOKUP(BB99,'class and classification'!$A$1:$C$338,3,FALSE),VLOOKUP(BB99,'class and classification'!$A$340:$C$378,3,FALSE))</f>
        <v>SC</v>
      </c>
      <c r="BL99" t="s">
        <v>344</v>
      </c>
      <c r="BM99" t="str">
        <f>IFERROR(VLOOKUP(BL99,'class and classification'!$A$1:$B$338,2,FALSE),VLOOKUP(BL99,'class and classification'!$A$340:$B$378,2,FALSE))</f>
        <v>Predominantly Urban</v>
      </c>
      <c r="BN99" t="str">
        <f>IFERROR(VLOOKUP(BL99,'class and classification'!$A$1:$C$338,3,FALSE),VLOOKUP(BL99,'class and classification'!$A$340:$C$378,3,FALSE))</f>
        <v>SC</v>
      </c>
      <c r="BO99">
        <v>34.31</v>
      </c>
    </row>
    <row r="100" spans="1:72"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97</v>
      </c>
      <c r="F100">
        <v>98</v>
      </c>
      <c r="G100">
        <v>98.6</v>
      </c>
      <c r="H100">
        <v>98</v>
      </c>
      <c r="I100">
        <v>98.1</v>
      </c>
      <c r="J100">
        <v>98.1</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I100">
        <v>15.6</v>
      </c>
      <c r="AJ100">
        <v>84.1</v>
      </c>
      <c r="BB100" t="s">
        <v>324</v>
      </c>
      <c r="BC100" t="str">
        <f>IFERROR(VLOOKUP(BB100,'class and classification'!$A$1:$B$338,2,FALSE),VLOOKUP(BB100,'class and classification'!$A$340:$B$378,2,FALSE))</f>
        <v>Predominantly Rural</v>
      </c>
      <c r="BD100" t="str">
        <f>IFERROR(VLOOKUP(BB100,'class and classification'!$A$1:$C$338,3,FALSE),VLOOKUP(BB100,'class and classification'!$A$340:$C$378,3,FALSE))</f>
        <v>SC</v>
      </c>
      <c r="BL100" t="s">
        <v>324</v>
      </c>
      <c r="BM100" t="str">
        <f>IFERROR(VLOOKUP(BL100,'class and classification'!$A$1:$B$338,2,FALSE),VLOOKUP(BL100,'class and classification'!$A$340:$B$378,2,FALSE))</f>
        <v>Predominantly Rural</v>
      </c>
      <c r="BN100" t="str">
        <f>IFERROR(VLOOKUP(BL100,'class and classification'!$A$1:$C$338,3,FALSE),VLOOKUP(BL100,'class and classification'!$A$340:$C$378,3,FALSE))</f>
        <v>SC</v>
      </c>
      <c r="BO100">
        <v>7.7799999999999994</v>
      </c>
    </row>
    <row r="101" spans="1:72"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69</v>
      </c>
      <c r="F101">
        <v>90</v>
      </c>
      <c r="G101">
        <v>90</v>
      </c>
      <c r="H101">
        <v>89.8</v>
      </c>
      <c r="I101">
        <v>92.4</v>
      </c>
      <c r="J101">
        <v>93.5</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I101">
        <v>11.1</v>
      </c>
      <c r="AJ101">
        <v>72.900000000000006</v>
      </c>
      <c r="BB101" t="s">
        <v>327</v>
      </c>
      <c r="BC101" t="str">
        <f>IFERROR(VLOOKUP(BB101,'class and classification'!$A$1:$B$338,2,FALSE),VLOOKUP(BB101,'class and classification'!$A$340:$B$378,2,FALSE))</f>
        <v>Urban with Significant Rural</v>
      </c>
      <c r="BD101" t="str">
        <f>IFERROR(VLOOKUP(BB101,'class and classification'!$A$1:$C$338,3,FALSE),VLOOKUP(BB101,'class and classification'!$A$340:$C$378,3,FALSE))</f>
        <v>SC</v>
      </c>
      <c r="BL101" t="s">
        <v>327</v>
      </c>
      <c r="BM101" t="str">
        <f>IFERROR(VLOOKUP(BL101,'class and classification'!$A$1:$B$338,2,FALSE),VLOOKUP(BL101,'class and classification'!$A$340:$B$378,2,FALSE))</f>
        <v>Urban with Significant Rural</v>
      </c>
      <c r="BN101" t="str">
        <f>IFERROR(VLOOKUP(BL101,'class and classification'!$A$1:$C$338,3,FALSE),VLOOKUP(BL101,'class and classification'!$A$340:$C$378,3,FALSE))</f>
        <v>SC</v>
      </c>
      <c r="BO101">
        <v>28.74</v>
      </c>
    </row>
    <row r="102" spans="1:72"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79</v>
      </c>
      <c r="F102">
        <v>96</v>
      </c>
      <c r="G102">
        <v>97.9</v>
      </c>
      <c r="H102">
        <v>96.699999999999989</v>
      </c>
      <c r="I102">
        <v>96.8</v>
      </c>
      <c r="J102">
        <v>95.8</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I102">
        <v>14</v>
      </c>
      <c r="AJ102">
        <v>66.3</v>
      </c>
      <c r="BB102" t="s">
        <v>339</v>
      </c>
      <c r="BC102" t="str">
        <f>IFERROR(VLOOKUP(BB102,'class and classification'!$A$1:$B$338,2,FALSE),VLOOKUP(BB102,'class and classification'!$A$340:$B$378,2,FALSE))</f>
        <v>Predominantly Rural</v>
      </c>
      <c r="BD102" t="str">
        <f>IFERROR(VLOOKUP(BB102,'class and classification'!$A$1:$C$338,3,FALSE),VLOOKUP(BB102,'class and classification'!$A$340:$C$378,3,FALSE))</f>
        <v>SC</v>
      </c>
      <c r="BL102" t="s">
        <v>339</v>
      </c>
      <c r="BM102" t="str">
        <f>IFERROR(VLOOKUP(BL102,'class and classification'!$A$1:$B$338,2,FALSE),VLOOKUP(BL102,'class and classification'!$A$340:$B$378,2,FALSE))</f>
        <v>Predominantly Rural</v>
      </c>
      <c r="BN102" t="str">
        <f>IFERROR(VLOOKUP(BL102,'class and classification'!$A$1:$C$338,3,FALSE),VLOOKUP(BL102,'class and classification'!$A$340:$C$378,3,FALSE))</f>
        <v>SC</v>
      </c>
      <c r="BO102">
        <v>17.560000000000002</v>
      </c>
    </row>
    <row r="103" spans="1:72"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87</v>
      </c>
      <c r="F103">
        <v>94</v>
      </c>
      <c r="G103">
        <v>97.199999999999989</v>
      </c>
      <c r="H103">
        <v>96.699999999999989</v>
      </c>
      <c r="I103">
        <v>96.9</v>
      </c>
      <c r="J103">
        <v>96.9</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I103">
        <v>18.399999999999999</v>
      </c>
      <c r="AJ103">
        <v>83.3</v>
      </c>
      <c r="BB103" t="s">
        <v>335</v>
      </c>
      <c r="BC103" t="str">
        <f>IFERROR(VLOOKUP(BB103,'class and classification'!$A$1:$B$338,2,FALSE),VLOOKUP(BB103,'class and classification'!$A$340:$B$378,2,FALSE))</f>
        <v>Urban with Significant Rural</v>
      </c>
      <c r="BD103" t="str">
        <f>IFERROR(VLOOKUP(BB103,'class and classification'!$A$1:$C$338,3,FALSE),VLOOKUP(BB103,'class and classification'!$A$340:$C$378,3,FALSE))</f>
        <v>SC</v>
      </c>
      <c r="BL103" t="s">
        <v>335</v>
      </c>
      <c r="BM103" t="str">
        <f>IFERROR(VLOOKUP(BL103,'class and classification'!$A$1:$B$338,2,FALSE),VLOOKUP(BL103,'class and classification'!$A$340:$B$378,2,FALSE))</f>
        <v>Urban with Significant Rural</v>
      </c>
      <c r="BN103" t="str">
        <f>IFERROR(VLOOKUP(BL103,'class and classification'!$A$1:$C$338,3,FALSE),VLOOKUP(BL103,'class and classification'!$A$340:$C$378,3,FALSE))</f>
        <v>SC</v>
      </c>
      <c r="BO103">
        <v>33.15</v>
      </c>
    </row>
    <row r="104" spans="1:72"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70</v>
      </c>
      <c r="F104">
        <v>85</v>
      </c>
      <c r="G104">
        <v>80.8</v>
      </c>
      <c r="H104">
        <v>84</v>
      </c>
      <c r="I104">
        <v>88.3</v>
      </c>
      <c r="J104">
        <v>89.8</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I104">
        <v>43.3</v>
      </c>
      <c r="AJ104">
        <v>79.7</v>
      </c>
      <c r="BB104" t="s">
        <v>371</v>
      </c>
      <c r="BC104" t="str">
        <f>IFERROR(VLOOKUP(BB104,'class and classification'!$A$1:$B$338,2,FALSE),VLOOKUP(BB104,'class and classification'!$A$340:$B$378,2,FALSE))</f>
        <v>Predominantly Rural</v>
      </c>
      <c r="BD104" t="str">
        <f>IFERROR(VLOOKUP(BB104,'class and classification'!$A$1:$C$338,3,FALSE),VLOOKUP(BB104,'class and classification'!$A$340:$C$378,3,FALSE))</f>
        <v>SC</v>
      </c>
      <c r="BL104" t="s">
        <v>371</v>
      </c>
      <c r="BM104" t="str">
        <f>IFERROR(VLOOKUP(BL104,'class and classification'!$A$1:$B$338,2,FALSE),VLOOKUP(BL104,'class and classification'!$A$340:$B$378,2,FALSE))</f>
        <v>Predominantly Rural</v>
      </c>
      <c r="BN104" t="str">
        <f>IFERROR(VLOOKUP(BL104,'class and classification'!$A$1:$C$338,3,FALSE),VLOOKUP(BL104,'class and classification'!$A$340:$C$378,3,FALSE))</f>
        <v>SC</v>
      </c>
      <c r="BO104">
        <v>17.77</v>
      </c>
    </row>
    <row r="105" spans="1:72" x14ac:dyDescent="0.3">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I105">
        <v>44.3</v>
      </c>
      <c r="AJ105">
        <v>71.8</v>
      </c>
      <c r="BB105" t="s">
        <v>1</v>
      </c>
      <c r="BC105" t="str">
        <f>IFERROR(VLOOKUP(BB105,'class and classification'!$A$1:$B$338,2,FALSE),VLOOKUP(BB105,'class and classification'!$A$340:$B$378,2,FALSE))</f>
        <v>Predominantly Rural</v>
      </c>
      <c r="BD105" t="str">
        <f>IFERROR(VLOOKUP(BB105,'class and classification'!$A$1:$C$338,3,FALSE),VLOOKUP(BB105,'class and classification'!$A$340:$C$378,3,FALSE))</f>
        <v>SD</v>
      </c>
      <c r="BG105">
        <v>1</v>
      </c>
      <c r="BH105">
        <v>1.7</v>
      </c>
      <c r="BI105">
        <v>2.8</v>
      </c>
      <c r="BJ105">
        <v>3.4</v>
      </c>
      <c r="BL105" t="s">
        <v>1</v>
      </c>
      <c r="BM105" t="str">
        <f>IFERROR(VLOOKUP(BL105,'class and classification'!$A$1:$B$338,2,FALSE),VLOOKUP(BL105,'class and classification'!$A$340:$B$378,2,FALSE))</f>
        <v>Predominantly Rural</v>
      </c>
      <c r="BN105" t="str">
        <f>IFERROR(VLOOKUP(BL105,'class and classification'!$A$1:$C$338,3,FALSE),VLOOKUP(BL105,'class and classification'!$A$340:$C$378,3,FALSE))</f>
        <v>SD</v>
      </c>
      <c r="BP105">
        <v>25.2</v>
      </c>
      <c r="BQ105">
        <v>57.58</v>
      </c>
      <c r="BR105">
        <v>61.43</v>
      </c>
      <c r="BS105">
        <v>62.81</v>
      </c>
      <c r="BT105">
        <v>63.74</v>
      </c>
    </row>
    <row r="106" spans="1:72" x14ac:dyDescent="0.3">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I106">
        <v>33.4</v>
      </c>
      <c r="AJ106">
        <v>76.400000000000006</v>
      </c>
      <c r="BB106" t="s">
        <v>20</v>
      </c>
      <c r="BC106" t="str">
        <f>IFERROR(VLOOKUP(BB106,'class and classification'!$A$1:$B$338,2,FALSE),VLOOKUP(BB106,'class and classification'!$A$340:$B$378,2,FALSE))</f>
        <v>Urban with Significant Rural</v>
      </c>
      <c r="BD106" t="str">
        <f>IFERROR(VLOOKUP(BB106,'class and classification'!$A$1:$C$338,3,FALSE),VLOOKUP(BB106,'class and classification'!$A$340:$C$378,3,FALSE))</f>
        <v>SD</v>
      </c>
      <c r="BG106">
        <v>0.4</v>
      </c>
      <c r="BH106">
        <v>0.7</v>
      </c>
      <c r="BI106">
        <v>0.9</v>
      </c>
      <c r="BJ106">
        <v>5.2</v>
      </c>
      <c r="BL106" t="s">
        <v>20</v>
      </c>
      <c r="BM106" t="str">
        <f>IFERROR(VLOOKUP(BL106,'class and classification'!$A$1:$B$338,2,FALSE),VLOOKUP(BL106,'class and classification'!$A$340:$B$378,2,FALSE))</f>
        <v>Urban with Significant Rural</v>
      </c>
      <c r="BN106" t="str">
        <f>IFERROR(VLOOKUP(BL106,'class and classification'!$A$1:$C$338,3,FALSE),VLOOKUP(BL106,'class and classification'!$A$340:$C$378,3,FALSE))</f>
        <v>SD</v>
      </c>
      <c r="BP106">
        <v>15.79</v>
      </c>
      <c r="BQ106">
        <v>79.8</v>
      </c>
      <c r="BR106">
        <v>90.09</v>
      </c>
      <c r="BS106">
        <v>89.94</v>
      </c>
      <c r="BT106">
        <v>92.56</v>
      </c>
    </row>
    <row r="107" spans="1:72" x14ac:dyDescent="0.3">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I107">
        <v>56.1</v>
      </c>
      <c r="AJ107">
        <v>67.8</v>
      </c>
      <c r="BB107" t="s">
        <v>57</v>
      </c>
      <c r="BC107" t="str">
        <f>IFERROR(VLOOKUP(BB107,'class and classification'!$A$1:$B$338,2,FALSE),VLOOKUP(BB107,'class and classification'!$A$340:$B$378,2,FALSE))</f>
        <v>Urban with Significant Rural</v>
      </c>
      <c r="BD107" t="str">
        <f>IFERROR(VLOOKUP(BB107,'class and classification'!$A$1:$C$338,3,FALSE),VLOOKUP(BB107,'class and classification'!$A$340:$C$378,3,FALSE))</f>
        <v>SD</v>
      </c>
      <c r="BG107">
        <v>2.4</v>
      </c>
      <c r="BH107">
        <v>3</v>
      </c>
      <c r="BI107">
        <v>5.4</v>
      </c>
      <c r="BJ107">
        <v>6.5</v>
      </c>
      <c r="BL107" t="s">
        <v>57</v>
      </c>
      <c r="BM107" t="str">
        <f>IFERROR(VLOOKUP(BL107,'class and classification'!$A$1:$B$338,2,FALSE),VLOOKUP(BL107,'class and classification'!$A$340:$B$378,2,FALSE))</f>
        <v>Urban with Significant Rural</v>
      </c>
      <c r="BN107" t="str">
        <f>IFERROR(VLOOKUP(BL107,'class and classification'!$A$1:$C$338,3,FALSE),VLOOKUP(BL107,'class and classification'!$A$340:$C$378,3,FALSE))</f>
        <v>SD</v>
      </c>
      <c r="BP107">
        <v>30.41</v>
      </c>
      <c r="BQ107">
        <v>55.84</v>
      </c>
      <c r="BR107">
        <v>54.39</v>
      </c>
      <c r="BS107">
        <v>67</v>
      </c>
      <c r="BT107">
        <v>70.34</v>
      </c>
    </row>
    <row r="108" spans="1:72" x14ac:dyDescent="0.3">
      <c r="A108" t="s">
        <v>1279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I108">
        <v>51.8</v>
      </c>
      <c r="AJ108">
        <v>89.1</v>
      </c>
      <c r="BB108" t="s">
        <v>71</v>
      </c>
      <c r="BC108" t="str">
        <f>IFERROR(VLOOKUP(BB108,'class and classification'!$A$1:$B$338,2,FALSE),VLOOKUP(BB108,'class and classification'!$A$340:$B$378,2,FALSE))</f>
        <v>Predominantly Rural</v>
      </c>
      <c r="BD108" t="str">
        <f>IFERROR(VLOOKUP(BB108,'class and classification'!$A$1:$C$338,3,FALSE),VLOOKUP(BB108,'class and classification'!$A$340:$C$378,3,FALSE))</f>
        <v>SD</v>
      </c>
      <c r="BG108">
        <v>0.5</v>
      </c>
      <c r="BH108">
        <v>1.2</v>
      </c>
      <c r="BI108">
        <v>1.6</v>
      </c>
      <c r="BJ108">
        <v>1.9</v>
      </c>
      <c r="BL108" t="s">
        <v>71</v>
      </c>
      <c r="BM108" t="str">
        <f>IFERROR(VLOOKUP(BL108,'class and classification'!$A$1:$B$338,2,FALSE),VLOOKUP(BL108,'class and classification'!$A$340:$B$378,2,FALSE))</f>
        <v>Predominantly Rural</v>
      </c>
      <c r="BN108" t="str">
        <f>IFERROR(VLOOKUP(BL108,'class and classification'!$A$1:$C$338,3,FALSE),VLOOKUP(BL108,'class and classification'!$A$340:$C$378,3,FALSE))</f>
        <v>SD</v>
      </c>
      <c r="BP108">
        <v>14.13</v>
      </c>
      <c r="BQ108">
        <v>49.68</v>
      </c>
      <c r="BR108">
        <v>56.1</v>
      </c>
      <c r="BS108">
        <v>56.86</v>
      </c>
      <c r="BT108">
        <v>57.33</v>
      </c>
    </row>
    <row r="109" spans="1:72"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97</v>
      </c>
      <c r="F109">
        <v>98</v>
      </c>
      <c r="G109">
        <v>98.7</v>
      </c>
      <c r="H109">
        <v>98.3</v>
      </c>
      <c r="I109">
        <v>98.3</v>
      </c>
      <c r="J109">
        <v>98.1</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I109">
        <v>21.1</v>
      </c>
      <c r="AJ109">
        <v>56.6</v>
      </c>
      <c r="BB109" t="s">
        <v>99</v>
      </c>
      <c r="BC109" t="str">
        <f>IFERROR(VLOOKUP(BB109,'class and classification'!$A$1:$B$338,2,FALSE),VLOOKUP(BB109,'class and classification'!$A$340:$B$378,2,FALSE))</f>
        <v>Predominantly Rural</v>
      </c>
      <c r="BD109" t="str">
        <f>IFERROR(VLOOKUP(BB109,'class and classification'!$A$1:$C$338,3,FALSE),VLOOKUP(BB109,'class and classification'!$A$340:$C$378,3,FALSE))</f>
        <v>SD</v>
      </c>
      <c r="BG109">
        <v>2.6</v>
      </c>
      <c r="BH109">
        <v>3.3</v>
      </c>
      <c r="BI109">
        <v>4.9000000000000004</v>
      </c>
      <c r="BJ109">
        <v>6.1</v>
      </c>
      <c r="BL109" t="s">
        <v>99</v>
      </c>
      <c r="BM109" t="str">
        <f>IFERROR(VLOOKUP(BL109,'class and classification'!$A$1:$B$338,2,FALSE),VLOOKUP(BL109,'class and classification'!$A$340:$B$378,2,FALSE))</f>
        <v>Predominantly Rural</v>
      </c>
      <c r="BN109" t="str">
        <f>IFERROR(VLOOKUP(BL109,'class and classification'!$A$1:$C$338,3,FALSE),VLOOKUP(BL109,'class and classification'!$A$340:$C$378,3,FALSE))</f>
        <v>SD</v>
      </c>
      <c r="BP109">
        <v>17.87</v>
      </c>
      <c r="BQ109">
        <v>55.03</v>
      </c>
      <c r="BR109">
        <v>53.98</v>
      </c>
      <c r="BS109">
        <v>56.36</v>
      </c>
      <c r="BT109">
        <v>57.28</v>
      </c>
    </row>
    <row r="110" spans="1:72"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96</v>
      </c>
      <c r="F110">
        <v>97</v>
      </c>
      <c r="G110">
        <v>97.3</v>
      </c>
      <c r="H110">
        <v>96.9</v>
      </c>
      <c r="I110">
        <v>97.4</v>
      </c>
      <c r="J110">
        <v>97.4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I110">
        <v>27</v>
      </c>
      <c r="AJ110">
        <v>80.8</v>
      </c>
      <c r="BB110" t="s">
        <v>243</v>
      </c>
      <c r="BC110" t="str">
        <f>IFERROR(VLOOKUP(BB110,'class and classification'!$A$1:$B$338,2,FALSE),VLOOKUP(BB110,'class and classification'!$A$340:$B$378,2,FALSE))</f>
        <v>Predominantly Rural</v>
      </c>
      <c r="BD110" t="str">
        <f>IFERROR(VLOOKUP(BB110,'class and classification'!$A$1:$C$338,3,FALSE),VLOOKUP(BB110,'class and classification'!$A$340:$C$378,3,FALSE))</f>
        <v>SD</v>
      </c>
      <c r="BG110">
        <v>5.4</v>
      </c>
      <c r="BH110">
        <v>8.3000000000000007</v>
      </c>
      <c r="BI110">
        <v>10.4</v>
      </c>
      <c r="BJ110">
        <v>12.7</v>
      </c>
      <c r="BL110" t="s">
        <v>243</v>
      </c>
      <c r="BM110" t="str">
        <f>IFERROR(VLOOKUP(BL110,'class and classification'!$A$1:$B$338,2,FALSE),VLOOKUP(BL110,'class and classification'!$A$340:$B$378,2,FALSE))</f>
        <v>Predominantly Rural</v>
      </c>
      <c r="BN110" t="str">
        <f>IFERROR(VLOOKUP(BL110,'class and classification'!$A$1:$C$338,3,FALSE),VLOOKUP(BL110,'class and classification'!$A$340:$C$378,3,FALSE))</f>
        <v>SD</v>
      </c>
      <c r="BP110">
        <v>25.66</v>
      </c>
      <c r="BQ110">
        <v>45.89</v>
      </c>
      <c r="BR110">
        <v>49.75</v>
      </c>
      <c r="BS110">
        <v>50.77</v>
      </c>
      <c r="BT110">
        <v>53.18</v>
      </c>
    </row>
    <row r="111" spans="1:72"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88</v>
      </c>
      <c r="F111">
        <v>92</v>
      </c>
      <c r="G111">
        <v>95.199999999999989</v>
      </c>
      <c r="H111">
        <v>94.199999999999989</v>
      </c>
      <c r="I111">
        <v>94.5</v>
      </c>
      <c r="J111">
        <v>93</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I111">
        <v>25.5</v>
      </c>
      <c r="AJ111">
        <v>73.5</v>
      </c>
      <c r="BB111" t="s">
        <v>50</v>
      </c>
      <c r="BC111" t="str">
        <f>IFERROR(VLOOKUP(BB111,'class and classification'!$A$1:$B$338,2,FALSE),VLOOKUP(BB111,'class and classification'!$A$340:$B$378,2,FALSE))</f>
        <v>Predominantly Urban</v>
      </c>
      <c r="BD111" t="str">
        <f>IFERROR(VLOOKUP(BB111,'class and classification'!$A$1:$C$338,3,FALSE),VLOOKUP(BB111,'class and classification'!$A$340:$C$378,3,FALSE))</f>
        <v>SD</v>
      </c>
      <c r="BG111">
        <v>0.2</v>
      </c>
      <c r="BH111">
        <v>0.6</v>
      </c>
      <c r="BI111">
        <v>0.9</v>
      </c>
      <c r="BJ111">
        <v>1.9</v>
      </c>
      <c r="BL111" t="s">
        <v>50</v>
      </c>
      <c r="BM111" t="str">
        <f>IFERROR(VLOOKUP(BL111,'class and classification'!$A$1:$B$338,2,FALSE),VLOOKUP(BL111,'class and classification'!$A$340:$B$378,2,FALSE))</f>
        <v>Predominantly Urban</v>
      </c>
      <c r="BN111" t="str">
        <f>IFERROR(VLOOKUP(BL111,'class and classification'!$A$1:$C$338,3,FALSE),VLOOKUP(BL111,'class and classification'!$A$340:$C$378,3,FALSE))</f>
        <v>SD</v>
      </c>
      <c r="BP111">
        <v>64.75</v>
      </c>
      <c r="BQ111">
        <v>77.19</v>
      </c>
      <c r="BR111">
        <v>77.06</v>
      </c>
      <c r="BS111">
        <v>75.92</v>
      </c>
      <c r="BT111">
        <v>75.56</v>
      </c>
    </row>
    <row r="112" spans="1:72"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97</v>
      </c>
      <c r="F112">
        <v>97</v>
      </c>
      <c r="G112">
        <v>98.2</v>
      </c>
      <c r="H112">
        <v>98.1</v>
      </c>
      <c r="I112">
        <v>98.2</v>
      </c>
      <c r="J112">
        <v>98.2</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I112">
        <v>3.2</v>
      </c>
      <c r="AJ112">
        <v>87.2</v>
      </c>
      <c r="BB112" t="s">
        <v>68</v>
      </c>
      <c r="BC112" t="str">
        <f>IFERROR(VLOOKUP(BB112,'class and classification'!$A$1:$B$338,2,FALSE),VLOOKUP(BB112,'class and classification'!$A$340:$B$378,2,FALSE))</f>
        <v>Urban with Significant Rural</v>
      </c>
      <c r="BD112" t="str">
        <f>IFERROR(VLOOKUP(BB112,'class and classification'!$A$1:$C$338,3,FALSE),VLOOKUP(BB112,'class and classification'!$A$340:$C$378,3,FALSE))</f>
        <v>SD</v>
      </c>
      <c r="BG112">
        <v>3.5</v>
      </c>
      <c r="BH112">
        <v>4.2</v>
      </c>
      <c r="BI112">
        <v>11.5</v>
      </c>
      <c r="BJ112">
        <v>19.2</v>
      </c>
      <c r="BL112" t="s">
        <v>68</v>
      </c>
      <c r="BM112" t="str">
        <f>IFERROR(VLOOKUP(BL112,'class and classification'!$A$1:$B$338,2,FALSE),VLOOKUP(BL112,'class and classification'!$A$340:$B$378,2,FALSE))</f>
        <v>Urban with Significant Rural</v>
      </c>
      <c r="BN112" t="str">
        <f>IFERROR(VLOOKUP(BL112,'class and classification'!$A$1:$C$338,3,FALSE),VLOOKUP(BL112,'class and classification'!$A$340:$C$378,3,FALSE))</f>
        <v>SD</v>
      </c>
      <c r="BP112">
        <v>45.13</v>
      </c>
      <c r="BQ112">
        <v>58.52</v>
      </c>
      <c r="BR112">
        <v>53.45</v>
      </c>
      <c r="BS112">
        <v>54.03</v>
      </c>
      <c r="BT112">
        <v>68.239999999999995</v>
      </c>
    </row>
    <row r="113" spans="1:72"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97</v>
      </c>
      <c r="F113">
        <v>98</v>
      </c>
      <c r="G113">
        <v>98</v>
      </c>
      <c r="H113">
        <v>97.7</v>
      </c>
      <c r="I113">
        <v>97.7</v>
      </c>
      <c r="J113">
        <v>97.4</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I113">
        <v>19.8</v>
      </c>
      <c r="AJ113">
        <v>84</v>
      </c>
      <c r="BB113" t="s">
        <v>110</v>
      </c>
      <c r="BC113" t="str">
        <f>IFERROR(VLOOKUP(BB113,'class and classification'!$A$1:$B$338,2,FALSE),VLOOKUP(BB113,'class and classification'!$A$340:$B$378,2,FALSE))</f>
        <v>Predominantly Urban</v>
      </c>
      <c r="BD113" t="str">
        <f>IFERROR(VLOOKUP(BB113,'class and classification'!$A$1:$C$338,3,FALSE),VLOOKUP(BB113,'class and classification'!$A$340:$C$378,3,FALSE))</f>
        <v>SD</v>
      </c>
      <c r="BG113">
        <v>1.8</v>
      </c>
      <c r="BH113">
        <v>3.1</v>
      </c>
      <c r="BI113">
        <v>5.4</v>
      </c>
      <c r="BJ113">
        <v>15.8</v>
      </c>
      <c r="BL113" t="s">
        <v>110</v>
      </c>
      <c r="BM113" t="str">
        <f>IFERROR(VLOOKUP(BL113,'class and classification'!$A$1:$B$338,2,FALSE),VLOOKUP(BL113,'class and classification'!$A$340:$B$378,2,FALSE))</f>
        <v>Predominantly Urban</v>
      </c>
      <c r="BN113" t="str">
        <f>IFERROR(VLOOKUP(BL113,'class and classification'!$A$1:$C$338,3,FALSE),VLOOKUP(BL113,'class and classification'!$A$340:$C$378,3,FALSE))</f>
        <v>SD</v>
      </c>
      <c r="BP113">
        <v>50.21</v>
      </c>
      <c r="BQ113">
        <v>64.959999999999994</v>
      </c>
      <c r="BR113">
        <v>64.849999999999994</v>
      </c>
      <c r="BS113">
        <v>65.239999999999995</v>
      </c>
      <c r="BT113">
        <v>65.36</v>
      </c>
    </row>
    <row r="114" spans="1:72"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90</v>
      </c>
      <c r="F114">
        <v>93</v>
      </c>
      <c r="G114">
        <v>96.300000000000011</v>
      </c>
      <c r="H114">
        <v>95.7</v>
      </c>
      <c r="I114">
        <v>95.9</v>
      </c>
      <c r="J114">
        <v>95.6</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I114">
        <v>15.8</v>
      </c>
      <c r="AJ114">
        <v>73.3</v>
      </c>
      <c r="BB114" t="s">
        <v>141</v>
      </c>
      <c r="BC114" t="str">
        <f>IFERROR(VLOOKUP(BB114,'class and classification'!$A$1:$B$338,2,FALSE),VLOOKUP(BB114,'class and classification'!$A$340:$B$378,2,FALSE))</f>
        <v>Predominantly Urban</v>
      </c>
      <c r="BD114" t="str">
        <f>IFERROR(VLOOKUP(BB114,'class and classification'!$A$1:$C$338,3,FALSE),VLOOKUP(BB114,'class and classification'!$A$340:$C$378,3,FALSE))</f>
        <v>SD</v>
      </c>
      <c r="BG114">
        <v>0.1</v>
      </c>
      <c r="BH114">
        <v>0.6</v>
      </c>
      <c r="BI114">
        <v>7.4</v>
      </c>
      <c r="BJ114">
        <v>17.399999999999999</v>
      </c>
      <c r="BL114" t="s">
        <v>141</v>
      </c>
      <c r="BM114" t="str">
        <f>IFERROR(VLOOKUP(BL114,'class and classification'!$A$1:$B$338,2,FALSE),VLOOKUP(BL114,'class and classification'!$A$340:$B$378,2,FALSE))</f>
        <v>Predominantly Urban</v>
      </c>
      <c r="BN114" t="str">
        <f>IFERROR(VLOOKUP(BL114,'class and classification'!$A$1:$C$338,3,FALSE),VLOOKUP(BL114,'class and classification'!$A$340:$C$378,3,FALSE))</f>
        <v>SD</v>
      </c>
      <c r="BP114">
        <v>81.52</v>
      </c>
      <c r="BQ114">
        <v>91.83</v>
      </c>
      <c r="BR114">
        <v>91.68</v>
      </c>
      <c r="BS114">
        <v>91.38</v>
      </c>
      <c r="BT114">
        <v>92.41</v>
      </c>
    </row>
    <row r="115" spans="1:72"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98</v>
      </c>
      <c r="F115">
        <v>98</v>
      </c>
      <c r="G115">
        <v>98.9</v>
      </c>
      <c r="H115">
        <v>98.5</v>
      </c>
      <c r="I115">
        <v>98.3</v>
      </c>
      <c r="J115">
        <v>97.8</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I115">
        <v>2.9</v>
      </c>
      <c r="AJ115">
        <v>86.3</v>
      </c>
      <c r="BB115" t="s">
        <v>153</v>
      </c>
      <c r="BC115" t="str">
        <f>IFERROR(VLOOKUP(BB115,'class and classification'!$A$1:$B$338,2,FALSE),VLOOKUP(BB115,'class and classification'!$A$340:$B$378,2,FALSE))</f>
        <v>Urban with Significant Rural</v>
      </c>
      <c r="BD115" t="str">
        <f>IFERROR(VLOOKUP(BB115,'class and classification'!$A$1:$C$338,3,FALSE),VLOOKUP(BB115,'class and classification'!$A$340:$C$378,3,FALSE))</f>
        <v>SD</v>
      </c>
      <c r="BG115">
        <v>7.7</v>
      </c>
      <c r="BH115">
        <v>10.4</v>
      </c>
      <c r="BI115">
        <v>14.2</v>
      </c>
      <c r="BJ115">
        <v>17.8</v>
      </c>
      <c r="BL115" t="s">
        <v>153</v>
      </c>
      <c r="BM115" t="str">
        <f>IFERROR(VLOOKUP(BL115,'class and classification'!$A$1:$B$338,2,FALSE),VLOOKUP(BL115,'class and classification'!$A$340:$B$378,2,FALSE))</f>
        <v>Urban with Significant Rural</v>
      </c>
      <c r="BN115" t="str">
        <f>IFERROR(VLOOKUP(BL115,'class and classification'!$A$1:$C$338,3,FALSE),VLOOKUP(BL115,'class and classification'!$A$340:$C$378,3,FALSE))</f>
        <v>SD</v>
      </c>
      <c r="BP115">
        <v>53.88</v>
      </c>
      <c r="BQ115">
        <v>77.89</v>
      </c>
      <c r="BR115">
        <v>78.88</v>
      </c>
      <c r="BS115">
        <v>79.489999999999995</v>
      </c>
      <c r="BT115">
        <v>80.900000000000006</v>
      </c>
    </row>
    <row r="116" spans="1:72"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96</v>
      </c>
      <c r="F116">
        <v>96</v>
      </c>
      <c r="G116">
        <v>96.9</v>
      </c>
      <c r="H116">
        <v>96.699999999999989</v>
      </c>
      <c r="I116">
        <v>97</v>
      </c>
      <c r="J116">
        <v>96.9</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I116">
        <v>19.899999999999999</v>
      </c>
      <c r="AJ116">
        <v>78.400000000000006</v>
      </c>
      <c r="BB116" t="s">
        <v>201</v>
      </c>
      <c r="BC116" t="str">
        <f>IFERROR(VLOOKUP(BB116,'class and classification'!$A$1:$B$338,2,FALSE),VLOOKUP(BB116,'class and classification'!$A$340:$B$378,2,FALSE))</f>
        <v>Predominantly Urban</v>
      </c>
      <c r="BD116" t="str">
        <f>IFERROR(VLOOKUP(BB116,'class and classification'!$A$1:$C$338,3,FALSE),VLOOKUP(BB116,'class and classification'!$A$340:$C$378,3,FALSE))</f>
        <v>SD</v>
      </c>
      <c r="BG116">
        <v>0.8</v>
      </c>
      <c r="BH116">
        <v>1.4</v>
      </c>
      <c r="BI116">
        <v>1.4</v>
      </c>
      <c r="BJ116">
        <v>6.2</v>
      </c>
      <c r="BL116" t="s">
        <v>201</v>
      </c>
      <c r="BM116" t="str">
        <f>IFERROR(VLOOKUP(BL116,'class and classification'!$A$1:$B$338,2,FALSE),VLOOKUP(BL116,'class and classification'!$A$340:$B$378,2,FALSE))</f>
        <v>Predominantly Urban</v>
      </c>
      <c r="BN116" t="str">
        <f>IFERROR(VLOOKUP(BL116,'class and classification'!$A$1:$C$338,3,FALSE),VLOOKUP(BL116,'class and classification'!$A$340:$C$378,3,FALSE))</f>
        <v>SD</v>
      </c>
      <c r="BP116">
        <v>65.31</v>
      </c>
      <c r="BQ116">
        <v>81.11</v>
      </c>
      <c r="BR116">
        <v>80.45</v>
      </c>
      <c r="BS116">
        <v>80.099999999999994</v>
      </c>
      <c r="BT116">
        <v>84.77</v>
      </c>
    </row>
    <row r="117" spans="1:72"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96</v>
      </c>
      <c r="F117">
        <v>98</v>
      </c>
      <c r="G117">
        <v>98.1</v>
      </c>
      <c r="H117">
        <v>97.6</v>
      </c>
      <c r="I117">
        <v>97.7</v>
      </c>
      <c r="J117">
        <v>97.7</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I117">
        <v>15</v>
      </c>
      <c r="AJ117">
        <v>80.900000000000006</v>
      </c>
      <c r="BB117" t="s">
        <v>205</v>
      </c>
      <c r="BC117" t="str">
        <f>IFERROR(VLOOKUP(BB117,'class and classification'!$A$1:$B$338,2,FALSE),VLOOKUP(BB117,'class and classification'!$A$340:$B$378,2,FALSE))</f>
        <v>Predominantly Urban</v>
      </c>
      <c r="BD117" t="str">
        <f>IFERROR(VLOOKUP(BB117,'class and classification'!$A$1:$C$338,3,FALSE),VLOOKUP(BB117,'class and classification'!$A$340:$C$378,3,FALSE))</f>
        <v>SD</v>
      </c>
      <c r="BG117">
        <v>3.2</v>
      </c>
      <c r="BH117">
        <v>3.9</v>
      </c>
      <c r="BI117">
        <v>5.7</v>
      </c>
      <c r="BJ117">
        <v>7.2</v>
      </c>
      <c r="BL117" t="s">
        <v>205</v>
      </c>
      <c r="BM117" t="str">
        <f>IFERROR(VLOOKUP(BL117,'class and classification'!$A$1:$B$338,2,FALSE),VLOOKUP(BL117,'class and classification'!$A$340:$B$378,2,FALSE))</f>
        <v>Predominantly Urban</v>
      </c>
      <c r="BN117" t="str">
        <f>IFERROR(VLOOKUP(BL117,'class and classification'!$A$1:$C$338,3,FALSE),VLOOKUP(BL117,'class and classification'!$A$340:$C$378,3,FALSE))</f>
        <v>SD</v>
      </c>
      <c r="BP117">
        <v>74.11</v>
      </c>
      <c r="BQ117">
        <v>84.78</v>
      </c>
      <c r="BR117">
        <v>87.87</v>
      </c>
      <c r="BS117">
        <v>87.61</v>
      </c>
      <c r="BT117">
        <v>84.14</v>
      </c>
    </row>
    <row r="118" spans="1:72"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97</v>
      </c>
      <c r="F118">
        <v>98</v>
      </c>
      <c r="G118">
        <v>98.9</v>
      </c>
      <c r="H118">
        <v>98.4</v>
      </c>
      <c r="I118">
        <v>98.2</v>
      </c>
      <c r="J118">
        <v>98.4</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I118">
        <v>4.5</v>
      </c>
      <c r="AJ118">
        <v>81.5</v>
      </c>
      <c r="BB118" t="s">
        <v>211</v>
      </c>
      <c r="BC118" t="str">
        <f>IFERROR(VLOOKUP(BB118,'class and classification'!$A$1:$B$338,2,FALSE),VLOOKUP(BB118,'class and classification'!$A$340:$B$378,2,FALSE))</f>
        <v>Predominantly Rural</v>
      </c>
      <c r="BD118" t="str">
        <f>IFERROR(VLOOKUP(BB118,'class and classification'!$A$1:$C$338,3,FALSE),VLOOKUP(BB118,'class and classification'!$A$340:$C$378,3,FALSE))</f>
        <v>SD</v>
      </c>
      <c r="BG118">
        <v>5.2</v>
      </c>
      <c r="BH118">
        <v>7.7</v>
      </c>
      <c r="BI118">
        <v>21.4</v>
      </c>
      <c r="BJ118">
        <v>41.8</v>
      </c>
      <c r="BL118" t="s">
        <v>211</v>
      </c>
      <c r="BM118" t="str">
        <f>IFERROR(VLOOKUP(BL118,'class and classification'!$A$1:$B$338,2,FALSE),VLOOKUP(BL118,'class and classification'!$A$340:$B$378,2,FALSE))</f>
        <v>Predominantly Rural</v>
      </c>
      <c r="BN118" t="str">
        <f>IFERROR(VLOOKUP(BL118,'class and classification'!$A$1:$C$338,3,FALSE),VLOOKUP(BL118,'class and classification'!$A$340:$C$378,3,FALSE))</f>
        <v>SD</v>
      </c>
      <c r="BP118">
        <v>6.37</v>
      </c>
      <c r="BQ118">
        <v>61.21</v>
      </c>
      <c r="BR118">
        <v>59.73</v>
      </c>
      <c r="BS118">
        <v>61.11</v>
      </c>
      <c r="BT118">
        <v>61.09</v>
      </c>
    </row>
    <row r="119" spans="1:72" x14ac:dyDescent="0.3">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I119">
        <v>5.5</v>
      </c>
      <c r="AJ119">
        <v>84.8</v>
      </c>
      <c r="BB119" t="s">
        <v>216</v>
      </c>
      <c r="BC119" t="str">
        <f>IFERROR(VLOOKUP(BB119,'class and classification'!$A$1:$B$338,2,FALSE),VLOOKUP(BB119,'class and classification'!$A$340:$B$378,2,FALSE))</f>
        <v>Predominantly Urban</v>
      </c>
      <c r="BD119" t="str">
        <f>IFERROR(VLOOKUP(BB119,'class and classification'!$A$1:$C$338,3,FALSE),VLOOKUP(BB119,'class and classification'!$A$340:$C$378,3,FALSE))</f>
        <v>SD</v>
      </c>
      <c r="BG119">
        <v>0.3</v>
      </c>
      <c r="BH119">
        <v>0.4</v>
      </c>
      <c r="BI119">
        <v>1.4</v>
      </c>
      <c r="BJ119">
        <v>1.5</v>
      </c>
      <c r="BL119" t="s">
        <v>216</v>
      </c>
      <c r="BM119" t="str">
        <f>IFERROR(VLOOKUP(BL119,'class and classification'!$A$1:$B$338,2,FALSE),VLOOKUP(BL119,'class and classification'!$A$340:$B$378,2,FALSE))</f>
        <v>Predominantly Urban</v>
      </c>
      <c r="BN119" t="str">
        <f>IFERROR(VLOOKUP(BL119,'class and classification'!$A$1:$C$338,3,FALSE),VLOOKUP(BL119,'class and classification'!$A$340:$C$378,3,FALSE))</f>
        <v>SD</v>
      </c>
      <c r="BP119">
        <v>72.150000000000006</v>
      </c>
      <c r="BQ119">
        <v>84.79</v>
      </c>
      <c r="BR119">
        <v>87.7</v>
      </c>
      <c r="BS119">
        <v>87.74</v>
      </c>
      <c r="BT119">
        <v>88.5</v>
      </c>
    </row>
    <row r="120" spans="1:72" x14ac:dyDescent="0.3">
      <c r="A120" t="s">
        <v>1280</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I120">
        <v>11.4</v>
      </c>
      <c r="AJ120">
        <v>84.7</v>
      </c>
      <c r="BB120" t="s">
        <v>246</v>
      </c>
      <c r="BC120" t="str">
        <f>IFERROR(VLOOKUP(BB120,'class and classification'!$A$1:$B$338,2,FALSE),VLOOKUP(BB120,'class and classification'!$A$340:$B$378,2,FALSE))</f>
        <v>Predominantly Urban</v>
      </c>
      <c r="BD120" t="str">
        <f>IFERROR(VLOOKUP(BB120,'class and classification'!$A$1:$C$338,3,FALSE),VLOOKUP(BB120,'class and classification'!$A$340:$C$378,3,FALSE))</f>
        <v>SD</v>
      </c>
      <c r="BG120">
        <v>1</v>
      </c>
      <c r="BH120">
        <v>1.4</v>
      </c>
      <c r="BI120">
        <v>5</v>
      </c>
      <c r="BJ120">
        <v>10.199999999999999</v>
      </c>
      <c r="BL120" t="s">
        <v>246</v>
      </c>
      <c r="BM120" t="str">
        <f>IFERROR(VLOOKUP(BL120,'class and classification'!$A$1:$B$338,2,FALSE),VLOOKUP(BL120,'class and classification'!$A$340:$B$378,2,FALSE))</f>
        <v>Predominantly Urban</v>
      </c>
      <c r="BN120" t="str">
        <f>IFERROR(VLOOKUP(BL120,'class and classification'!$A$1:$C$338,3,FALSE),VLOOKUP(BL120,'class and classification'!$A$340:$C$378,3,FALSE))</f>
        <v>SD</v>
      </c>
      <c r="BP120">
        <v>63.55</v>
      </c>
      <c r="BQ120">
        <v>82.76</v>
      </c>
      <c r="BR120">
        <v>79.59</v>
      </c>
      <c r="BS120">
        <v>80.92</v>
      </c>
      <c r="BT120">
        <v>84.14</v>
      </c>
    </row>
    <row r="121" spans="1:72"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96</v>
      </c>
      <c r="F121">
        <v>98</v>
      </c>
      <c r="G121">
        <v>99</v>
      </c>
      <c r="H121">
        <v>98.7</v>
      </c>
      <c r="I121">
        <v>98.7</v>
      </c>
      <c r="J121">
        <v>98.4</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I121">
        <v>3.7</v>
      </c>
      <c r="AJ121">
        <v>84.9</v>
      </c>
      <c r="BB121" t="s">
        <v>300</v>
      </c>
      <c r="BC121" t="str">
        <f>IFERROR(VLOOKUP(BB121,'class and classification'!$A$1:$B$338,2,FALSE),VLOOKUP(BB121,'class and classification'!$A$340:$B$378,2,FALSE))</f>
        <v>Urban with Significant Rural</v>
      </c>
      <c r="BD121" t="str">
        <f>IFERROR(VLOOKUP(BB121,'class and classification'!$A$1:$C$338,3,FALSE),VLOOKUP(BB121,'class and classification'!$A$340:$C$378,3,FALSE))</f>
        <v>SD</v>
      </c>
      <c r="BG121">
        <v>10</v>
      </c>
      <c r="BH121">
        <v>13.8</v>
      </c>
      <c r="BI121">
        <v>29.2</v>
      </c>
      <c r="BJ121">
        <v>40.700000000000003</v>
      </c>
      <c r="BL121" t="s">
        <v>300</v>
      </c>
      <c r="BM121" t="str">
        <f>IFERROR(VLOOKUP(BL121,'class and classification'!$A$1:$B$338,2,FALSE),VLOOKUP(BL121,'class and classification'!$A$340:$B$378,2,FALSE))</f>
        <v>Urban with Significant Rural</v>
      </c>
      <c r="BN121" t="str">
        <f>IFERROR(VLOOKUP(BL121,'class and classification'!$A$1:$C$338,3,FALSE),VLOOKUP(BL121,'class and classification'!$A$340:$C$378,3,FALSE))</f>
        <v>SD</v>
      </c>
      <c r="BP121">
        <v>30.91</v>
      </c>
      <c r="BQ121">
        <v>55.85</v>
      </c>
      <c r="BR121">
        <v>62.76</v>
      </c>
      <c r="BS121">
        <v>63.86</v>
      </c>
      <c r="BT121">
        <v>67.459999999999994</v>
      </c>
    </row>
    <row r="122" spans="1:72"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93</v>
      </c>
      <c r="F122">
        <v>96</v>
      </c>
      <c r="G122">
        <v>97.4</v>
      </c>
      <c r="H122">
        <v>94.800000000000011</v>
      </c>
      <c r="I122">
        <v>94.8</v>
      </c>
      <c r="J122">
        <v>94.9</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I122">
        <v>29.1</v>
      </c>
      <c r="AJ122">
        <v>87.6</v>
      </c>
      <c r="BB122" t="s">
        <v>317</v>
      </c>
      <c r="BC122" t="str">
        <f>IFERROR(VLOOKUP(BB122,'class and classification'!$A$1:$B$338,2,FALSE),VLOOKUP(BB122,'class and classification'!$A$340:$B$378,2,FALSE))</f>
        <v>Predominantly Rural</v>
      </c>
      <c r="BD122" t="str">
        <f>IFERROR(VLOOKUP(BB122,'class and classification'!$A$1:$C$338,3,FALSE),VLOOKUP(BB122,'class and classification'!$A$340:$C$378,3,FALSE))</f>
        <v>SD</v>
      </c>
      <c r="BG122">
        <v>4.4000000000000004</v>
      </c>
      <c r="BH122">
        <v>5.5</v>
      </c>
      <c r="BI122">
        <v>22.3</v>
      </c>
      <c r="BJ122">
        <v>46.3</v>
      </c>
      <c r="BL122" t="s">
        <v>317</v>
      </c>
      <c r="BM122" t="str">
        <f>IFERROR(VLOOKUP(BL122,'class and classification'!$A$1:$B$338,2,FALSE),VLOOKUP(BL122,'class and classification'!$A$340:$B$378,2,FALSE))</f>
        <v>Predominantly Rural</v>
      </c>
      <c r="BN122" t="str">
        <f>IFERROR(VLOOKUP(BL122,'class and classification'!$A$1:$C$338,3,FALSE),VLOOKUP(BL122,'class and classification'!$A$340:$C$378,3,FALSE))</f>
        <v>SD</v>
      </c>
      <c r="BP122">
        <v>59.19</v>
      </c>
      <c r="BQ122">
        <v>70.88</v>
      </c>
      <c r="BR122">
        <v>68.319999999999993</v>
      </c>
      <c r="BS122">
        <v>66.56</v>
      </c>
      <c r="BT122">
        <v>68.569999999999993</v>
      </c>
    </row>
    <row r="123" spans="1:72"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97</v>
      </c>
      <c r="F123">
        <v>98</v>
      </c>
      <c r="G123">
        <v>98.4</v>
      </c>
      <c r="H123">
        <v>98</v>
      </c>
      <c r="I123">
        <v>98.4</v>
      </c>
      <c r="J123">
        <v>98.4</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I123">
        <v>27.3</v>
      </c>
      <c r="AJ123">
        <v>85.4</v>
      </c>
      <c r="BB123" t="s">
        <v>76</v>
      </c>
      <c r="BC123" t="str">
        <f>IFERROR(VLOOKUP(BB123,'class and classification'!$A$1:$B$338,2,FALSE),VLOOKUP(BB123,'class and classification'!$A$340:$B$378,2,FALSE))</f>
        <v>Predominantly Rural</v>
      </c>
      <c r="BD123" t="str">
        <f>IFERROR(VLOOKUP(BB123,'class and classification'!$A$1:$C$338,3,FALSE),VLOOKUP(BB123,'class and classification'!$A$340:$C$378,3,FALSE))</f>
        <v>SD</v>
      </c>
      <c r="BG123">
        <v>6.8</v>
      </c>
      <c r="BH123">
        <v>8.6</v>
      </c>
      <c r="BI123">
        <v>11.7</v>
      </c>
      <c r="BJ123">
        <v>13.1</v>
      </c>
      <c r="BL123" t="s">
        <v>76</v>
      </c>
      <c r="BM123" t="str">
        <f>IFERROR(VLOOKUP(BL123,'class and classification'!$A$1:$B$338,2,FALSE),VLOOKUP(BL123,'class and classification'!$A$340:$B$378,2,FALSE))</f>
        <v>Predominantly Rural</v>
      </c>
      <c r="BN123" t="str">
        <f>IFERROR(VLOOKUP(BL123,'class and classification'!$A$1:$C$338,3,FALSE),VLOOKUP(BL123,'class and classification'!$A$340:$C$378,3,FALSE))</f>
        <v>SD</v>
      </c>
      <c r="BP123">
        <v>44.24</v>
      </c>
      <c r="BQ123">
        <v>63.14</v>
      </c>
      <c r="BR123">
        <v>62.72</v>
      </c>
      <c r="BS123">
        <v>68.91</v>
      </c>
      <c r="BT123">
        <v>68.64</v>
      </c>
    </row>
    <row r="124" spans="1:72"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90</v>
      </c>
      <c r="F124">
        <v>93</v>
      </c>
      <c r="G124">
        <v>97.9</v>
      </c>
      <c r="H124">
        <v>97.5</v>
      </c>
      <c r="I124">
        <v>97.6</v>
      </c>
      <c r="J124">
        <v>97</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I124">
        <v>15.7</v>
      </c>
      <c r="AJ124">
        <v>86.2</v>
      </c>
      <c r="BB124" t="s">
        <v>121</v>
      </c>
      <c r="BC124" t="str">
        <f>IFERROR(VLOOKUP(BB124,'class and classification'!$A$1:$B$338,2,FALSE),VLOOKUP(BB124,'class and classification'!$A$340:$B$378,2,FALSE))</f>
        <v>Predominantly Rural</v>
      </c>
      <c r="BD124" t="str">
        <f>IFERROR(VLOOKUP(BB124,'class and classification'!$A$1:$C$338,3,FALSE),VLOOKUP(BB124,'class and classification'!$A$340:$C$378,3,FALSE))</f>
        <v>SD</v>
      </c>
      <c r="BG124">
        <v>2.5</v>
      </c>
      <c r="BH124">
        <v>4</v>
      </c>
      <c r="BI124">
        <v>6.2</v>
      </c>
      <c r="BJ124">
        <v>8.1999999999999993</v>
      </c>
      <c r="BL124" t="s">
        <v>121</v>
      </c>
      <c r="BM124" t="str">
        <f>IFERROR(VLOOKUP(BL124,'class and classification'!$A$1:$B$338,2,FALSE),VLOOKUP(BL124,'class and classification'!$A$340:$B$378,2,FALSE))</f>
        <v>Predominantly Rural</v>
      </c>
      <c r="BN124" t="str">
        <f>IFERROR(VLOOKUP(BL124,'class and classification'!$A$1:$C$338,3,FALSE),VLOOKUP(BL124,'class and classification'!$A$340:$C$378,3,FALSE))</f>
        <v>SD</v>
      </c>
      <c r="BP124">
        <v>17.28</v>
      </c>
      <c r="BQ124">
        <v>52.97</v>
      </c>
      <c r="BR124">
        <v>64.17</v>
      </c>
      <c r="BS124">
        <v>64.27</v>
      </c>
      <c r="BT124">
        <v>63.59</v>
      </c>
    </row>
    <row r="125" spans="1:72"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95</v>
      </c>
      <c r="F125">
        <v>95</v>
      </c>
      <c r="G125">
        <v>96.5</v>
      </c>
      <c r="H125">
        <v>97.1</v>
      </c>
      <c r="I125">
        <v>97.8</v>
      </c>
      <c r="J125">
        <v>98</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I125">
        <v>6.2</v>
      </c>
      <c r="AJ125">
        <v>83.7</v>
      </c>
      <c r="BB125" t="s">
        <v>126</v>
      </c>
      <c r="BC125" t="str">
        <f>IFERROR(VLOOKUP(BB125,'class and classification'!$A$1:$B$338,2,FALSE),VLOOKUP(BB125,'class and classification'!$A$340:$B$378,2,FALSE))</f>
        <v>Urban with Significant Rural</v>
      </c>
      <c r="BD125" t="str">
        <f>IFERROR(VLOOKUP(BB125,'class and classification'!$A$1:$C$338,3,FALSE),VLOOKUP(BB125,'class and classification'!$A$340:$C$378,3,FALSE))</f>
        <v>SD</v>
      </c>
      <c r="BG125">
        <v>1.8</v>
      </c>
      <c r="BH125">
        <v>3.5</v>
      </c>
      <c r="BI125">
        <v>5.4</v>
      </c>
      <c r="BJ125">
        <v>29.4</v>
      </c>
      <c r="BL125" t="s">
        <v>126</v>
      </c>
      <c r="BM125" t="str">
        <f>IFERROR(VLOOKUP(BL125,'class and classification'!$A$1:$B$338,2,FALSE),VLOOKUP(BL125,'class and classification'!$A$340:$B$378,2,FALSE))</f>
        <v>Urban with Significant Rural</v>
      </c>
      <c r="BN125" t="str">
        <f>IFERROR(VLOOKUP(BL125,'class and classification'!$A$1:$C$338,3,FALSE),VLOOKUP(BL125,'class and classification'!$A$340:$C$378,3,FALSE))</f>
        <v>SD</v>
      </c>
      <c r="BP125">
        <v>45.89</v>
      </c>
      <c r="BQ125">
        <v>66.2</v>
      </c>
      <c r="BR125">
        <v>67.44</v>
      </c>
      <c r="BS125">
        <v>66.849999999999994</v>
      </c>
      <c r="BT125">
        <v>70.849999999999994</v>
      </c>
    </row>
    <row r="126" spans="1:72" x14ac:dyDescent="0.3">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I126">
        <v>18</v>
      </c>
      <c r="AJ126">
        <v>86.5</v>
      </c>
      <c r="BB126" t="s">
        <v>213</v>
      </c>
      <c r="BC126" t="str">
        <f>IFERROR(VLOOKUP(BB126,'class and classification'!$A$1:$B$338,2,FALSE),VLOOKUP(BB126,'class and classification'!$A$340:$B$378,2,FALSE))</f>
        <v>Predominantly Rural</v>
      </c>
      <c r="BD126" t="str">
        <f>IFERROR(VLOOKUP(BB126,'class and classification'!$A$1:$C$338,3,FALSE),VLOOKUP(BB126,'class and classification'!$A$340:$C$378,3,FALSE))</f>
        <v>SD</v>
      </c>
      <c r="BG126">
        <v>2.2000000000000002</v>
      </c>
      <c r="BH126">
        <v>2.7</v>
      </c>
      <c r="BI126">
        <v>4.9000000000000004</v>
      </c>
      <c r="BJ126">
        <v>5.8</v>
      </c>
      <c r="BL126" t="s">
        <v>213</v>
      </c>
      <c r="BM126" t="str">
        <f>IFERROR(VLOOKUP(BL126,'class and classification'!$A$1:$B$338,2,FALSE),VLOOKUP(BL126,'class and classification'!$A$340:$B$378,2,FALSE))</f>
        <v>Predominantly Rural</v>
      </c>
      <c r="BN126" t="str">
        <f>IFERROR(VLOOKUP(BL126,'class and classification'!$A$1:$C$338,3,FALSE),VLOOKUP(BL126,'class and classification'!$A$340:$C$378,3,FALSE))</f>
        <v>SD</v>
      </c>
      <c r="BP126">
        <v>14.86</v>
      </c>
      <c r="BQ126">
        <v>57</v>
      </c>
      <c r="BR126">
        <v>59.31</v>
      </c>
      <c r="BS126">
        <v>60.82</v>
      </c>
      <c r="BT126">
        <v>61</v>
      </c>
    </row>
    <row r="127" spans="1:72" x14ac:dyDescent="0.3">
      <c r="A127" t="s">
        <v>1281</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I127">
        <v>55.9</v>
      </c>
      <c r="AJ127">
        <v>57.7</v>
      </c>
      <c r="BB127" t="s">
        <v>224</v>
      </c>
      <c r="BC127" t="str">
        <f>IFERROR(VLOOKUP(BB127,'class and classification'!$A$1:$B$338,2,FALSE),VLOOKUP(BB127,'class and classification'!$A$340:$B$378,2,FALSE))</f>
        <v>Predominantly Rural</v>
      </c>
      <c r="BD127" t="str">
        <f>IFERROR(VLOOKUP(BB127,'class and classification'!$A$1:$C$338,3,FALSE),VLOOKUP(BB127,'class and classification'!$A$340:$C$378,3,FALSE))</f>
        <v>SD</v>
      </c>
      <c r="BG127">
        <v>4.4000000000000004</v>
      </c>
      <c r="BH127">
        <v>5.8</v>
      </c>
      <c r="BI127">
        <v>7.4</v>
      </c>
      <c r="BJ127">
        <v>10.4</v>
      </c>
      <c r="BL127" t="s">
        <v>224</v>
      </c>
      <c r="BM127" t="str">
        <f>IFERROR(VLOOKUP(BL127,'class and classification'!$A$1:$B$338,2,FALSE),VLOOKUP(BL127,'class and classification'!$A$340:$B$378,2,FALSE))</f>
        <v>Predominantly Rural</v>
      </c>
      <c r="BN127" t="str">
        <f>IFERROR(VLOOKUP(BL127,'class and classification'!$A$1:$C$338,3,FALSE),VLOOKUP(BL127,'class and classification'!$A$340:$C$378,3,FALSE))</f>
        <v>SD</v>
      </c>
      <c r="BP127">
        <v>22.19</v>
      </c>
      <c r="BQ127">
        <v>54.48</v>
      </c>
      <c r="BR127">
        <v>56.05</v>
      </c>
      <c r="BS127">
        <v>57.71</v>
      </c>
      <c r="BT127">
        <v>58.5</v>
      </c>
    </row>
    <row r="128" spans="1:72"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82</v>
      </c>
      <c r="F128">
        <v>88</v>
      </c>
      <c r="G128">
        <v>95.8</v>
      </c>
      <c r="H128">
        <v>97.4</v>
      </c>
      <c r="I128">
        <v>97.9</v>
      </c>
      <c r="J128">
        <v>97.9</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I128">
        <v>1.9</v>
      </c>
      <c r="AJ128">
        <v>14.2</v>
      </c>
      <c r="BB128" t="s">
        <v>227</v>
      </c>
      <c r="BC128" t="str">
        <f>IFERROR(VLOOKUP(BB128,'class and classification'!$A$1:$B$338,2,FALSE),VLOOKUP(BB128,'class and classification'!$A$340:$B$378,2,FALSE))</f>
        <v>Urban with Significant Rural</v>
      </c>
      <c r="BD128" t="str">
        <f>IFERROR(VLOOKUP(BB128,'class and classification'!$A$1:$C$338,3,FALSE),VLOOKUP(BB128,'class and classification'!$A$340:$C$378,3,FALSE))</f>
        <v>SD</v>
      </c>
      <c r="BG128">
        <v>0.5</v>
      </c>
      <c r="BH128">
        <v>1.7</v>
      </c>
      <c r="BI128">
        <v>2.6</v>
      </c>
      <c r="BJ128">
        <v>3.8</v>
      </c>
      <c r="BL128" t="s">
        <v>227</v>
      </c>
      <c r="BM128" t="str">
        <f>IFERROR(VLOOKUP(BL128,'class and classification'!$A$1:$B$338,2,FALSE),VLOOKUP(BL128,'class and classification'!$A$340:$B$378,2,FALSE))</f>
        <v>Urban with Significant Rural</v>
      </c>
      <c r="BN128" t="str">
        <f>IFERROR(VLOOKUP(BL128,'class and classification'!$A$1:$C$338,3,FALSE),VLOOKUP(BL128,'class and classification'!$A$340:$C$378,3,FALSE))</f>
        <v>SD</v>
      </c>
      <c r="BP128">
        <v>54.87</v>
      </c>
      <c r="BQ128">
        <v>79.02</v>
      </c>
      <c r="BR128">
        <v>81.8</v>
      </c>
      <c r="BS128">
        <v>80.8</v>
      </c>
      <c r="BT128">
        <v>84.51</v>
      </c>
    </row>
    <row r="129" spans="1:72"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81</v>
      </c>
      <c r="F129">
        <v>87</v>
      </c>
      <c r="G129">
        <v>95.3</v>
      </c>
      <c r="H129">
        <v>96.3</v>
      </c>
      <c r="I129">
        <v>97.5</v>
      </c>
      <c r="J129">
        <v>97.6</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I129">
        <v>26.8</v>
      </c>
      <c r="AJ129">
        <v>35.6</v>
      </c>
      <c r="BB129" t="s">
        <v>230</v>
      </c>
      <c r="BC129" t="str">
        <f>IFERROR(VLOOKUP(BB129,'class and classification'!$A$1:$B$338,2,FALSE),VLOOKUP(BB129,'class and classification'!$A$340:$B$378,2,FALSE))</f>
        <v>Predominantly Rural</v>
      </c>
      <c r="BD129" t="str">
        <f>IFERROR(VLOOKUP(BB129,'class and classification'!$A$1:$C$338,3,FALSE),VLOOKUP(BB129,'class and classification'!$A$340:$C$378,3,FALSE))</f>
        <v>SD</v>
      </c>
      <c r="BG129">
        <v>6.9</v>
      </c>
      <c r="BH129">
        <v>9.4</v>
      </c>
      <c r="BI129">
        <v>19</v>
      </c>
      <c r="BJ129">
        <v>21.6</v>
      </c>
      <c r="BL129" t="s">
        <v>230</v>
      </c>
      <c r="BM129" t="str">
        <f>IFERROR(VLOOKUP(BL129,'class and classification'!$A$1:$B$338,2,FALSE),VLOOKUP(BL129,'class and classification'!$A$340:$B$378,2,FALSE))</f>
        <v>Predominantly Rural</v>
      </c>
      <c r="BN129" t="str">
        <f>IFERROR(VLOOKUP(BL129,'class and classification'!$A$1:$C$338,3,FALSE),VLOOKUP(BL129,'class and classification'!$A$340:$C$378,3,FALSE))</f>
        <v>SD</v>
      </c>
      <c r="BP129">
        <v>41.38</v>
      </c>
      <c r="BQ129">
        <v>71.069999999999993</v>
      </c>
      <c r="BR129">
        <v>68.89</v>
      </c>
      <c r="BS129">
        <v>70.64</v>
      </c>
      <c r="BT129">
        <v>67.39</v>
      </c>
    </row>
    <row r="130" spans="1:72"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81</v>
      </c>
      <c r="F130">
        <v>88</v>
      </c>
      <c r="G130">
        <v>97.4</v>
      </c>
      <c r="H130">
        <v>97.9</v>
      </c>
      <c r="I130">
        <v>98.2</v>
      </c>
      <c r="J130">
        <v>98</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I130">
        <v>4.4000000000000004</v>
      </c>
      <c r="AJ130">
        <v>8.8000000000000007</v>
      </c>
      <c r="BB130" t="s">
        <v>9</v>
      </c>
      <c r="BC130" t="str">
        <f>IFERROR(VLOOKUP(BB130,'class and classification'!$A$1:$B$338,2,FALSE),VLOOKUP(BB130,'class and classification'!$A$340:$B$378,2,FALSE))</f>
        <v>Predominantly Urban</v>
      </c>
      <c r="BD130" t="str">
        <f>IFERROR(VLOOKUP(BB130,'class and classification'!$A$1:$C$338,3,FALSE),VLOOKUP(BB130,'class and classification'!$A$340:$C$378,3,FALSE))</f>
        <v>SD</v>
      </c>
      <c r="BG130">
        <v>19.600000000000001</v>
      </c>
      <c r="BH130">
        <v>22.1</v>
      </c>
      <c r="BI130">
        <v>23.6</v>
      </c>
      <c r="BJ130">
        <v>25.2</v>
      </c>
      <c r="BL130" t="s">
        <v>9</v>
      </c>
      <c r="BM130" t="str">
        <f>IFERROR(VLOOKUP(BL130,'class and classification'!$A$1:$B$338,2,FALSE),VLOOKUP(BL130,'class and classification'!$A$340:$B$378,2,FALSE))</f>
        <v>Predominantly Urban</v>
      </c>
      <c r="BN130" t="str">
        <f>IFERROR(VLOOKUP(BL130,'class and classification'!$A$1:$C$338,3,FALSE),VLOOKUP(BL130,'class and classification'!$A$340:$C$378,3,FALSE))</f>
        <v>SD</v>
      </c>
      <c r="BP130">
        <v>60.59</v>
      </c>
      <c r="BQ130">
        <v>87.66</v>
      </c>
      <c r="BR130">
        <v>88.31</v>
      </c>
      <c r="BS130">
        <v>86.19</v>
      </c>
      <c r="BT130">
        <v>84.98</v>
      </c>
    </row>
    <row r="131" spans="1:72"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86</v>
      </c>
      <c r="F131">
        <v>89</v>
      </c>
      <c r="G131">
        <v>93.5</v>
      </c>
      <c r="H131">
        <v>93.5</v>
      </c>
      <c r="I131">
        <v>96.2</v>
      </c>
      <c r="J131">
        <v>96.3</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I131">
        <v>83.3</v>
      </c>
      <c r="AJ131">
        <v>87.4</v>
      </c>
      <c r="BB131" t="s">
        <v>32</v>
      </c>
      <c r="BC131" t="str">
        <f>IFERROR(VLOOKUP(BB131,'class and classification'!$A$1:$B$338,2,FALSE),VLOOKUP(BB131,'class and classification'!$A$340:$B$378,2,FALSE))</f>
        <v>Urban with Significant Rural</v>
      </c>
      <c r="BD131" t="str">
        <f>IFERROR(VLOOKUP(BB131,'class and classification'!$A$1:$C$338,3,FALSE),VLOOKUP(BB131,'class and classification'!$A$340:$C$378,3,FALSE))</f>
        <v>SD</v>
      </c>
      <c r="BG131">
        <v>3.1</v>
      </c>
      <c r="BH131">
        <v>3.7</v>
      </c>
      <c r="BI131">
        <v>13.6</v>
      </c>
      <c r="BJ131">
        <v>15</v>
      </c>
      <c r="BL131" t="s">
        <v>32</v>
      </c>
      <c r="BM131" t="str">
        <f>IFERROR(VLOOKUP(BL131,'class and classification'!$A$1:$B$338,2,FALSE),VLOOKUP(BL131,'class and classification'!$A$340:$B$378,2,FALSE))</f>
        <v>Urban with Significant Rural</v>
      </c>
      <c r="BN131" t="str">
        <f>IFERROR(VLOOKUP(BL131,'class and classification'!$A$1:$C$338,3,FALSE),VLOOKUP(BL131,'class and classification'!$A$340:$C$378,3,FALSE))</f>
        <v>SD</v>
      </c>
      <c r="BP131">
        <v>33.93</v>
      </c>
      <c r="BQ131">
        <v>71.849999999999994</v>
      </c>
      <c r="BR131">
        <v>73.98</v>
      </c>
      <c r="BS131">
        <v>73.680000000000007</v>
      </c>
      <c r="BT131">
        <v>70.98</v>
      </c>
    </row>
    <row r="132" spans="1:72" x14ac:dyDescent="0.3">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I132">
        <v>7.1</v>
      </c>
      <c r="AJ132">
        <v>24</v>
      </c>
      <c r="BB132" t="s">
        <v>66</v>
      </c>
      <c r="BC132" t="str">
        <f>IFERROR(VLOOKUP(BB132,'class and classification'!$A$1:$B$338,2,FALSE),VLOOKUP(BB132,'class and classification'!$A$340:$B$378,2,FALSE))</f>
        <v>Predominantly Urban</v>
      </c>
      <c r="BD132" t="str">
        <f>IFERROR(VLOOKUP(BB132,'class and classification'!$A$1:$C$338,3,FALSE),VLOOKUP(BB132,'class and classification'!$A$340:$C$378,3,FALSE))</f>
        <v>SD</v>
      </c>
      <c r="BG132">
        <v>0.8</v>
      </c>
      <c r="BH132">
        <v>3.2</v>
      </c>
      <c r="BI132">
        <v>22.4</v>
      </c>
      <c r="BJ132">
        <v>23.8</v>
      </c>
      <c r="BL132" t="s">
        <v>66</v>
      </c>
      <c r="BM132" t="str">
        <f>IFERROR(VLOOKUP(BL132,'class and classification'!$A$1:$B$338,2,FALSE),VLOOKUP(BL132,'class and classification'!$A$340:$B$378,2,FALSE))</f>
        <v>Predominantly Urban</v>
      </c>
      <c r="BN132" t="str">
        <f>IFERROR(VLOOKUP(BL132,'class and classification'!$A$1:$C$338,3,FALSE),VLOOKUP(BL132,'class and classification'!$A$340:$C$378,3,FALSE))</f>
        <v>SD</v>
      </c>
      <c r="BP132">
        <v>70.75</v>
      </c>
      <c r="BQ132">
        <v>84.35</v>
      </c>
      <c r="BR132">
        <v>89.83</v>
      </c>
      <c r="BS132">
        <v>89.58</v>
      </c>
      <c r="BT132">
        <v>88.59</v>
      </c>
    </row>
    <row r="133" spans="1:72" x14ac:dyDescent="0.3">
      <c r="A133" t="s">
        <v>1278</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I133">
        <v>82.9</v>
      </c>
      <c r="AJ133">
        <v>82.7</v>
      </c>
      <c r="BB133" t="s">
        <v>83</v>
      </c>
      <c r="BC133" t="str">
        <f>IFERROR(VLOOKUP(BB133,'class and classification'!$A$1:$B$338,2,FALSE),VLOOKUP(BB133,'class and classification'!$A$340:$B$378,2,FALSE))</f>
        <v>Predominantly Rural</v>
      </c>
      <c r="BD133" t="str">
        <f>IFERROR(VLOOKUP(BB133,'class and classification'!$A$1:$C$338,3,FALSE),VLOOKUP(BB133,'class and classification'!$A$340:$C$378,3,FALSE))</f>
        <v>SD</v>
      </c>
      <c r="BG133">
        <v>3.7</v>
      </c>
      <c r="BH133">
        <v>5.2</v>
      </c>
      <c r="BI133">
        <v>7.7</v>
      </c>
      <c r="BJ133">
        <v>9.4</v>
      </c>
      <c r="BL133" t="s">
        <v>83</v>
      </c>
      <c r="BM133" t="str">
        <f>IFERROR(VLOOKUP(BL133,'class and classification'!$A$1:$B$338,2,FALSE),VLOOKUP(BL133,'class and classification'!$A$340:$B$378,2,FALSE))</f>
        <v>Predominantly Rural</v>
      </c>
      <c r="BN133" t="str">
        <f>IFERROR(VLOOKUP(BL133,'class and classification'!$A$1:$C$338,3,FALSE),VLOOKUP(BL133,'class and classification'!$A$340:$C$378,3,FALSE))</f>
        <v>SD</v>
      </c>
      <c r="BP133">
        <v>37.159999999999997</v>
      </c>
      <c r="BQ133">
        <v>70.77</v>
      </c>
      <c r="BR133">
        <v>72.41</v>
      </c>
      <c r="BS133">
        <v>72.61</v>
      </c>
      <c r="BT133">
        <v>72.31</v>
      </c>
    </row>
    <row r="134" spans="1:72"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91</v>
      </c>
      <c r="F134">
        <v>93</v>
      </c>
      <c r="G134">
        <v>96.1</v>
      </c>
      <c r="H134">
        <v>95.5</v>
      </c>
      <c r="I134">
        <v>95.6</v>
      </c>
      <c r="J134">
        <v>95.5</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I134">
        <v>15.7</v>
      </c>
      <c r="AJ134">
        <v>59.6</v>
      </c>
      <c r="BB134" t="s">
        <v>104</v>
      </c>
      <c r="BC134" t="str">
        <f>IFERROR(VLOOKUP(BB134,'class and classification'!$A$1:$B$338,2,FALSE),VLOOKUP(BB134,'class and classification'!$A$340:$B$378,2,FALSE))</f>
        <v>Predominantly Urban</v>
      </c>
      <c r="BD134" t="str">
        <f>IFERROR(VLOOKUP(BB134,'class and classification'!$A$1:$C$338,3,FALSE),VLOOKUP(BB134,'class and classification'!$A$340:$C$378,3,FALSE))</f>
        <v>SD</v>
      </c>
      <c r="BG134">
        <v>0.2</v>
      </c>
      <c r="BH134">
        <v>0.6</v>
      </c>
      <c r="BI134">
        <v>1.1000000000000001</v>
      </c>
      <c r="BJ134">
        <v>29</v>
      </c>
      <c r="BL134" t="s">
        <v>104</v>
      </c>
      <c r="BM134" t="str">
        <f>IFERROR(VLOOKUP(BL134,'class and classification'!$A$1:$B$338,2,FALSE),VLOOKUP(BL134,'class and classification'!$A$340:$B$378,2,FALSE))</f>
        <v>Predominantly Urban</v>
      </c>
      <c r="BN134" t="str">
        <f>IFERROR(VLOOKUP(BL134,'class and classification'!$A$1:$C$338,3,FALSE),VLOOKUP(BL134,'class and classification'!$A$340:$C$378,3,FALSE))</f>
        <v>SD</v>
      </c>
      <c r="BP134">
        <v>60.6</v>
      </c>
      <c r="BQ134">
        <v>72.849999999999994</v>
      </c>
      <c r="BR134">
        <v>85</v>
      </c>
      <c r="BS134">
        <v>86.01</v>
      </c>
      <c r="BT134">
        <v>86.89</v>
      </c>
    </row>
    <row r="135" spans="1:72"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93</v>
      </c>
      <c r="F135">
        <v>95</v>
      </c>
      <c r="G135">
        <v>97</v>
      </c>
      <c r="H135">
        <v>95.2</v>
      </c>
      <c r="I135">
        <v>95.4</v>
      </c>
      <c r="J135">
        <v>96.2</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I135">
        <v>78.7</v>
      </c>
      <c r="AJ135">
        <v>88.6</v>
      </c>
      <c r="BB135" t="s">
        <v>135</v>
      </c>
      <c r="BC135" t="str">
        <f>IFERROR(VLOOKUP(BB135,'class and classification'!$A$1:$B$338,2,FALSE),VLOOKUP(BB135,'class and classification'!$A$340:$B$378,2,FALSE))</f>
        <v>Predominantly Rural</v>
      </c>
      <c r="BD135" t="str">
        <f>IFERROR(VLOOKUP(BB135,'class and classification'!$A$1:$C$338,3,FALSE),VLOOKUP(BB135,'class and classification'!$A$340:$C$378,3,FALSE))</f>
        <v>SD</v>
      </c>
      <c r="BG135">
        <v>1.5</v>
      </c>
      <c r="BH135">
        <v>2.7</v>
      </c>
      <c r="BI135">
        <v>4.0999999999999996</v>
      </c>
      <c r="BJ135">
        <v>4.5</v>
      </c>
      <c r="BL135" t="s">
        <v>135</v>
      </c>
      <c r="BM135" t="str">
        <f>IFERROR(VLOOKUP(BL135,'class and classification'!$A$1:$B$338,2,FALSE),VLOOKUP(BL135,'class and classification'!$A$340:$B$378,2,FALSE))</f>
        <v>Predominantly Rural</v>
      </c>
      <c r="BN135" t="str">
        <f>IFERROR(VLOOKUP(BL135,'class and classification'!$A$1:$C$338,3,FALSE),VLOOKUP(BL135,'class and classification'!$A$340:$C$378,3,FALSE))</f>
        <v>SD</v>
      </c>
      <c r="BP135">
        <v>31.65</v>
      </c>
      <c r="BQ135">
        <v>84.53</v>
      </c>
      <c r="BR135">
        <v>83.85</v>
      </c>
      <c r="BS135">
        <v>84</v>
      </c>
      <c r="BT135">
        <v>84.96</v>
      </c>
    </row>
    <row r="136" spans="1:72"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88</v>
      </c>
      <c r="F136">
        <v>95</v>
      </c>
      <c r="G136">
        <v>98.1</v>
      </c>
      <c r="H136">
        <v>97.9</v>
      </c>
      <c r="I136">
        <v>98.1</v>
      </c>
      <c r="J136">
        <v>99</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I136">
        <v>65.2</v>
      </c>
      <c r="AJ136">
        <v>66.400000000000006</v>
      </c>
      <c r="BB136" t="s">
        <v>183</v>
      </c>
      <c r="BC136" t="str">
        <f>IFERROR(VLOOKUP(BB136,'class and classification'!$A$1:$B$338,2,FALSE),VLOOKUP(BB136,'class and classification'!$A$340:$B$378,2,FALSE))</f>
        <v>Predominantly Urban</v>
      </c>
      <c r="BD136" t="str">
        <f>IFERROR(VLOOKUP(BB136,'class and classification'!$A$1:$C$338,3,FALSE),VLOOKUP(BB136,'class and classification'!$A$340:$C$378,3,FALSE))</f>
        <v>SD</v>
      </c>
      <c r="BG136">
        <v>1.8</v>
      </c>
      <c r="BH136">
        <v>13.9</v>
      </c>
      <c r="BI136">
        <v>21.4</v>
      </c>
      <c r="BJ136">
        <v>32.4</v>
      </c>
      <c r="BL136" t="s">
        <v>183</v>
      </c>
      <c r="BM136" t="str">
        <f>IFERROR(VLOOKUP(BL136,'class and classification'!$A$1:$B$338,2,FALSE),VLOOKUP(BL136,'class and classification'!$A$340:$B$378,2,FALSE))</f>
        <v>Predominantly Urban</v>
      </c>
      <c r="BN136" t="str">
        <f>IFERROR(VLOOKUP(BL136,'class and classification'!$A$1:$C$338,3,FALSE),VLOOKUP(BL136,'class and classification'!$A$340:$C$378,3,FALSE))</f>
        <v>SD</v>
      </c>
      <c r="BP136">
        <v>48.64</v>
      </c>
      <c r="BQ136">
        <v>78.150000000000006</v>
      </c>
      <c r="BR136">
        <v>79.98</v>
      </c>
      <c r="BS136">
        <v>79.09</v>
      </c>
      <c r="BT136">
        <v>81.7</v>
      </c>
    </row>
    <row r="137" spans="1:72"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91</v>
      </c>
      <c r="F137">
        <v>94</v>
      </c>
      <c r="G137">
        <v>98.2</v>
      </c>
      <c r="H137">
        <v>97.5</v>
      </c>
      <c r="I137">
        <v>97.7</v>
      </c>
      <c r="J137">
        <v>97.7</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I137">
        <v>4.9000000000000004</v>
      </c>
      <c r="AJ137">
        <v>15.8</v>
      </c>
      <c r="BB137" t="s">
        <v>238</v>
      </c>
      <c r="BC137" t="str">
        <f>IFERROR(VLOOKUP(BB137,'class and classification'!$A$1:$B$338,2,FALSE),VLOOKUP(BB137,'class and classification'!$A$340:$B$378,2,FALSE))</f>
        <v>Urban with Significant Rural</v>
      </c>
      <c r="BD137" t="str">
        <f>IFERROR(VLOOKUP(BB137,'class and classification'!$A$1:$C$338,3,FALSE),VLOOKUP(BB137,'class and classification'!$A$340:$C$378,3,FALSE))</f>
        <v>SD</v>
      </c>
      <c r="BG137">
        <v>5.3</v>
      </c>
      <c r="BH137">
        <v>7.2</v>
      </c>
      <c r="BI137">
        <v>16.899999999999999</v>
      </c>
      <c r="BJ137">
        <v>38.6</v>
      </c>
      <c r="BL137" t="s">
        <v>238</v>
      </c>
      <c r="BM137" t="str">
        <f>IFERROR(VLOOKUP(BL137,'class and classification'!$A$1:$B$338,2,FALSE),VLOOKUP(BL137,'class and classification'!$A$340:$B$378,2,FALSE))</f>
        <v>Urban with Significant Rural</v>
      </c>
      <c r="BN137" t="str">
        <f>IFERROR(VLOOKUP(BL137,'class and classification'!$A$1:$C$338,3,FALSE),VLOOKUP(BL137,'class and classification'!$A$340:$C$378,3,FALSE))</f>
        <v>SD</v>
      </c>
      <c r="BP137">
        <v>42.06</v>
      </c>
      <c r="BQ137">
        <v>67.08</v>
      </c>
      <c r="BR137">
        <v>67.33</v>
      </c>
      <c r="BS137">
        <v>72.22</v>
      </c>
      <c r="BT137">
        <v>74.45</v>
      </c>
    </row>
    <row r="138" spans="1:72"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96</v>
      </c>
      <c r="F138">
        <v>96</v>
      </c>
      <c r="G138">
        <v>96.9</v>
      </c>
      <c r="H138">
        <v>96.4</v>
      </c>
      <c r="I138">
        <v>96.5</v>
      </c>
      <c r="J138">
        <v>96.2</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I138">
        <v>65</v>
      </c>
      <c r="AJ138">
        <v>67.3</v>
      </c>
      <c r="BB138" t="s">
        <v>29</v>
      </c>
      <c r="BC138" t="str">
        <f>IFERROR(VLOOKUP(BB138,'class and classification'!$A$1:$B$338,2,FALSE),VLOOKUP(BB138,'class and classification'!$A$340:$B$378,2,FALSE))</f>
        <v>Predominantly Urban</v>
      </c>
      <c r="BD138" t="str">
        <f>IFERROR(VLOOKUP(BB138,'class and classification'!$A$1:$C$338,3,FALSE),VLOOKUP(BB138,'class and classification'!$A$340:$C$378,3,FALSE))</f>
        <v>SD</v>
      </c>
      <c r="BG138">
        <v>33.4</v>
      </c>
      <c r="BH138">
        <v>33.5</v>
      </c>
      <c r="BI138">
        <v>33.6</v>
      </c>
      <c r="BJ138">
        <v>33.5</v>
      </c>
      <c r="BL138" t="s">
        <v>29</v>
      </c>
      <c r="BM138" t="str">
        <f>IFERROR(VLOOKUP(BL138,'class and classification'!$A$1:$B$338,2,FALSE),VLOOKUP(BL138,'class and classification'!$A$340:$B$378,2,FALSE))</f>
        <v>Predominantly Urban</v>
      </c>
      <c r="BN138" t="str">
        <f>IFERROR(VLOOKUP(BL138,'class and classification'!$A$1:$C$338,3,FALSE),VLOOKUP(BL138,'class and classification'!$A$340:$C$378,3,FALSE))</f>
        <v>SD</v>
      </c>
      <c r="BP138">
        <v>57.33</v>
      </c>
      <c r="BQ138">
        <v>79.87</v>
      </c>
      <c r="BR138">
        <v>78.72</v>
      </c>
      <c r="BS138">
        <v>80.87</v>
      </c>
      <c r="BT138">
        <v>87.9</v>
      </c>
    </row>
    <row r="139" spans="1:72" x14ac:dyDescent="0.3">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BB139" t="s">
        <v>60</v>
      </c>
      <c r="BC139" t="str">
        <f>IFERROR(VLOOKUP(BB139,'class and classification'!$A$1:$B$338,2,FALSE),VLOOKUP(BB139,'class and classification'!$A$340:$B$378,2,FALSE))</f>
        <v>Predominantly Urban</v>
      </c>
      <c r="BD139" t="str">
        <f>IFERROR(VLOOKUP(BB139,'class and classification'!$A$1:$C$338,3,FALSE),VLOOKUP(BB139,'class and classification'!$A$340:$C$378,3,FALSE))</f>
        <v>SD</v>
      </c>
      <c r="BG139">
        <v>7.2</v>
      </c>
      <c r="BH139">
        <v>9.1</v>
      </c>
      <c r="BI139">
        <v>9.9</v>
      </c>
      <c r="BJ139">
        <v>16</v>
      </c>
      <c r="BL139" t="s">
        <v>60</v>
      </c>
      <c r="BM139" t="str">
        <f>IFERROR(VLOOKUP(BL139,'class and classification'!$A$1:$B$338,2,FALSE),VLOOKUP(BL139,'class and classification'!$A$340:$B$378,2,FALSE))</f>
        <v>Predominantly Urban</v>
      </c>
      <c r="BN139" t="str">
        <f>IFERROR(VLOOKUP(BL139,'class and classification'!$A$1:$C$338,3,FALSE),VLOOKUP(BL139,'class and classification'!$A$340:$C$378,3,FALSE))</f>
        <v>SD</v>
      </c>
      <c r="BP139">
        <v>51.92</v>
      </c>
      <c r="BQ139">
        <v>75.02</v>
      </c>
      <c r="BR139">
        <v>76.34</v>
      </c>
      <c r="BS139">
        <v>78.06</v>
      </c>
      <c r="BT139">
        <v>78.819999999999993</v>
      </c>
    </row>
    <row r="140" spans="1:72" x14ac:dyDescent="0.3">
      <c r="A140" t="s">
        <v>1283</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I140">
        <v>14.4</v>
      </c>
      <c r="AJ140">
        <v>37.299999999999997</v>
      </c>
      <c r="BB140" t="s">
        <v>123</v>
      </c>
      <c r="BC140" t="str">
        <f>IFERROR(VLOOKUP(BB140,'class and classification'!$A$1:$B$338,2,FALSE),VLOOKUP(BB140,'class and classification'!$A$340:$B$378,2,FALSE))</f>
        <v>Predominantly Rural</v>
      </c>
      <c r="BD140" t="str">
        <f>IFERROR(VLOOKUP(BB140,'class and classification'!$A$1:$C$338,3,FALSE),VLOOKUP(BB140,'class and classification'!$A$340:$C$378,3,FALSE))</f>
        <v>SD</v>
      </c>
      <c r="BG140">
        <v>10.4</v>
      </c>
      <c r="BH140">
        <v>11.5</v>
      </c>
      <c r="BI140">
        <v>12.8</v>
      </c>
      <c r="BJ140">
        <v>19</v>
      </c>
      <c r="BL140" t="s">
        <v>123</v>
      </c>
      <c r="BM140" t="str">
        <f>IFERROR(VLOOKUP(BL140,'class and classification'!$A$1:$B$338,2,FALSE),VLOOKUP(BL140,'class and classification'!$A$340:$B$378,2,FALSE))</f>
        <v>Predominantly Rural</v>
      </c>
      <c r="BN140" t="str">
        <f>IFERROR(VLOOKUP(BL140,'class and classification'!$A$1:$C$338,3,FALSE),VLOOKUP(BL140,'class and classification'!$A$340:$C$378,3,FALSE))</f>
        <v>SD</v>
      </c>
      <c r="BP140">
        <v>46.12</v>
      </c>
      <c r="BQ140">
        <v>65.23</v>
      </c>
      <c r="BR140">
        <v>60.83</v>
      </c>
      <c r="BS140">
        <v>66.760000000000005</v>
      </c>
      <c r="BT140">
        <v>67.739999999999995</v>
      </c>
    </row>
    <row r="141" spans="1:72"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93</v>
      </c>
      <c r="F141">
        <v>94</v>
      </c>
      <c r="G141">
        <v>96.9</v>
      </c>
      <c r="H141">
        <v>95.1</v>
      </c>
      <c r="I141">
        <v>95.7</v>
      </c>
      <c r="J141">
        <v>95.2</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BB141" t="s">
        <v>137</v>
      </c>
      <c r="BC141" t="str">
        <f>IFERROR(VLOOKUP(BB141,'class and classification'!$A$1:$B$338,2,FALSE),VLOOKUP(BB141,'class and classification'!$A$340:$B$378,2,FALSE))</f>
        <v>Predominantly Rural</v>
      </c>
      <c r="BD141" t="str">
        <f>IFERROR(VLOOKUP(BB141,'class and classification'!$A$1:$C$338,3,FALSE),VLOOKUP(BB141,'class and classification'!$A$340:$C$378,3,FALSE))</f>
        <v>SD</v>
      </c>
      <c r="BG141">
        <v>5</v>
      </c>
      <c r="BH141">
        <v>5.8</v>
      </c>
      <c r="BI141">
        <v>9.1999999999999993</v>
      </c>
      <c r="BJ141">
        <v>9.1999999999999993</v>
      </c>
      <c r="BL141" t="s">
        <v>137</v>
      </c>
      <c r="BM141" t="str">
        <f>IFERROR(VLOOKUP(BL141,'class and classification'!$A$1:$B$338,2,FALSE),VLOOKUP(BL141,'class and classification'!$A$340:$B$378,2,FALSE))</f>
        <v>Predominantly Rural</v>
      </c>
      <c r="BN141" t="str">
        <f>IFERROR(VLOOKUP(BL141,'class and classification'!$A$1:$C$338,3,FALSE),VLOOKUP(BL141,'class and classification'!$A$340:$C$378,3,FALSE))</f>
        <v>SD</v>
      </c>
      <c r="BP141">
        <v>28.1</v>
      </c>
      <c r="BQ141">
        <v>63.68</v>
      </c>
      <c r="BR141">
        <v>64.95</v>
      </c>
      <c r="BS141">
        <v>70.040000000000006</v>
      </c>
      <c r="BT141">
        <v>67.78</v>
      </c>
    </row>
    <row r="142" spans="1:72"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91</v>
      </c>
      <c r="F142">
        <v>91</v>
      </c>
      <c r="G142">
        <v>95.5</v>
      </c>
      <c r="H142">
        <v>95.6</v>
      </c>
      <c r="I142">
        <v>97.6</v>
      </c>
      <c r="J142">
        <v>98.3</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BB142" t="s">
        <v>168</v>
      </c>
      <c r="BC142" t="str">
        <f>IFERROR(VLOOKUP(BB142,'class and classification'!$A$1:$B$338,2,FALSE),VLOOKUP(BB142,'class and classification'!$A$340:$B$378,2,FALSE))</f>
        <v>Predominantly Rural</v>
      </c>
      <c r="BD142" t="str">
        <f>IFERROR(VLOOKUP(BB142,'class and classification'!$A$1:$C$338,3,FALSE),VLOOKUP(BB142,'class and classification'!$A$340:$C$378,3,FALSE))</f>
        <v>SD</v>
      </c>
      <c r="BG142">
        <v>0.6</v>
      </c>
      <c r="BH142">
        <v>1.2</v>
      </c>
      <c r="BI142">
        <v>2</v>
      </c>
      <c r="BJ142">
        <v>2.6</v>
      </c>
      <c r="BL142" t="s">
        <v>168</v>
      </c>
      <c r="BM142" t="str">
        <f>IFERROR(VLOOKUP(BL142,'class and classification'!$A$1:$B$338,2,FALSE),VLOOKUP(BL142,'class and classification'!$A$340:$B$378,2,FALSE))</f>
        <v>Predominantly Rural</v>
      </c>
      <c r="BN142" t="str">
        <f>IFERROR(VLOOKUP(BL142,'class and classification'!$A$1:$C$338,3,FALSE),VLOOKUP(BL142,'class and classification'!$A$340:$C$378,3,FALSE))</f>
        <v>SD</v>
      </c>
      <c r="BP142">
        <v>13.76</v>
      </c>
      <c r="BQ142">
        <v>39.520000000000003</v>
      </c>
      <c r="BR142">
        <v>48.08</v>
      </c>
      <c r="BS142">
        <v>46.21</v>
      </c>
      <c r="BT142">
        <v>46.71</v>
      </c>
    </row>
    <row r="143" spans="1:72"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96</v>
      </c>
      <c r="F143">
        <v>98</v>
      </c>
      <c r="G143">
        <v>99.4</v>
      </c>
      <c r="H143">
        <v>99.100000000000009</v>
      </c>
      <c r="I143">
        <v>99.1</v>
      </c>
      <c r="J143">
        <v>98.8</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BB143" t="s">
        <v>193</v>
      </c>
      <c r="BC143" t="str">
        <f>IFERROR(VLOOKUP(BB143,'class and classification'!$A$1:$B$338,2,FALSE),VLOOKUP(BB143,'class and classification'!$A$340:$B$378,2,FALSE))</f>
        <v>Predominantly Rural</v>
      </c>
      <c r="BD143" t="str">
        <f>IFERROR(VLOOKUP(BB143,'class and classification'!$A$1:$C$338,3,FALSE),VLOOKUP(BB143,'class and classification'!$A$340:$C$378,3,FALSE))</f>
        <v>SD</v>
      </c>
      <c r="BG143">
        <v>2.8</v>
      </c>
      <c r="BH143">
        <v>3.7</v>
      </c>
      <c r="BI143">
        <v>4.3</v>
      </c>
      <c r="BJ143">
        <v>7.6</v>
      </c>
      <c r="BL143" t="s">
        <v>193</v>
      </c>
      <c r="BM143" t="str">
        <f>IFERROR(VLOOKUP(BL143,'class and classification'!$A$1:$B$338,2,FALSE),VLOOKUP(BL143,'class and classification'!$A$340:$B$378,2,FALSE))</f>
        <v>Predominantly Rural</v>
      </c>
      <c r="BN143" t="str">
        <f>IFERROR(VLOOKUP(BL143,'class and classification'!$A$1:$C$338,3,FALSE),VLOOKUP(BL143,'class and classification'!$A$340:$C$378,3,FALSE))</f>
        <v>SD</v>
      </c>
      <c r="BP143">
        <v>42.53</v>
      </c>
      <c r="BQ143">
        <v>66.28</v>
      </c>
      <c r="BR143">
        <v>65.069999999999993</v>
      </c>
      <c r="BS143">
        <v>66.599999999999994</v>
      </c>
      <c r="BT143">
        <v>67</v>
      </c>
    </row>
    <row r="144" spans="1:72"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92</v>
      </c>
      <c r="F144">
        <v>98</v>
      </c>
      <c r="G144">
        <v>99.5</v>
      </c>
      <c r="H144">
        <v>99.3</v>
      </c>
      <c r="I144">
        <v>99.3</v>
      </c>
      <c r="J144">
        <v>99</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BB144" t="s">
        <v>198</v>
      </c>
      <c r="BC144" t="str">
        <f>IFERROR(VLOOKUP(BB144,'class and classification'!$A$1:$B$338,2,FALSE),VLOOKUP(BB144,'class and classification'!$A$340:$B$378,2,FALSE))</f>
        <v>Predominantly Urban</v>
      </c>
      <c r="BD144" t="str">
        <f>IFERROR(VLOOKUP(BB144,'class and classification'!$A$1:$C$338,3,FALSE),VLOOKUP(BB144,'class and classification'!$A$340:$C$378,3,FALSE))</f>
        <v>SD</v>
      </c>
      <c r="BG144">
        <v>1.4</v>
      </c>
      <c r="BH144">
        <v>2.2000000000000002</v>
      </c>
      <c r="BI144">
        <v>3</v>
      </c>
      <c r="BJ144">
        <v>2</v>
      </c>
      <c r="BL144" t="s">
        <v>198</v>
      </c>
      <c r="BM144" t="str">
        <f>IFERROR(VLOOKUP(BL144,'class and classification'!$A$1:$B$338,2,FALSE),VLOOKUP(BL144,'class and classification'!$A$340:$B$378,2,FALSE))</f>
        <v>Predominantly Urban</v>
      </c>
      <c r="BN144" t="str">
        <f>IFERROR(VLOOKUP(BL144,'class and classification'!$A$1:$C$338,3,FALSE),VLOOKUP(BL144,'class and classification'!$A$340:$C$378,3,FALSE))</f>
        <v>SD</v>
      </c>
      <c r="BP144">
        <v>74.2</v>
      </c>
      <c r="BQ144">
        <v>80.7</v>
      </c>
      <c r="BR144">
        <v>82.96</v>
      </c>
      <c r="BS144">
        <v>74.8</v>
      </c>
      <c r="BT144">
        <v>80.63</v>
      </c>
    </row>
    <row r="145" spans="1:72"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94</v>
      </c>
      <c r="F145">
        <v>94</v>
      </c>
      <c r="G145">
        <v>97.3</v>
      </c>
      <c r="H145">
        <v>97.100000000000009</v>
      </c>
      <c r="I145">
        <v>97.4</v>
      </c>
      <c r="J145">
        <v>97.2</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BB145" t="s">
        <v>34</v>
      </c>
      <c r="BC145" t="str">
        <f>IFERROR(VLOOKUP(BB145,'class and classification'!$A$1:$B$338,2,FALSE),VLOOKUP(BB145,'class and classification'!$A$340:$B$378,2,FALSE))</f>
        <v>Urban with Significant Rural</v>
      </c>
      <c r="BD145" t="str">
        <f>IFERROR(VLOOKUP(BB145,'class and classification'!$A$1:$C$338,3,FALSE),VLOOKUP(BB145,'class and classification'!$A$340:$C$378,3,FALSE))</f>
        <v>SD</v>
      </c>
      <c r="BG145">
        <v>0.8</v>
      </c>
      <c r="BH145">
        <v>2.7</v>
      </c>
      <c r="BI145">
        <v>4.3</v>
      </c>
      <c r="BJ145">
        <v>9.3000000000000007</v>
      </c>
      <c r="BL145" t="s">
        <v>34</v>
      </c>
      <c r="BM145" t="str">
        <f>IFERROR(VLOOKUP(BL145,'class and classification'!$A$1:$B$338,2,FALSE),VLOOKUP(BL145,'class and classification'!$A$340:$B$378,2,FALSE))</f>
        <v>Urban with Significant Rural</v>
      </c>
      <c r="BN145" t="str">
        <f>IFERROR(VLOOKUP(BL145,'class and classification'!$A$1:$C$338,3,FALSE),VLOOKUP(BL145,'class and classification'!$A$340:$C$378,3,FALSE))</f>
        <v>SD</v>
      </c>
      <c r="BP145">
        <v>34.89</v>
      </c>
      <c r="BQ145">
        <v>68.23</v>
      </c>
      <c r="BR145">
        <v>76.150000000000006</v>
      </c>
      <c r="BS145">
        <v>74.22</v>
      </c>
      <c r="BT145">
        <v>71.83</v>
      </c>
    </row>
    <row r="146" spans="1:72"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93</v>
      </c>
      <c r="F146">
        <v>96</v>
      </c>
      <c r="G146">
        <v>98.4</v>
      </c>
      <c r="H146">
        <v>98.6</v>
      </c>
      <c r="I146">
        <v>98.7</v>
      </c>
      <c r="J146">
        <v>98.1</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BB146" t="s">
        <v>93</v>
      </c>
      <c r="BC146" t="str">
        <f>IFERROR(VLOOKUP(BB146,'class and classification'!$A$1:$B$338,2,FALSE),VLOOKUP(BB146,'class and classification'!$A$340:$B$378,2,FALSE))</f>
        <v>Predominantly Rural</v>
      </c>
      <c r="BD146" t="str">
        <f>IFERROR(VLOOKUP(BB146,'class and classification'!$A$1:$C$338,3,FALSE),VLOOKUP(BB146,'class and classification'!$A$340:$C$378,3,FALSE))</f>
        <v>SD</v>
      </c>
      <c r="BG146">
        <v>0.9</v>
      </c>
      <c r="BH146">
        <v>2.2000000000000002</v>
      </c>
      <c r="BI146">
        <v>3.8</v>
      </c>
      <c r="BJ146">
        <v>4.9000000000000004</v>
      </c>
      <c r="BL146" t="s">
        <v>93</v>
      </c>
      <c r="BM146" t="str">
        <f>IFERROR(VLOOKUP(BL146,'class and classification'!$A$1:$B$338,2,FALSE),VLOOKUP(BL146,'class and classification'!$A$340:$B$378,2,FALSE))</f>
        <v>Predominantly Rural</v>
      </c>
      <c r="BN146" t="str">
        <f>IFERROR(VLOOKUP(BL146,'class and classification'!$A$1:$C$338,3,FALSE),VLOOKUP(BL146,'class and classification'!$A$340:$C$378,3,FALSE))</f>
        <v>SD</v>
      </c>
      <c r="BP146">
        <v>25.67</v>
      </c>
      <c r="BQ146">
        <v>52.98</v>
      </c>
      <c r="BR146">
        <v>54.66</v>
      </c>
      <c r="BS146">
        <v>55.33</v>
      </c>
      <c r="BT146">
        <v>62.85</v>
      </c>
    </row>
    <row r="147" spans="1:72"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97</v>
      </c>
      <c r="F147">
        <v>98</v>
      </c>
      <c r="G147">
        <v>99.1</v>
      </c>
      <c r="H147">
        <v>98.100000000000009</v>
      </c>
      <c r="I147">
        <v>98.4</v>
      </c>
      <c r="J147">
        <v>98.5</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I147">
        <v>21</v>
      </c>
      <c r="AJ147">
        <v>33.700000000000003</v>
      </c>
      <c r="BB147" t="s">
        <v>159</v>
      </c>
      <c r="BC147" t="str">
        <f>IFERROR(VLOOKUP(BB147,'class and classification'!$A$1:$B$338,2,FALSE),VLOOKUP(BB147,'class and classification'!$A$340:$B$378,2,FALSE))</f>
        <v>Predominantly Urban</v>
      </c>
      <c r="BD147" t="str">
        <f>IFERROR(VLOOKUP(BB147,'class and classification'!$A$1:$C$338,3,FALSE),VLOOKUP(BB147,'class and classification'!$A$340:$C$378,3,FALSE))</f>
        <v>SD</v>
      </c>
      <c r="BG147">
        <v>0</v>
      </c>
      <c r="BH147">
        <v>0.5</v>
      </c>
      <c r="BI147">
        <v>0.6</v>
      </c>
      <c r="BJ147">
        <v>2.9</v>
      </c>
      <c r="BL147" t="s">
        <v>159</v>
      </c>
      <c r="BM147" t="str">
        <f>IFERROR(VLOOKUP(BL147,'class and classification'!$A$1:$B$338,2,FALSE),VLOOKUP(BL147,'class and classification'!$A$340:$B$378,2,FALSE))</f>
        <v>Predominantly Urban</v>
      </c>
      <c r="BN147" t="str">
        <f>IFERROR(VLOOKUP(BL147,'class and classification'!$A$1:$C$338,3,FALSE),VLOOKUP(BL147,'class and classification'!$A$340:$C$378,3,FALSE))</f>
        <v>SD</v>
      </c>
      <c r="BP147">
        <v>65.37</v>
      </c>
      <c r="BQ147">
        <v>87.33</v>
      </c>
      <c r="BR147">
        <v>89.71</v>
      </c>
      <c r="BS147">
        <v>89.24</v>
      </c>
      <c r="BT147">
        <v>94.43</v>
      </c>
    </row>
    <row r="148" spans="1:72" x14ac:dyDescent="0.3">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I148">
        <v>45.7</v>
      </c>
      <c r="AJ148">
        <v>83.1</v>
      </c>
      <c r="BB148" t="s">
        <v>186</v>
      </c>
      <c r="BC148" t="str">
        <f>IFERROR(VLOOKUP(BB148,'class and classification'!$A$1:$B$338,2,FALSE),VLOOKUP(BB148,'class and classification'!$A$340:$B$378,2,FALSE))</f>
        <v>Predominantly Rural</v>
      </c>
      <c r="BD148" t="str">
        <f>IFERROR(VLOOKUP(BB148,'class and classification'!$A$1:$C$338,3,FALSE),VLOOKUP(BB148,'class and classification'!$A$340:$C$378,3,FALSE))</f>
        <v>SD</v>
      </c>
      <c r="BG148">
        <v>0.8</v>
      </c>
      <c r="BH148">
        <v>2.6</v>
      </c>
      <c r="BI148">
        <v>3.8</v>
      </c>
      <c r="BJ148">
        <v>14.4</v>
      </c>
      <c r="BL148" t="s">
        <v>186</v>
      </c>
      <c r="BM148" t="str">
        <f>IFERROR(VLOOKUP(BL148,'class and classification'!$A$1:$B$338,2,FALSE),VLOOKUP(BL148,'class and classification'!$A$340:$B$378,2,FALSE))</f>
        <v>Predominantly Rural</v>
      </c>
      <c r="BN148" t="str">
        <f>IFERROR(VLOOKUP(BL148,'class and classification'!$A$1:$C$338,3,FALSE),VLOOKUP(BL148,'class and classification'!$A$340:$C$378,3,FALSE))</f>
        <v>SD</v>
      </c>
      <c r="BP148">
        <v>27.8</v>
      </c>
      <c r="BQ148">
        <v>60.78</v>
      </c>
      <c r="BR148">
        <v>61.14</v>
      </c>
      <c r="BS148">
        <v>63.82</v>
      </c>
      <c r="BT148">
        <v>61.52</v>
      </c>
    </row>
    <row r="149" spans="1:72" x14ac:dyDescent="0.3">
      <c r="A149" t="s">
        <v>1282</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I149">
        <v>31.4</v>
      </c>
      <c r="AJ149">
        <v>32.6</v>
      </c>
      <c r="BB149" t="s">
        <v>241</v>
      </c>
      <c r="BC149" t="str">
        <f>IFERROR(VLOOKUP(BB149,'class and classification'!$A$1:$B$338,2,FALSE),VLOOKUP(BB149,'class and classification'!$A$340:$B$378,2,FALSE))</f>
        <v>Predominantly Rural</v>
      </c>
      <c r="BD149" t="str">
        <f>IFERROR(VLOOKUP(BB149,'class and classification'!$A$1:$C$338,3,FALSE),VLOOKUP(BB149,'class and classification'!$A$340:$C$378,3,FALSE))</f>
        <v>SD</v>
      </c>
      <c r="BG149">
        <v>2.8</v>
      </c>
      <c r="BH149">
        <v>4.7</v>
      </c>
      <c r="BI149">
        <v>6.4</v>
      </c>
      <c r="BJ149">
        <v>8</v>
      </c>
      <c r="BL149" t="s">
        <v>241</v>
      </c>
      <c r="BM149" t="str">
        <f>IFERROR(VLOOKUP(BL149,'class and classification'!$A$1:$B$338,2,FALSE),VLOOKUP(BL149,'class and classification'!$A$340:$B$378,2,FALSE))</f>
        <v>Predominantly Rural</v>
      </c>
      <c r="BN149" t="str">
        <f>IFERROR(VLOOKUP(BL149,'class and classification'!$A$1:$C$338,3,FALSE),VLOOKUP(BL149,'class and classification'!$A$340:$C$378,3,FALSE))</f>
        <v>SD</v>
      </c>
      <c r="BP149">
        <v>30.32</v>
      </c>
      <c r="BQ149">
        <v>55.99</v>
      </c>
      <c r="BR149">
        <v>57.97</v>
      </c>
      <c r="BS149">
        <v>57.61</v>
      </c>
      <c r="BT149">
        <v>57.05</v>
      </c>
    </row>
    <row r="150" spans="1:72"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93</v>
      </c>
      <c r="F150">
        <v>95</v>
      </c>
      <c r="G150">
        <v>97</v>
      </c>
      <c r="H150">
        <v>96.3</v>
      </c>
      <c r="I150">
        <v>96.4</v>
      </c>
      <c r="J150">
        <v>96.4</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I150">
        <v>0</v>
      </c>
      <c r="AJ150">
        <v>1.6</v>
      </c>
      <c r="BB150" t="s">
        <v>242</v>
      </c>
      <c r="BC150" t="str">
        <f>IFERROR(VLOOKUP(BB150,'class and classification'!$A$1:$B$338,2,FALSE),VLOOKUP(BB150,'class and classification'!$A$340:$B$378,2,FALSE))</f>
        <v>Predominantly Rural</v>
      </c>
      <c r="BD150" t="str">
        <f>IFERROR(VLOOKUP(BB150,'class and classification'!$A$1:$C$338,3,FALSE),VLOOKUP(BB150,'class and classification'!$A$340:$C$378,3,FALSE))</f>
        <v>SD</v>
      </c>
      <c r="BG150">
        <v>1.3</v>
      </c>
      <c r="BH150">
        <v>2.2999999999999998</v>
      </c>
      <c r="BI150">
        <v>4.3</v>
      </c>
      <c r="BJ150">
        <v>7</v>
      </c>
      <c r="BL150" t="s">
        <v>242</v>
      </c>
      <c r="BM150" t="str">
        <f>IFERROR(VLOOKUP(BL150,'class and classification'!$A$1:$B$338,2,FALSE),VLOOKUP(BL150,'class and classification'!$A$340:$B$378,2,FALSE))</f>
        <v>Predominantly Rural</v>
      </c>
      <c r="BN150" t="str">
        <f>IFERROR(VLOOKUP(BL150,'class and classification'!$A$1:$C$338,3,FALSE),VLOOKUP(BL150,'class and classification'!$A$340:$C$378,3,FALSE))</f>
        <v>SD</v>
      </c>
      <c r="BP150">
        <v>41.26</v>
      </c>
      <c r="BQ150">
        <v>77.73</v>
      </c>
      <c r="BR150">
        <v>74.64</v>
      </c>
      <c r="BS150">
        <v>75.53</v>
      </c>
      <c r="BT150">
        <v>82.15</v>
      </c>
    </row>
    <row r="151" spans="1:72"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85</v>
      </c>
      <c r="F151">
        <v>89</v>
      </c>
      <c r="G151">
        <v>92.2</v>
      </c>
      <c r="H151">
        <v>93.8</v>
      </c>
      <c r="I151">
        <v>95</v>
      </c>
      <c r="J151">
        <v>94.6</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I151">
        <v>16.7</v>
      </c>
      <c r="AJ151">
        <v>32.299999999999997</v>
      </c>
      <c r="BB151" t="s">
        <v>301</v>
      </c>
      <c r="BC151" t="str">
        <f>IFERROR(VLOOKUP(BB151,'class and classification'!$A$1:$B$338,2,FALSE),VLOOKUP(BB151,'class and classification'!$A$340:$B$378,2,FALSE))</f>
        <v>Predominantly Rural</v>
      </c>
      <c r="BD151" t="str">
        <f>IFERROR(VLOOKUP(BB151,'class and classification'!$A$1:$C$338,3,FALSE),VLOOKUP(BB151,'class and classification'!$A$340:$C$378,3,FALSE))</f>
        <v>SD</v>
      </c>
      <c r="BG151">
        <v>3</v>
      </c>
      <c r="BH151">
        <v>13</v>
      </c>
      <c r="BI151">
        <v>18.7</v>
      </c>
      <c r="BJ151">
        <v>21.7</v>
      </c>
      <c r="BL151" t="s">
        <v>301</v>
      </c>
      <c r="BM151" t="str">
        <f>IFERROR(VLOOKUP(BL151,'class and classification'!$A$1:$B$338,2,FALSE),VLOOKUP(BL151,'class and classification'!$A$340:$B$378,2,FALSE))</f>
        <v>Predominantly Rural</v>
      </c>
      <c r="BN151" t="str">
        <f>IFERROR(VLOOKUP(BL151,'class and classification'!$A$1:$C$338,3,FALSE),VLOOKUP(BL151,'class and classification'!$A$340:$C$378,3,FALSE))</f>
        <v>SD</v>
      </c>
      <c r="BP151">
        <v>21.23</v>
      </c>
      <c r="BQ151">
        <v>43.6</v>
      </c>
      <c r="BR151">
        <v>43.07</v>
      </c>
      <c r="BS151">
        <v>46.88</v>
      </c>
      <c r="BT151">
        <v>50.62</v>
      </c>
    </row>
    <row r="152" spans="1:72"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85</v>
      </c>
      <c r="F152">
        <v>91</v>
      </c>
      <c r="G152">
        <v>95.5</v>
      </c>
      <c r="H152">
        <v>96.6</v>
      </c>
      <c r="I152">
        <v>97.1</v>
      </c>
      <c r="J152">
        <v>96.9</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I152">
        <v>2.8</v>
      </c>
      <c r="AJ152">
        <v>4.4000000000000004</v>
      </c>
      <c r="BB152" t="s">
        <v>11</v>
      </c>
      <c r="BC152" t="str">
        <f>IFERROR(VLOOKUP(BB152,'class and classification'!$A$1:$B$338,2,FALSE),VLOOKUP(BB152,'class and classification'!$A$340:$B$378,2,FALSE))</f>
        <v>Predominantly Urban</v>
      </c>
      <c r="BD152" t="str">
        <f>IFERROR(VLOOKUP(BB152,'class and classification'!$A$1:$C$338,3,FALSE),VLOOKUP(BB152,'class and classification'!$A$340:$C$378,3,FALSE))</f>
        <v>SD</v>
      </c>
      <c r="BG152">
        <v>0.9</v>
      </c>
      <c r="BH152">
        <v>1.4</v>
      </c>
      <c r="BI152">
        <v>3.8</v>
      </c>
      <c r="BJ152">
        <v>8.6</v>
      </c>
      <c r="BL152" t="s">
        <v>11</v>
      </c>
      <c r="BM152" t="str">
        <f>IFERROR(VLOOKUP(BL152,'class and classification'!$A$1:$B$338,2,FALSE),VLOOKUP(BL152,'class and classification'!$A$340:$B$378,2,FALSE))</f>
        <v>Predominantly Urban</v>
      </c>
      <c r="BN152" t="str">
        <f>IFERROR(VLOOKUP(BL152,'class and classification'!$A$1:$C$338,3,FALSE),VLOOKUP(BL152,'class and classification'!$A$340:$C$378,3,FALSE))</f>
        <v>SD</v>
      </c>
      <c r="BP152">
        <v>43.95</v>
      </c>
      <c r="BQ152">
        <v>79.3</v>
      </c>
      <c r="BR152">
        <v>81.22</v>
      </c>
      <c r="BS152">
        <v>84.76</v>
      </c>
      <c r="BT152">
        <v>87.01</v>
      </c>
    </row>
    <row r="153" spans="1:72"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92</v>
      </c>
      <c r="F153">
        <v>94</v>
      </c>
      <c r="G153">
        <v>96.2</v>
      </c>
      <c r="H153">
        <v>96.1</v>
      </c>
      <c r="I153">
        <v>96.6</v>
      </c>
      <c r="J153">
        <v>96.6</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I153">
        <v>20.100000000000001</v>
      </c>
      <c r="AJ153">
        <v>47.7</v>
      </c>
      <c r="BB153" t="s">
        <v>23</v>
      </c>
      <c r="BC153" t="str">
        <f>IFERROR(VLOOKUP(BB153,'class and classification'!$A$1:$B$338,2,FALSE),VLOOKUP(BB153,'class and classification'!$A$340:$B$378,2,FALSE))</f>
        <v>Predominantly Rural</v>
      </c>
      <c r="BD153" t="str">
        <f>IFERROR(VLOOKUP(BB153,'class and classification'!$A$1:$C$338,3,FALSE),VLOOKUP(BB153,'class and classification'!$A$340:$C$378,3,FALSE))</f>
        <v>SD</v>
      </c>
      <c r="BG153">
        <v>1.6</v>
      </c>
      <c r="BH153">
        <v>4.4000000000000004</v>
      </c>
      <c r="BI153">
        <v>6.3</v>
      </c>
      <c r="BJ153">
        <v>10.199999999999999</v>
      </c>
      <c r="BL153" t="s">
        <v>23</v>
      </c>
      <c r="BM153" t="str">
        <f>IFERROR(VLOOKUP(BL153,'class and classification'!$A$1:$B$338,2,FALSE),VLOOKUP(BL153,'class and classification'!$A$340:$B$378,2,FALSE))</f>
        <v>Predominantly Rural</v>
      </c>
      <c r="BN153" t="str">
        <f>IFERROR(VLOOKUP(BL153,'class and classification'!$A$1:$C$338,3,FALSE),VLOOKUP(BL153,'class and classification'!$A$340:$C$378,3,FALSE))</f>
        <v>SD</v>
      </c>
      <c r="BP153">
        <v>45.54</v>
      </c>
      <c r="BQ153">
        <v>69.010000000000005</v>
      </c>
      <c r="BR153">
        <v>74.98</v>
      </c>
      <c r="BS153">
        <v>73.239999999999995</v>
      </c>
      <c r="BT153">
        <v>71.069999999999993</v>
      </c>
    </row>
    <row r="154" spans="1:72"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93</v>
      </c>
      <c r="F154">
        <v>93</v>
      </c>
      <c r="G154">
        <v>94.5</v>
      </c>
      <c r="H154">
        <v>94.7</v>
      </c>
      <c r="I154">
        <v>95.6</v>
      </c>
      <c r="J154">
        <v>96.1</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I154">
        <v>11.7</v>
      </c>
      <c r="AJ154">
        <v>79.099999999999994</v>
      </c>
      <c r="BB154" t="s">
        <v>48</v>
      </c>
      <c r="BC154" t="str">
        <f>IFERROR(VLOOKUP(BB154,'class and classification'!$A$1:$B$338,2,FALSE),VLOOKUP(BB154,'class and classification'!$A$340:$B$378,2,FALSE))</f>
        <v>Predominantly Urban</v>
      </c>
      <c r="BD154" t="str">
        <f>IFERROR(VLOOKUP(BB154,'class and classification'!$A$1:$C$338,3,FALSE),VLOOKUP(BB154,'class and classification'!$A$340:$C$378,3,FALSE))</f>
        <v>SD</v>
      </c>
      <c r="BG154">
        <v>0.4</v>
      </c>
      <c r="BH154">
        <v>0.6</v>
      </c>
      <c r="BI154">
        <v>1.3</v>
      </c>
      <c r="BJ154">
        <v>11.6</v>
      </c>
      <c r="BL154" t="s">
        <v>48</v>
      </c>
      <c r="BM154" t="str">
        <f>IFERROR(VLOOKUP(BL154,'class and classification'!$A$1:$B$338,2,FALSE),VLOOKUP(BL154,'class and classification'!$A$340:$B$378,2,FALSE))</f>
        <v>Predominantly Urban</v>
      </c>
      <c r="BN154" t="str">
        <f>IFERROR(VLOOKUP(BL154,'class and classification'!$A$1:$C$338,3,FALSE),VLOOKUP(BL154,'class and classification'!$A$340:$C$378,3,FALSE))</f>
        <v>SD</v>
      </c>
      <c r="BP154">
        <v>72.53</v>
      </c>
      <c r="BQ154">
        <v>84.01</v>
      </c>
      <c r="BR154">
        <v>93.55</v>
      </c>
      <c r="BS154">
        <v>91.84</v>
      </c>
      <c r="BT154">
        <v>91.25</v>
      </c>
    </row>
    <row r="155" spans="1:72" x14ac:dyDescent="0.3">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I155">
        <v>14.5</v>
      </c>
      <c r="AJ155">
        <v>34.6</v>
      </c>
      <c r="BB155" t="s">
        <v>112</v>
      </c>
      <c r="BC155" t="str">
        <f>IFERROR(VLOOKUP(BB155,'class and classification'!$A$1:$B$338,2,FALSE),VLOOKUP(BB155,'class and classification'!$A$340:$B$378,2,FALSE))</f>
        <v>Predominantly Urban</v>
      </c>
      <c r="BD155" t="str">
        <f>IFERROR(VLOOKUP(BB155,'class and classification'!$A$1:$C$338,3,FALSE),VLOOKUP(BB155,'class and classification'!$A$340:$C$378,3,FALSE))</f>
        <v>SD</v>
      </c>
      <c r="BG155">
        <v>0.9</v>
      </c>
      <c r="BH155">
        <v>27.9</v>
      </c>
      <c r="BI155">
        <v>36.4</v>
      </c>
      <c r="BJ155">
        <v>44.2</v>
      </c>
      <c r="BL155" t="s">
        <v>112</v>
      </c>
      <c r="BM155" t="str">
        <f>IFERROR(VLOOKUP(BL155,'class and classification'!$A$1:$B$338,2,FALSE),VLOOKUP(BL155,'class and classification'!$A$340:$B$378,2,FALSE))</f>
        <v>Predominantly Urban</v>
      </c>
      <c r="BN155" t="str">
        <f>IFERROR(VLOOKUP(BL155,'class and classification'!$A$1:$C$338,3,FALSE),VLOOKUP(BL155,'class and classification'!$A$340:$C$378,3,FALSE))</f>
        <v>SD</v>
      </c>
      <c r="BP155">
        <v>52.96</v>
      </c>
      <c r="BQ155">
        <v>74.73</v>
      </c>
      <c r="BR155">
        <v>78.239999999999995</v>
      </c>
      <c r="BS155">
        <v>79.77</v>
      </c>
      <c r="BT155">
        <v>83.65</v>
      </c>
    </row>
    <row r="156" spans="1:72" x14ac:dyDescent="0.3">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I156">
        <v>24</v>
      </c>
      <c r="AJ156">
        <v>45.7</v>
      </c>
      <c r="BB156" t="s">
        <v>166</v>
      </c>
      <c r="BC156" t="str">
        <f>IFERROR(VLOOKUP(BB156,'class and classification'!$A$1:$B$338,2,FALSE),VLOOKUP(BB156,'class and classification'!$A$340:$B$378,2,FALSE))</f>
        <v>Predominantly Urban</v>
      </c>
      <c r="BD156" t="str">
        <f>IFERROR(VLOOKUP(BB156,'class and classification'!$A$1:$C$338,3,FALSE),VLOOKUP(BB156,'class and classification'!$A$340:$C$378,3,FALSE))</f>
        <v>SD</v>
      </c>
      <c r="BG156">
        <v>0.3</v>
      </c>
      <c r="BH156">
        <v>0.9</v>
      </c>
      <c r="BI156">
        <v>9</v>
      </c>
      <c r="BJ156">
        <v>9.6999999999999993</v>
      </c>
      <c r="BL156" t="s">
        <v>166</v>
      </c>
      <c r="BM156" t="str">
        <f>IFERROR(VLOOKUP(BL156,'class and classification'!$A$1:$B$338,2,FALSE),VLOOKUP(BL156,'class and classification'!$A$340:$B$378,2,FALSE))</f>
        <v>Predominantly Urban</v>
      </c>
      <c r="BN156" t="str">
        <f>IFERROR(VLOOKUP(BL156,'class and classification'!$A$1:$C$338,3,FALSE),VLOOKUP(BL156,'class and classification'!$A$340:$C$378,3,FALSE))</f>
        <v>SD</v>
      </c>
      <c r="BP156">
        <v>54.25</v>
      </c>
      <c r="BQ156">
        <v>78.569999999999993</v>
      </c>
      <c r="BR156">
        <v>74.13</v>
      </c>
      <c r="BS156">
        <v>75.150000000000006</v>
      </c>
      <c r="BT156">
        <v>75.44</v>
      </c>
    </row>
    <row r="157" spans="1:72" x14ac:dyDescent="0.3">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I157">
        <v>19.2</v>
      </c>
      <c r="AJ157">
        <v>31.3</v>
      </c>
      <c r="BB157" t="s">
        <v>178</v>
      </c>
      <c r="BC157" t="str">
        <f>IFERROR(VLOOKUP(BB157,'class and classification'!$A$1:$B$338,2,FALSE),VLOOKUP(BB157,'class and classification'!$A$340:$B$378,2,FALSE))</f>
        <v>Predominantly Rural</v>
      </c>
      <c r="BD157" t="str">
        <f>IFERROR(VLOOKUP(BB157,'class and classification'!$A$1:$C$338,3,FALSE),VLOOKUP(BB157,'class and classification'!$A$340:$C$378,3,FALSE))</f>
        <v>SD</v>
      </c>
      <c r="BG157">
        <v>9.1</v>
      </c>
      <c r="BH157">
        <v>11.1</v>
      </c>
      <c r="BI157">
        <v>14.1</v>
      </c>
      <c r="BJ157">
        <v>16.5</v>
      </c>
      <c r="BL157" t="s">
        <v>178</v>
      </c>
      <c r="BM157" t="str">
        <f>IFERROR(VLOOKUP(BL157,'class and classification'!$A$1:$B$338,2,FALSE),VLOOKUP(BL157,'class and classification'!$A$340:$B$378,2,FALSE))</f>
        <v>Predominantly Rural</v>
      </c>
      <c r="BN157" t="str">
        <f>IFERROR(VLOOKUP(BL157,'class and classification'!$A$1:$C$338,3,FALSE),VLOOKUP(BL157,'class and classification'!$A$340:$C$378,3,FALSE))</f>
        <v>SD</v>
      </c>
      <c r="BP157">
        <v>27.79</v>
      </c>
      <c r="BQ157">
        <v>52.8</v>
      </c>
      <c r="BR157">
        <v>53.68</v>
      </c>
      <c r="BS157">
        <v>54.16</v>
      </c>
      <c r="BT157">
        <v>55.68</v>
      </c>
    </row>
    <row r="158" spans="1:72" x14ac:dyDescent="0.3">
      <c r="A158" t="s">
        <v>1286</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BB158" t="s">
        <v>221</v>
      </c>
      <c r="BC158" t="str">
        <f>IFERROR(VLOOKUP(BB158,'class and classification'!$A$1:$B$338,2,FALSE),VLOOKUP(BB158,'class and classification'!$A$340:$B$378,2,FALSE))</f>
        <v>Predominantly Rural</v>
      </c>
      <c r="BD158" t="str">
        <f>IFERROR(VLOOKUP(BB158,'class and classification'!$A$1:$C$338,3,FALSE),VLOOKUP(BB158,'class and classification'!$A$340:$C$378,3,FALSE))</f>
        <v>SD</v>
      </c>
      <c r="BG158">
        <v>2.2999999999999998</v>
      </c>
      <c r="BH158">
        <v>4.0999999999999996</v>
      </c>
      <c r="BI158">
        <v>20.100000000000001</v>
      </c>
      <c r="BJ158">
        <v>37.6</v>
      </c>
      <c r="BL158" t="s">
        <v>221</v>
      </c>
      <c r="BM158" t="str">
        <f>IFERROR(VLOOKUP(BL158,'class and classification'!$A$1:$B$338,2,FALSE),VLOOKUP(BL158,'class and classification'!$A$340:$B$378,2,FALSE))</f>
        <v>Predominantly Rural</v>
      </c>
      <c r="BN158" t="str">
        <f>IFERROR(VLOOKUP(BL158,'class and classification'!$A$1:$C$338,3,FALSE),VLOOKUP(BL158,'class and classification'!$A$340:$C$378,3,FALSE))</f>
        <v>SD</v>
      </c>
      <c r="BP158">
        <v>40.08</v>
      </c>
      <c r="BQ158">
        <v>68.849999999999994</v>
      </c>
      <c r="BR158">
        <v>68.83</v>
      </c>
      <c r="BS158">
        <v>70.87</v>
      </c>
      <c r="BT158">
        <v>71.349999999999994</v>
      </c>
    </row>
    <row r="159" spans="1:72" x14ac:dyDescent="0.3">
      <c r="B159" t="s">
        <v>26</v>
      </c>
      <c r="E159">
        <v>87</v>
      </c>
      <c r="F159">
        <v>91</v>
      </c>
      <c r="G159">
        <v>95.5</v>
      </c>
      <c r="H159">
        <v>96.1</v>
      </c>
      <c r="I159">
        <v>96.9</v>
      </c>
      <c r="J159">
        <v>96.8</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I159">
        <v>6.3</v>
      </c>
      <c r="AJ159">
        <v>12.9</v>
      </c>
      <c r="BB159" t="s">
        <v>55</v>
      </c>
      <c r="BC159" t="str">
        <f>IFERROR(VLOOKUP(BB159,'class and classification'!$A$1:$B$338,2,FALSE),VLOOKUP(BB159,'class and classification'!$A$340:$B$378,2,FALSE))</f>
        <v>Urban with Significant Rural</v>
      </c>
      <c r="BD159" t="str">
        <f>IFERROR(VLOOKUP(BB159,'class and classification'!$A$1:$C$338,3,FALSE),VLOOKUP(BB159,'class and classification'!$A$340:$C$378,3,FALSE))</f>
        <v>SD</v>
      </c>
      <c r="BG159">
        <v>0.2</v>
      </c>
      <c r="BH159">
        <v>0.7</v>
      </c>
      <c r="BI159">
        <v>3.2</v>
      </c>
      <c r="BJ159">
        <v>15.5</v>
      </c>
      <c r="BL159" t="s">
        <v>55</v>
      </c>
      <c r="BM159" t="str">
        <f>IFERROR(VLOOKUP(BL159,'class and classification'!$A$1:$B$338,2,FALSE),VLOOKUP(BL159,'class and classification'!$A$340:$B$378,2,FALSE))</f>
        <v>Urban with Significant Rural</v>
      </c>
      <c r="BN159" t="str">
        <f>IFERROR(VLOOKUP(BL159,'class and classification'!$A$1:$C$338,3,FALSE),VLOOKUP(BL159,'class and classification'!$A$340:$C$378,3,FALSE))</f>
        <v>SD</v>
      </c>
      <c r="BP159">
        <v>63.66</v>
      </c>
      <c r="BQ159">
        <v>80.27</v>
      </c>
      <c r="BR159">
        <v>80.709999999999994</v>
      </c>
      <c r="BS159">
        <v>80.540000000000006</v>
      </c>
      <c r="BT159">
        <v>87.42</v>
      </c>
    </row>
    <row r="160" spans="1:72"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BB160" t="s">
        <v>95</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SD</v>
      </c>
      <c r="BG160">
        <v>1.1000000000000001</v>
      </c>
      <c r="BH160">
        <v>19.7</v>
      </c>
      <c r="BI160">
        <v>24.3</v>
      </c>
      <c r="BJ160">
        <v>32.299999999999997</v>
      </c>
      <c r="BL160" t="s">
        <v>95</v>
      </c>
      <c r="BM160" t="str">
        <f>IFERROR(VLOOKUP(BL160,'class and classification'!$A$1:$B$338,2,FALSE),VLOOKUP(BL160,'class and classification'!$A$340:$B$378,2,FALSE))</f>
        <v>Urban with Significant Rural</v>
      </c>
      <c r="BN160" t="str">
        <f>IFERROR(VLOOKUP(BL160,'class and classification'!$A$1:$C$338,3,FALSE),VLOOKUP(BL160,'class and classification'!$A$340:$C$378,3,FALSE))</f>
        <v>SD</v>
      </c>
      <c r="BP160">
        <v>60.35</v>
      </c>
      <c r="BQ160">
        <v>73.25</v>
      </c>
      <c r="BR160">
        <v>76.52</v>
      </c>
      <c r="BS160">
        <v>79.92</v>
      </c>
      <c r="BT160">
        <v>81.55</v>
      </c>
    </row>
    <row r="161" spans="1:72"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BB161" t="s">
        <v>158</v>
      </c>
      <c r="BC161" t="str">
        <f>IFERROR(VLOOKUP(BB161,'class and classification'!$A$1:$B$338,2,FALSE),VLOOKUP(BB161,'class and classification'!$A$340:$B$378,2,FALSE))</f>
        <v>Urban with Significant Rural</v>
      </c>
      <c r="BD161" t="str">
        <f>IFERROR(VLOOKUP(BB161,'class and classification'!$A$1:$C$338,3,FALSE),VLOOKUP(BB161,'class and classification'!$A$340:$C$378,3,FALSE))</f>
        <v>SD</v>
      </c>
      <c r="BG161">
        <v>1.4</v>
      </c>
      <c r="BH161">
        <v>4.8</v>
      </c>
      <c r="BI161">
        <v>6.1</v>
      </c>
      <c r="BJ161">
        <v>25.3</v>
      </c>
      <c r="BL161" t="s">
        <v>158</v>
      </c>
      <c r="BM161" t="str">
        <f>IFERROR(VLOOKUP(BL161,'class and classification'!$A$1:$B$338,2,FALSE),VLOOKUP(BL161,'class and classification'!$A$340:$B$378,2,FALSE))</f>
        <v>Urban with Significant Rural</v>
      </c>
      <c r="BN161" t="str">
        <f>IFERROR(VLOOKUP(BL161,'class and classification'!$A$1:$C$338,3,FALSE),VLOOKUP(BL161,'class and classification'!$A$340:$C$378,3,FALSE))</f>
        <v>SD</v>
      </c>
      <c r="BP161">
        <v>30.05</v>
      </c>
      <c r="BQ161">
        <v>49.24</v>
      </c>
      <c r="BR161">
        <v>53.18</v>
      </c>
      <c r="BS161">
        <v>50.6</v>
      </c>
      <c r="BT161">
        <v>53.63</v>
      </c>
    </row>
    <row r="162" spans="1:72" x14ac:dyDescent="0.3">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I162">
        <v>16.100000000000001</v>
      </c>
      <c r="AJ162">
        <v>16.899999999999999</v>
      </c>
      <c r="BB162" t="s">
        <v>180</v>
      </c>
      <c r="BC162" t="str">
        <f>IFERROR(VLOOKUP(BB162,'class and classification'!$A$1:$B$338,2,FALSE),VLOOKUP(BB162,'class and classification'!$A$340:$B$378,2,FALSE))</f>
        <v>Predominantly Urban</v>
      </c>
      <c r="BD162" t="str">
        <f>IFERROR(VLOOKUP(BB162,'class and classification'!$A$1:$C$338,3,FALSE),VLOOKUP(BB162,'class and classification'!$A$340:$C$378,3,FALSE))</f>
        <v>SD</v>
      </c>
      <c r="BG162">
        <v>0.8</v>
      </c>
      <c r="BH162">
        <v>9.5</v>
      </c>
      <c r="BI162">
        <v>11.6</v>
      </c>
      <c r="BJ162">
        <v>12.5</v>
      </c>
      <c r="BL162" t="s">
        <v>180</v>
      </c>
      <c r="BM162" t="str">
        <f>IFERROR(VLOOKUP(BL162,'class and classification'!$A$1:$B$338,2,FALSE),VLOOKUP(BL162,'class and classification'!$A$340:$B$378,2,FALSE))</f>
        <v>Predominantly Urban</v>
      </c>
      <c r="BN162" t="str">
        <f>IFERROR(VLOOKUP(BL162,'class and classification'!$A$1:$C$338,3,FALSE),VLOOKUP(BL162,'class and classification'!$A$340:$C$378,3,FALSE))</f>
        <v>SD</v>
      </c>
      <c r="BP162">
        <v>42.89</v>
      </c>
      <c r="BQ162">
        <v>70.88</v>
      </c>
      <c r="BR162">
        <v>80.11</v>
      </c>
      <c r="BS162">
        <v>80.09</v>
      </c>
      <c r="BT162">
        <v>84.31</v>
      </c>
    </row>
    <row r="163" spans="1:72"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I163">
        <v>15.7</v>
      </c>
      <c r="AJ163">
        <v>17.100000000000001</v>
      </c>
      <c r="BB163" t="s">
        <v>248</v>
      </c>
      <c r="BC163" t="str">
        <f>IFERROR(VLOOKUP(BB163,'class and classification'!$A$1:$B$338,2,FALSE),VLOOKUP(BB163,'class and classification'!$A$340:$B$378,2,FALSE))</f>
        <v>Urban with Significant Rural</v>
      </c>
      <c r="BD163" t="str">
        <f>IFERROR(VLOOKUP(BB163,'class and classification'!$A$1:$C$338,3,FALSE),VLOOKUP(BB163,'class and classification'!$A$340:$C$378,3,FALSE))</f>
        <v>SD</v>
      </c>
      <c r="BG163">
        <v>16.100000000000001</v>
      </c>
      <c r="BH163">
        <v>27</v>
      </c>
      <c r="BI163">
        <v>28.2</v>
      </c>
      <c r="BJ163">
        <v>29.8</v>
      </c>
      <c r="BL163" t="s">
        <v>248</v>
      </c>
      <c r="BM163" t="str">
        <f>IFERROR(VLOOKUP(BL163,'class and classification'!$A$1:$B$338,2,FALSE),VLOOKUP(BL163,'class and classification'!$A$340:$B$378,2,FALSE))</f>
        <v>Urban with Significant Rural</v>
      </c>
      <c r="BN163" t="str">
        <f>IFERROR(VLOOKUP(BL163,'class and classification'!$A$1:$C$338,3,FALSE),VLOOKUP(BL163,'class and classification'!$A$340:$C$378,3,FALSE))</f>
        <v>SD</v>
      </c>
      <c r="BP163">
        <v>34.42</v>
      </c>
      <c r="BQ163">
        <v>62.14</v>
      </c>
      <c r="BR163">
        <v>65.19</v>
      </c>
      <c r="BS163">
        <v>71.47</v>
      </c>
      <c r="BT163">
        <v>72.540000000000006</v>
      </c>
    </row>
    <row r="164" spans="1:72"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80</v>
      </c>
      <c r="F164">
        <v>86</v>
      </c>
      <c r="G164">
        <v>90.6</v>
      </c>
      <c r="H164">
        <v>91.6</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I164">
        <v>7.2</v>
      </c>
      <c r="AJ164">
        <v>10.1</v>
      </c>
      <c r="BB164" t="s">
        <v>256</v>
      </c>
      <c r="BC164" t="str">
        <f>IFERROR(VLOOKUP(BB164,'class and classification'!$A$1:$B$338,2,FALSE),VLOOKUP(BB164,'class and classification'!$A$340:$B$378,2,FALSE))</f>
        <v>Urban with Significant Rural</v>
      </c>
      <c r="BD164" t="str">
        <f>IFERROR(VLOOKUP(BB164,'class and classification'!$A$1:$C$338,3,FALSE),VLOOKUP(BB164,'class and classification'!$A$340:$C$378,3,FALSE))</f>
        <v>SD</v>
      </c>
      <c r="BG164">
        <v>2</v>
      </c>
      <c r="BH164">
        <v>3.4</v>
      </c>
      <c r="BI164">
        <v>6.8</v>
      </c>
      <c r="BJ164">
        <v>20</v>
      </c>
      <c r="BL164" t="s">
        <v>256</v>
      </c>
      <c r="BM164" t="str">
        <f>IFERROR(VLOOKUP(BL164,'class and classification'!$A$1:$B$338,2,FALSE),VLOOKUP(BL164,'class and classification'!$A$340:$B$378,2,FALSE))</f>
        <v>Urban with Significant Rural</v>
      </c>
      <c r="BN164" t="str">
        <f>IFERROR(VLOOKUP(BL164,'class and classification'!$A$1:$C$338,3,FALSE),VLOOKUP(BL164,'class and classification'!$A$340:$C$378,3,FALSE))</f>
        <v>SD</v>
      </c>
      <c r="BP164">
        <v>48.3</v>
      </c>
      <c r="BQ164">
        <v>70.81</v>
      </c>
      <c r="BR164">
        <v>73.98</v>
      </c>
      <c r="BS164">
        <v>76.17</v>
      </c>
      <c r="BT164">
        <v>76.650000000000006</v>
      </c>
    </row>
    <row r="165" spans="1:72"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90</v>
      </c>
      <c r="F165">
        <v>90</v>
      </c>
      <c r="G165">
        <v>92.5</v>
      </c>
      <c r="H165">
        <v>92.3</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I165">
        <v>8</v>
      </c>
      <c r="AJ165">
        <v>23.6</v>
      </c>
      <c r="BB165" t="s">
        <v>257</v>
      </c>
      <c r="BC165" t="str">
        <f>IFERROR(VLOOKUP(BB165,'class and classification'!$A$1:$B$338,2,FALSE),VLOOKUP(BB165,'class and classification'!$A$340:$B$378,2,FALSE))</f>
        <v>Predominantly Rural</v>
      </c>
      <c r="BD165" t="str">
        <f>IFERROR(VLOOKUP(BB165,'class and classification'!$A$1:$C$338,3,FALSE),VLOOKUP(BB165,'class and classification'!$A$340:$C$378,3,FALSE))</f>
        <v>SD</v>
      </c>
      <c r="BG165">
        <v>0.6</v>
      </c>
      <c r="BH165">
        <v>1.8</v>
      </c>
      <c r="BI165">
        <v>2.9</v>
      </c>
      <c r="BJ165">
        <v>3.4</v>
      </c>
      <c r="BL165" t="s">
        <v>257</v>
      </c>
      <c r="BM165" t="str">
        <f>IFERROR(VLOOKUP(BL165,'class and classification'!$A$1:$B$338,2,FALSE),VLOOKUP(BL165,'class and classification'!$A$340:$B$378,2,FALSE))</f>
        <v>Predominantly Rural</v>
      </c>
      <c r="BN165" t="str">
        <f>IFERROR(VLOOKUP(BL165,'class and classification'!$A$1:$C$338,3,FALSE),VLOOKUP(BL165,'class and classification'!$A$340:$C$378,3,FALSE))</f>
        <v>SD</v>
      </c>
      <c r="BP165">
        <v>16.14</v>
      </c>
      <c r="BQ165">
        <v>70.37</v>
      </c>
      <c r="BR165">
        <v>71.5</v>
      </c>
      <c r="BS165">
        <v>76.260000000000005</v>
      </c>
      <c r="BT165">
        <v>78.12</v>
      </c>
    </row>
    <row r="166" spans="1:72"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84</v>
      </c>
      <c r="F166">
        <v>85</v>
      </c>
      <c r="G166">
        <v>87.6</v>
      </c>
      <c r="H166">
        <v>89.3</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I166">
        <v>18.399999999999999</v>
      </c>
      <c r="AJ166">
        <v>56.4</v>
      </c>
      <c r="BB166" t="s">
        <v>270</v>
      </c>
      <c r="BC166" t="str">
        <f>IFERROR(VLOOKUP(BB166,'class and classification'!$A$1:$B$338,2,FALSE),VLOOKUP(BB166,'class and classification'!$A$340:$B$378,2,FALSE))</f>
        <v>Predominantly Urban</v>
      </c>
      <c r="BD166" t="str">
        <f>IFERROR(VLOOKUP(BB166,'class and classification'!$A$1:$C$338,3,FALSE),VLOOKUP(BB166,'class and classification'!$A$340:$C$378,3,FALSE))</f>
        <v>SD</v>
      </c>
      <c r="BG166">
        <v>0.4</v>
      </c>
      <c r="BH166">
        <v>1.3</v>
      </c>
      <c r="BI166">
        <v>3.5</v>
      </c>
      <c r="BJ166">
        <v>4.7</v>
      </c>
      <c r="BL166" t="s">
        <v>270</v>
      </c>
      <c r="BM166" t="str">
        <f>IFERROR(VLOOKUP(BL166,'class and classification'!$A$1:$B$338,2,FALSE),VLOOKUP(BL166,'class and classification'!$A$340:$B$378,2,FALSE))</f>
        <v>Predominantly Urban</v>
      </c>
      <c r="BN166" t="str">
        <f>IFERROR(VLOOKUP(BL166,'class and classification'!$A$1:$C$338,3,FALSE),VLOOKUP(BL166,'class and classification'!$A$340:$C$378,3,FALSE))</f>
        <v>SD</v>
      </c>
      <c r="BP166">
        <v>65.959999999999994</v>
      </c>
      <c r="BQ166">
        <v>70.44</v>
      </c>
      <c r="BR166">
        <v>79.47</v>
      </c>
      <c r="BS166">
        <v>79.92</v>
      </c>
      <c r="BT166">
        <v>79.84</v>
      </c>
    </row>
    <row r="167" spans="1:72"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90</v>
      </c>
      <c r="F167">
        <v>91</v>
      </c>
      <c r="G167">
        <v>93.8</v>
      </c>
      <c r="H167">
        <v>95</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I167">
        <v>36.200000000000003</v>
      </c>
      <c r="AJ167">
        <v>41</v>
      </c>
      <c r="BB167" t="s">
        <v>192</v>
      </c>
      <c r="BC167" t="str">
        <f>IFERROR(VLOOKUP(BB167,'class and classification'!$A$1:$B$338,2,FALSE),VLOOKUP(BB167,'class and classification'!$A$340:$B$378,2,FALSE))</f>
        <v>Predominantly Rural</v>
      </c>
      <c r="BD167" t="str">
        <f>IFERROR(VLOOKUP(BB167,'class and classification'!$A$1:$C$338,3,FALSE),VLOOKUP(BB167,'class and classification'!$A$340:$C$378,3,FALSE))</f>
        <v>SD</v>
      </c>
      <c r="BG167">
        <v>4.9000000000000004</v>
      </c>
      <c r="BH167">
        <v>7.8</v>
      </c>
      <c r="BI167">
        <v>10.6</v>
      </c>
      <c r="BJ167">
        <v>27.2</v>
      </c>
      <c r="BL167" t="s">
        <v>192</v>
      </c>
      <c r="BM167" t="str">
        <f>IFERROR(VLOOKUP(BL167,'class and classification'!$A$1:$B$338,2,FALSE),VLOOKUP(BL167,'class and classification'!$A$340:$B$378,2,FALSE))</f>
        <v>Predominantly Rural</v>
      </c>
      <c r="BN167" t="str">
        <f>IFERROR(VLOOKUP(BL167,'class and classification'!$A$1:$C$338,3,FALSE),VLOOKUP(BL167,'class and classification'!$A$340:$C$378,3,FALSE))</f>
        <v>SD</v>
      </c>
      <c r="BP167">
        <v>34.08</v>
      </c>
      <c r="BQ167">
        <v>45.51</v>
      </c>
      <c r="BR167">
        <v>46.37</v>
      </c>
      <c r="BS167">
        <v>48.47</v>
      </c>
      <c r="BT167">
        <v>57.58</v>
      </c>
    </row>
    <row r="168" spans="1:72" x14ac:dyDescent="0.3">
      <c r="AB168" t="s">
        <v>647</v>
      </c>
      <c r="AC168" t="e">
        <f>IFERROR(VLOOKUP(AB168,'class and classification'!$A$1:$B$338,2,FALSE),VLOOKUP(AB168,'class and classification'!$A$340:$B$378,2,FALSE))</f>
        <v>#N/A</v>
      </c>
      <c r="AD168" t="e">
        <f>IFERROR(VLOOKUP(AB168,'class and classification'!$A$1:$C$338,3,FALSE),VLOOKUP(AB168,'class and classification'!$A$340:$C$378,3,FALSE))</f>
        <v>#N/A</v>
      </c>
      <c r="AI168">
        <v>16.3</v>
      </c>
      <c r="AJ168">
        <v>17.899999999999999</v>
      </c>
      <c r="BB168" t="s">
        <v>197</v>
      </c>
      <c r="BC168" t="str">
        <f>IFERROR(VLOOKUP(BB168,'class and classification'!$A$1:$B$338,2,FALSE),VLOOKUP(BB168,'class and classification'!$A$340:$B$378,2,FALSE))</f>
        <v>Predominantly Urban</v>
      </c>
      <c r="BD168" t="str">
        <f>IFERROR(VLOOKUP(BB168,'class and classification'!$A$1:$C$338,3,FALSE),VLOOKUP(BB168,'class and classification'!$A$340:$C$378,3,FALSE))</f>
        <v>SD</v>
      </c>
      <c r="BG168">
        <v>1.6</v>
      </c>
      <c r="BH168">
        <v>3</v>
      </c>
      <c r="BI168">
        <v>6.5</v>
      </c>
      <c r="BJ168">
        <v>13.5</v>
      </c>
      <c r="BL168" t="s">
        <v>197</v>
      </c>
      <c r="BM168" t="str">
        <f>IFERROR(VLOOKUP(BL168,'class and classification'!$A$1:$B$338,2,FALSE),VLOOKUP(BL168,'class and classification'!$A$340:$B$378,2,FALSE))</f>
        <v>Predominantly Urban</v>
      </c>
      <c r="BN168" t="str">
        <f>IFERROR(VLOOKUP(BL168,'class and classification'!$A$1:$C$338,3,FALSE),VLOOKUP(BL168,'class and classification'!$A$340:$C$378,3,FALSE))</f>
        <v>SD</v>
      </c>
      <c r="BP168">
        <v>46.52</v>
      </c>
      <c r="BQ168">
        <v>81.96</v>
      </c>
      <c r="BR168">
        <v>88.03</v>
      </c>
      <c r="BS168">
        <v>87.78</v>
      </c>
      <c r="BT168">
        <v>88.2</v>
      </c>
    </row>
    <row r="169" spans="1:72"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I169">
        <v>20</v>
      </c>
      <c r="AJ169">
        <v>21.8</v>
      </c>
      <c r="BB169" t="s">
        <v>219</v>
      </c>
      <c r="BC169" t="str">
        <f>IFERROR(VLOOKUP(BB169,'class and classification'!$A$1:$B$338,2,FALSE),VLOOKUP(BB169,'class and classification'!$A$340:$B$378,2,FALSE))</f>
        <v>Predominantly Urban</v>
      </c>
      <c r="BD169" t="str">
        <f>IFERROR(VLOOKUP(BB169,'class and classification'!$A$1:$C$338,3,FALSE),VLOOKUP(BB169,'class and classification'!$A$340:$C$378,3,FALSE))</f>
        <v>SD</v>
      </c>
      <c r="BG169">
        <v>1.6</v>
      </c>
      <c r="BH169">
        <v>5.5</v>
      </c>
      <c r="BI169">
        <v>14.5</v>
      </c>
      <c r="BJ169">
        <v>19</v>
      </c>
      <c r="BL169" t="s">
        <v>219</v>
      </c>
      <c r="BM169" t="str">
        <f>IFERROR(VLOOKUP(BL169,'class and classification'!$A$1:$B$338,2,FALSE),VLOOKUP(BL169,'class and classification'!$A$340:$B$378,2,FALSE))</f>
        <v>Predominantly Urban</v>
      </c>
      <c r="BN169" t="str">
        <f>IFERROR(VLOOKUP(BL169,'class and classification'!$A$1:$C$338,3,FALSE),VLOOKUP(BL169,'class and classification'!$A$340:$C$378,3,FALSE))</f>
        <v>SD</v>
      </c>
      <c r="BP169">
        <v>63.17</v>
      </c>
      <c r="BQ169">
        <v>86.56</v>
      </c>
      <c r="BR169">
        <v>87.43</v>
      </c>
      <c r="BS169">
        <v>86.23</v>
      </c>
      <c r="BT169">
        <v>85.43</v>
      </c>
    </row>
    <row r="170" spans="1:72"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95</v>
      </c>
      <c r="F170">
        <v>98</v>
      </c>
      <c r="G170">
        <v>98.7</v>
      </c>
      <c r="H170">
        <v>98.100000000000009</v>
      </c>
      <c r="I170">
        <v>98.4</v>
      </c>
      <c r="J170">
        <v>98.6</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I170">
        <v>6.4</v>
      </c>
      <c r="AJ170">
        <v>8.1999999999999993</v>
      </c>
      <c r="BB170" t="s">
        <v>262</v>
      </c>
      <c r="BC170" t="str">
        <f>IFERROR(VLOOKUP(BB170,'class and classification'!$A$1:$B$338,2,FALSE),VLOOKUP(BB170,'class and classification'!$A$340:$B$378,2,FALSE))</f>
        <v>Predominantly Rural</v>
      </c>
      <c r="BD170" t="str">
        <f>IFERROR(VLOOKUP(BB170,'class and classification'!$A$1:$C$338,3,FALSE),VLOOKUP(BB170,'class and classification'!$A$340:$C$378,3,FALSE))</f>
        <v>SD</v>
      </c>
      <c r="BG170">
        <v>3.1</v>
      </c>
      <c r="BH170">
        <v>7</v>
      </c>
      <c r="BI170">
        <v>12.6</v>
      </c>
      <c r="BJ170">
        <v>21.6</v>
      </c>
      <c r="BL170" t="s">
        <v>262</v>
      </c>
      <c r="BM170" t="str">
        <f>IFERROR(VLOOKUP(BL170,'class and classification'!$A$1:$B$338,2,FALSE),VLOOKUP(BL170,'class and classification'!$A$340:$B$378,2,FALSE))</f>
        <v>Predominantly Rural</v>
      </c>
      <c r="BN170" t="str">
        <f>IFERROR(VLOOKUP(BL170,'class and classification'!$A$1:$C$338,3,FALSE),VLOOKUP(BL170,'class and classification'!$A$340:$C$378,3,FALSE))</f>
        <v>SD</v>
      </c>
      <c r="BP170">
        <v>30.35</v>
      </c>
      <c r="BQ170">
        <v>59.25</v>
      </c>
      <c r="BR170">
        <v>60.61</v>
      </c>
      <c r="BS170">
        <v>63.27</v>
      </c>
      <c r="BT170">
        <v>62.1</v>
      </c>
    </row>
    <row r="171" spans="1:72"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88</v>
      </c>
      <c r="F171">
        <v>89</v>
      </c>
      <c r="G171">
        <v>91.5</v>
      </c>
      <c r="H171">
        <v>93.1</v>
      </c>
      <c r="I171">
        <v>94.1</v>
      </c>
      <c r="J171">
        <v>94.9</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I171">
        <v>19.100000000000001</v>
      </c>
      <c r="AJ171">
        <v>33</v>
      </c>
      <c r="BB171" t="s">
        <v>293</v>
      </c>
      <c r="BC171" t="str">
        <f>IFERROR(VLOOKUP(BB171,'class and classification'!$A$1:$B$338,2,FALSE),VLOOKUP(BB171,'class and classification'!$A$340:$B$378,2,FALSE))</f>
        <v>Predominantly Urban</v>
      </c>
      <c r="BD171" t="str">
        <f>IFERROR(VLOOKUP(BB171,'class and classification'!$A$1:$C$338,3,FALSE),VLOOKUP(BB171,'class and classification'!$A$340:$C$378,3,FALSE))</f>
        <v>SD</v>
      </c>
      <c r="BG171">
        <v>4.5999999999999996</v>
      </c>
      <c r="BH171">
        <v>7.4</v>
      </c>
      <c r="BI171">
        <v>9.9</v>
      </c>
      <c r="BJ171">
        <v>12</v>
      </c>
      <c r="BL171" t="s">
        <v>293</v>
      </c>
      <c r="BM171" t="str">
        <f>IFERROR(VLOOKUP(BL171,'class and classification'!$A$1:$B$338,2,FALSE),VLOOKUP(BL171,'class and classification'!$A$340:$B$378,2,FALSE))</f>
        <v>Predominantly Urban</v>
      </c>
      <c r="BN171" t="str">
        <f>IFERROR(VLOOKUP(BL171,'class and classification'!$A$1:$C$338,3,FALSE),VLOOKUP(BL171,'class and classification'!$A$340:$C$378,3,FALSE))</f>
        <v>SD</v>
      </c>
      <c r="BP171">
        <v>59.73</v>
      </c>
      <c r="BQ171">
        <v>89.44</v>
      </c>
      <c r="BR171">
        <v>92.9</v>
      </c>
      <c r="BS171">
        <v>92.98</v>
      </c>
      <c r="BT171">
        <v>92.82</v>
      </c>
    </row>
    <row r="172" spans="1:72"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88</v>
      </c>
      <c r="F172">
        <v>90</v>
      </c>
      <c r="G172">
        <v>92.8</v>
      </c>
      <c r="H172">
        <v>93.5</v>
      </c>
      <c r="I172">
        <v>94.3</v>
      </c>
      <c r="J172">
        <v>95</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I172">
        <v>28.2</v>
      </c>
      <c r="AJ172">
        <v>53.9</v>
      </c>
      <c r="BB172" t="s">
        <v>46</v>
      </c>
      <c r="BC172" t="str">
        <f>IFERROR(VLOOKUP(BB172,'class and classification'!$A$1:$B$338,2,FALSE),VLOOKUP(BB172,'class and classification'!$A$340:$B$378,2,FALSE))</f>
        <v>Predominantly Urban</v>
      </c>
      <c r="BD172" t="str">
        <f>IFERROR(VLOOKUP(BB172,'class and classification'!$A$1:$C$338,3,FALSE),VLOOKUP(BB172,'class and classification'!$A$340:$C$378,3,FALSE))</f>
        <v>SD</v>
      </c>
      <c r="BG172">
        <v>5.7</v>
      </c>
      <c r="BH172">
        <v>7.3</v>
      </c>
      <c r="BI172">
        <v>31.1</v>
      </c>
      <c r="BJ172">
        <v>53.6</v>
      </c>
      <c r="BL172" t="s">
        <v>46</v>
      </c>
      <c r="BM172" t="str">
        <f>IFERROR(VLOOKUP(BL172,'class and classification'!$A$1:$B$338,2,FALSE),VLOOKUP(BL172,'class and classification'!$A$340:$B$378,2,FALSE))</f>
        <v>Predominantly Urban</v>
      </c>
      <c r="BN172" t="str">
        <f>IFERROR(VLOOKUP(BL172,'class and classification'!$A$1:$C$338,3,FALSE),VLOOKUP(BL172,'class and classification'!$A$340:$C$378,3,FALSE))</f>
        <v>SD</v>
      </c>
      <c r="BP172">
        <v>43.94</v>
      </c>
      <c r="BQ172">
        <v>77.33</v>
      </c>
      <c r="BR172">
        <v>82.42</v>
      </c>
      <c r="BS172">
        <v>79.48</v>
      </c>
      <c r="BT172">
        <v>83.3</v>
      </c>
    </row>
    <row r="173" spans="1:72"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89</v>
      </c>
      <c r="F173">
        <v>93</v>
      </c>
      <c r="G173">
        <v>94.9</v>
      </c>
      <c r="H173">
        <v>95.2</v>
      </c>
      <c r="I173">
        <v>96.1</v>
      </c>
      <c r="J173">
        <v>96.1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I173">
        <v>3</v>
      </c>
      <c r="AJ173">
        <v>30</v>
      </c>
      <c r="BB173" t="s">
        <v>164</v>
      </c>
      <c r="BC173" t="str">
        <f>IFERROR(VLOOKUP(BB173,'class and classification'!$A$1:$B$338,2,FALSE),VLOOKUP(BB173,'class and classification'!$A$340:$B$378,2,FALSE))</f>
        <v>Predominantly Rural</v>
      </c>
      <c r="BD173" t="str">
        <f>IFERROR(VLOOKUP(BB173,'class and classification'!$A$1:$C$338,3,FALSE),VLOOKUP(BB173,'class and classification'!$A$340:$C$378,3,FALSE))</f>
        <v>SD</v>
      </c>
      <c r="BG173">
        <v>2.4</v>
      </c>
      <c r="BH173">
        <v>5.4</v>
      </c>
      <c r="BI173">
        <v>11.5</v>
      </c>
      <c r="BJ173">
        <v>15.1</v>
      </c>
      <c r="BL173" t="s">
        <v>164</v>
      </c>
      <c r="BM173" t="str">
        <f>IFERROR(VLOOKUP(BL173,'class and classification'!$A$1:$B$338,2,FALSE),VLOOKUP(BL173,'class and classification'!$A$340:$B$378,2,FALSE))</f>
        <v>Predominantly Rural</v>
      </c>
      <c r="BN173" t="str">
        <f>IFERROR(VLOOKUP(BL173,'class and classification'!$A$1:$C$338,3,FALSE),VLOOKUP(BL173,'class and classification'!$A$340:$C$378,3,FALSE))</f>
        <v>SD</v>
      </c>
      <c r="BP173">
        <v>26.76</v>
      </c>
      <c r="BQ173">
        <v>47.3</v>
      </c>
      <c r="BR173">
        <v>46.84</v>
      </c>
      <c r="BS173">
        <v>50.88</v>
      </c>
      <c r="BT173">
        <v>51.39</v>
      </c>
    </row>
    <row r="174" spans="1:72"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84</v>
      </c>
      <c r="F174">
        <v>94</v>
      </c>
      <c r="G174">
        <v>95.3</v>
      </c>
      <c r="H174">
        <v>95.2</v>
      </c>
      <c r="I174">
        <v>95.3</v>
      </c>
      <c r="J174">
        <v>95.7</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I174">
        <v>22.5</v>
      </c>
      <c r="AJ174">
        <v>35</v>
      </c>
      <c r="BB174" t="s">
        <v>209</v>
      </c>
      <c r="BC174" t="str">
        <f>IFERROR(VLOOKUP(BB174,'class and classification'!$A$1:$B$338,2,FALSE),VLOOKUP(BB174,'class and classification'!$A$340:$B$378,2,FALSE))</f>
        <v>Predominantly Urban</v>
      </c>
      <c r="BD174" t="str">
        <f>IFERROR(VLOOKUP(BB174,'class and classification'!$A$1:$C$338,3,FALSE),VLOOKUP(BB174,'class and classification'!$A$340:$C$378,3,FALSE))</f>
        <v>SD</v>
      </c>
      <c r="BG174">
        <v>1.4</v>
      </c>
      <c r="BH174">
        <v>1.7</v>
      </c>
      <c r="BI174">
        <v>2</v>
      </c>
      <c r="BJ174">
        <v>6.9</v>
      </c>
      <c r="BL174" t="s">
        <v>209</v>
      </c>
      <c r="BM174" t="str">
        <f>IFERROR(VLOOKUP(BL174,'class and classification'!$A$1:$B$338,2,FALSE),VLOOKUP(BL174,'class and classification'!$A$340:$B$378,2,FALSE))</f>
        <v>Predominantly Urban</v>
      </c>
      <c r="BN174" t="str">
        <f>IFERROR(VLOOKUP(BL174,'class and classification'!$A$1:$C$338,3,FALSE),VLOOKUP(BL174,'class and classification'!$A$340:$C$378,3,FALSE))</f>
        <v>SD</v>
      </c>
      <c r="BP174">
        <v>43.8</v>
      </c>
      <c r="BQ174">
        <v>73.06</v>
      </c>
      <c r="BR174">
        <v>85.28</v>
      </c>
      <c r="BS174">
        <v>85.22</v>
      </c>
      <c r="BT174">
        <v>83.82</v>
      </c>
    </row>
    <row r="175" spans="1:72" x14ac:dyDescent="0.3">
      <c r="AB175" t="s">
        <v>631</v>
      </c>
      <c r="AC175" t="e">
        <f>IFERROR(VLOOKUP(AB175,'class and classification'!$A$1:$B$338,2,FALSE),VLOOKUP(AB175,'class and classification'!$A$340:$B$378,2,FALSE))</f>
        <v>#N/A</v>
      </c>
      <c r="AD175" t="e">
        <f>IFERROR(VLOOKUP(AB175,'class and classification'!$A$1:$C$338,3,FALSE),VLOOKUP(AB175,'class and classification'!$A$340:$C$378,3,FALSE))</f>
        <v>#N/A</v>
      </c>
      <c r="AI175">
        <v>22.5</v>
      </c>
      <c r="AJ175">
        <v>59.8</v>
      </c>
      <c r="BB175" t="s">
        <v>314</v>
      </c>
      <c r="BC175" t="str">
        <f>IFERROR(VLOOKUP(BB175,'class and classification'!$A$1:$B$338,2,FALSE),VLOOKUP(BB175,'class and classification'!$A$340:$B$378,2,FALSE))</f>
        <v>Predominantly Urban</v>
      </c>
      <c r="BD175" t="str">
        <f>IFERROR(VLOOKUP(BB175,'class and classification'!$A$1:$C$338,3,FALSE),VLOOKUP(BB175,'class and classification'!$A$340:$C$378,3,FALSE))</f>
        <v>SD</v>
      </c>
      <c r="BG175">
        <v>0.9</v>
      </c>
      <c r="BH175">
        <v>1.2</v>
      </c>
      <c r="BI175">
        <v>2.4</v>
      </c>
      <c r="BJ175">
        <v>3.7</v>
      </c>
      <c r="BL175" t="s">
        <v>314</v>
      </c>
      <c r="BM175" t="str">
        <f>IFERROR(VLOOKUP(BL175,'class and classification'!$A$1:$B$338,2,FALSE),VLOOKUP(BL175,'class and classification'!$A$340:$B$378,2,FALSE))</f>
        <v>Predominantly Urban</v>
      </c>
      <c r="BN175" t="str">
        <f>IFERROR(VLOOKUP(BL175,'class and classification'!$A$1:$C$338,3,FALSE),VLOOKUP(BL175,'class and classification'!$A$340:$C$378,3,FALSE))</f>
        <v>SD</v>
      </c>
      <c r="BP175">
        <v>62.1</v>
      </c>
      <c r="BQ175">
        <v>90.78</v>
      </c>
      <c r="BR175">
        <v>97.94</v>
      </c>
      <c r="BS175">
        <v>96.11</v>
      </c>
      <c r="BT175">
        <v>96.33</v>
      </c>
    </row>
    <row r="176" spans="1:72" x14ac:dyDescent="0.3">
      <c r="A176" t="s">
        <v>471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I176">
        <v>43.7</v>
      </c>
      <c r="AJ176">
        <v>82.3</v>
      </c>
      <c r="BB176" t="s">
        <v>316</v>
      </c>
      <c r="BC176" t="str">
        <f>IFERROR(VLOOKUP(BB176,'class and classification'!$A$1:$B$338,2,FALSE),VLOOKUP(BB176,'class and classification'!$A$340:$B$378,2,FALSE))</f>
        <v>Predominantly Rural</v>
      </c>
      <c r="BD176" t="str">
        <f>IFERROR(VLOOKUP(BB176,'class and classification'!$A$1:$C$338,3,FALSE),VLOOKUP(BB176,'class and classification'!$A$340:$C$378,3,FALSE))</f>
        <v>SD</v>
      </c>
      <c r="BG176">
        <v>2.7</v>
      </c>
      <c r="BH176">
        <v>5.0999999999999996</v>
      </c>
      <c r="BI176">
        <v>8</v>
      </c>
      <c r="BJ176">
        <v>12.8</v>
      </c>
      <c r="BL176" t="s">
        <v>316</v>
      </c>
      <c r="BM176" t="str">
        <f>IFERROR(VLOOKUP(BL176,'class and classification'!$A$1:$B$338,2,FALSE),VLOOKUP(BL176,'class and classification'!$A$340:$B$378,2,FALSE))</f>
        <v>Predominantly Rural</v>
      </c>
      <c r="BN176" t="str">
        <f>IFERROR(VLOOKUP(BL176,'class and classification'!$A$1:$C$338,3,FALSE),VLOOKUP(BL176,'class and classification'!$A$340:$C$378,3,FALSE))</f>
        <v>SD</v>
      </c>
      <c r="BP176">
        <v>36.18</v>
      </c>
      <c r="BQ176">
        <v>63.76</v>
      </c>
      <c r="BR176">
        <v>68.489999999999995</v>
      </c>
      <c r="BS176">
        <v>70.7</v>
      </c>
      <c r="BT176">
        <v>70.77</v>
      </c>
    </row>
    <row r="177" spans="1:72"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AB177" t="s">
        <v>1327</v>
      </c>
      <c r="AC177" t="e">
        <f>IFERROR(VLOOKUP(AB177,'class and classification'!$A$1:$B$338,2,FALSE),VLOOKUP(AB177,'class and classification'!$A$340:$B$378,2,FALSE))</f>
        <v>#N/A</v>
      </c>
      <c r="AD177" t="e">
        <f>IFERROR(VLOOKUP(AB177,'class and classification'!$A$1:$C$338,3,FALSE),VLOOKUP(AB177,'class and classification'!$A$340:$C$378,3,FALSE))</f>
        <v>#N/A</v>
      </c>
      <c r="BB177" t="s">
        <v>318</v>
      </c>
      <c r="BC177" t="str">
        <f>IFERROR(VLOOKUP(BB177,'class and classification'!$A$1:$B$338,2,FALSE),VLOOKUP(BB177,'class and classification'!$A$340:$B$378,2,FALSE))</f>
        <v>Urban with Significant Rural</v>
      </c>
      <c r="BD177" t="str">
        <f>IFERROR(VLOOKUP(BB177,'class and classification'!$A$1:$C$338,3,FALSE),VLOOKUP(BB177,'class and classification'!$A$340:$C$378,3,FALSE))</f>
        <v>SD</v>
      </c>
      <c r="BG177">
        <v>0.3</v>
      </c>
      <c r="BH177">
        <v>0.9</v>
      </c>
      <c r="BI177">
        <v>2</v>
      </c>
      <c r="BJ177">
        <v>2.6</v>
      </c>
      <c r="BL177" t="s">
        <v>318</v>
      </c>
      <c r="BM177" t="str">
        <f>IFERROR(VLOOKUP(BL177,'class and classification'!$A$1:$B$338,2,FALSE),VLOOKUP(BL177,'class and classification'!$A$340:$B$378,2,FALSE))</f>
        <v>Urban with Significant Rural</v>
      </c>
      <c r="BN177" t="str">
        <f>IFERROR(VLOOKUP(BL177,'class and classification'!$A$1:$C$338,3,FALSE),VLOOKUP(BL177,'class and classification'!$A$340:$C$378,3,FALSE))</f>
        <v>SD</v>
      </c>
      <c r="BP177">
        <v>27.33</v>
      </c>
      <c r="BQ177">
        <v>64.180000000000007</v>
      </c>
      <c r="BR177">
        <v>72.03</v>
      </c>
      <c r="BS177">
        <v>71.260000000000005</v>
      </c>
      <c r="BT177">
        <v>75.58</v>
      </c>
    </row>
    <row r="178" spans="1:72"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I178">
        <v>10</v>
      </c>
      <c r="AJ178">
        <v>44.3</v>
      </c>
      <c r="BB178" t="s">
        <v>53</v>
      </c>
      <c r="BC178" t="str">
        <f>IFERROR(VLOOKUP(BB178,'class and classification'!$A$1:$B$338,2,FALSE),VLOOKUP(BB178,'class and classification'!$A$340:$B$378,2,FALSE))</f>
        <v>Predominantly Urban</v>
      </c>
      <c r="BD178" t="str">
        <f>IFERROR(VLOOKUP(BB178,'class and classification'!$A$1:$C$338,3,FALSE),VLOOKUP(BB178,'class and classification'!$A$340:$C$378,3,FALSE))</f>
        <v>SD</v>
      </c>
      <c r="BG178">
        <v>4.7</v>
      </c>
      <c r="BH178">
        <v>6.1</v>
      </c>
      <c r="BI178">
        <v>20.3</v>
      </c>
      <c r="BJ178">
        <v>40.9</v>
      </c>
      <c r="BL178" t="s">
        <v>53</v>
      </c>
      <c r="BM178" t="str">
        <f>IFERROR(VLOOKUP(BL178,'class and classification'!$A$1:$B$338,2,FALSE),VLOOKUP(BL178,'class and classification'!$A$340:$B$378,2,FALSE))</f>
        <v>Predominantly Urban</v>
      </c>
      <c r="BN178" t="str">
        <f>IFERROR(VLOOKUP(BL178,'class and classification'!$A$1:$C$338,3,FALSE),VLOOKUP(BL178,'class and classification'!$A$340:$C$378,3,FALSE))</f>
        <v>SD</v>
      </c>
      <c r="BP178">
        <v>82.73</v>
      </c>
      <c r="BQ178">
        <v>91.86</v>
      </c>
      <c r="BR178">
        <v>90.55</v>
      </c>
      <c r="BS178">
        <v>88.45</v>
      </c>
      <c r="BT178">
        <v>88.54</v>
      </c>
    </row>
    <row r="179" spans="1:72"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I179">
        <v>16</v>
      </c>
      <c r="AJ179">
        <v>28.6</v>
      </c>
      <c r="BB179" t="s">
        <v>89</v>
      </c>
      <c r="BC179" t="str">
        <f>IFERROR(VLOOKUP(BB179,'class and classification'!$A$1:$B$338,2,FALSE),VLOOKUP(BB179,'class and classification'!$A$340:$B$378,2,FALSE))</f>
        <v>Predominantly Rural</v>
      </c>
      <c r="BD179" t="str">
        <f>IFERROR(VLOOKUP(BB179,'class and classification'!$A$1:$C$338,3,FALSE),VLOOKUP(BB179,'class and classification'!$A$340:$C$378,3,FALSE))</f>
        <v>SD</v>
      </c>
      <c r="BG179">
        <v>1.8</v>
      </c>
      <c r="BH179">
        <v>3</v>
      </c>
      <c r="BI179">
        <v>13.6</v>
      </c>
      <c r="BJ179">
        <v>27.9</v>
      </c>
      <c r="BL179" t="s">
        <v>89</v>
      </c>
      <c r="BM179" t="str">
        <f>IFERROR(VLOOKUP(BL179,'class and classification'!$A$1:$B$338,2,FALSE),VLOOKUP(BL179,'class and classification'!$A$340:$B$378,2,FALSE))</f>
        <v>Predominantly Rural</v>
      </c>
      <c r="BN179" t="str">
        <f>IFERROR(VLOOKUP(BL179,'class and classification'!$A$1:$C$338,3,FALSE),VLOOKUP(BL179,'class and classification'!$A$340:$C$378,3,FALSE))</f>
        <v>SD</v>
      </c>
      <c r="BP179">
        <v>33.24</v>
      </c>
      <c r="BQ179">
        <v>63.12</v>
      </c>
      <c r="BR179">
        <v>61.25</v>
      </c>
      <c r="BS179">
        <v>61.92</v>
      </c>
      <c r="BT179">
        <v>61.09</v>
      </c>
    </row>
    <row r="180" spans="1:72"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I180">
        <v>2.4</v>
      </c>
      <c r="AJ180">
        <v>2.8</v>
      </c>
      <c r="BB180" t="s">
        <v>107</v>
      </c>
      <c r="BC180" t="str">
        <f>IFERROR(VLOOKUP(BB180,'class and classification'!$A$1:$B$338,2,FALSE),VLOOKUP(BB180,'class and classification'!$A$340:$B$378,2,FALSE))</f>
        <v>Predominantly Rural</v>
      </c>
      <c r="BD180" t="str">
        <f>IFERROR(VLOOKUP(BB180,'class and classification'!$A$1:$C$338,3,FALSE),VLOOKUP(BB180,'class and classification'!$A$340:$C$378,3,FALSE))</f>
        <v>SD</v>
      </c>
      <c r="BG180">
        <v>26.2</v>
      </c>
      <c r="BH180">
        <v>26.5</v>
      </c>
      <c r="BI180">
        <v>29.1</v>
      </c>
      <c r="BJ180">
        <v>31.3</v>
      </c>
      <c r="BL180" t="s">
        <v>107</v>
      </c>
      <c r="BM180" t="str">
        <f>IFERROR(VLOOKUP(BL180,'class and classification'!$A$1:$B$338,2,FALSE),VLOOKUP(BL180,'class and classification'!$A$340:$B$378,2,FALSE))</f>
        <v>Predominantly Rural</v>
      </c>
      <c r="BN180" t="str">
        <f>IFERROR(VLOOKUP(BL180,'class and classification'!$A$1:$C$338,3,FALSE),VLOOKUP(BL180,'class and classification'!$A$340:$C$378,3,FALSE))</f>
        <v>SD</v>
      </c>
      <c r="BP180">
        <v>46.51</v>
      </c>
      <c r="BQ180">
        <v>73.650000000000006</v>
      </c>
      <c r="BR180">
        <v>74.37</v>
      </c>
      <c r="BS180">
        <v>72.900000000000006</v>
      </c>
      <c r="BT180">
        <v>73.22</v>
      </c>
    </row>
    <row r="181" spans="1:72"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I181">
        <v>11.3</v>
      </c>
      <c r="AJ181">
        <v>12.7</v>
      </c>
      <c r="BB181" t="s">
        <v>140</v>
      </c>
      <c r="BC181" t="str">
        <f>IFERROR(VLOOKUP(BB181,'class and classification'!$A$1:$B$338,2,FALSE),VLOOKUP(BB181,'class and classification'!$A$340:$B$378,2,FALSE))</f>
        <v>Predominantly Rural</v>
      </c>
      <c r="BD181" t="str">
        <f>IFERROR(VLOOKUP(BB181,'class and classification'!$A$1:$C$338,3,FALSE),VLOOKUP(BB181,'class and classification'!$A$340:$C$378,3,FALSE))</f>
        <v>SD</v>
      </c>
      <c r="BG181">
        <v>2.5</v>
      </c>
      <c r="BH181">
        <v>4.2</v>
      </c>
      <c r="BI181">
        <v>5.7</v>
      </c>
      <c r="BJ181">
        <v>10.7</v>
      </c>
      <c r="BL181" t="s">
        <v>140</v>
      </c>
      <c r="BM181" t="str">
        <f>IFERROR(VLOOKUP(BL181,'class and classification'!$A$1:$B$338,2,FALSE),VLOOKUP(BL181,'class and classification'!$A$340:$B$378,2,FALSE))</f>
        <v>Predominantly Rural</v>
      </c>
      <c r="BN181" t="str">
        <f>IFERROR(VLOOKUP(BL181,'class and classification'!$A$1:$C$338,3,FALSE),VLOOKUP(BL181,'class and classification'!$A$340:$C$378,3,FALSE))</f>
        <v>SD</v>
      </c>
      <c r="BP181">
        <v>37.64</v>
      </c>
      <c r="BQ181">
        <v>67.709999999999994</v>
      </c>
      <c r="BR181">
        <v>70.89</v>
      </c>
      <c r="BS181">
        <v>70.23</v>
      </c>
      <c r="BT181">
        <v>72.22</v>
      </c>
    </row>
    <row r="182" spans="1:72"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I182">
        <v>8.6999999999999993</v>
      </c>
      <c r="AJ182">
        <v>12.3</v>
      </c>
      <c r="BB182" t="s">
        <v>237</v>
      </c>
      <c r="BC182" t="str">
        <f>IFERROR(VLOOKUP(BB182,'class and classification'!$A$1:$B$338,2,FALSE),VLOOKUP(BB182,'class and classification'!$A$340:$B$378,2,FALSE))</f>
        <v>Predominantly Rural</v>
      </c>
      <c r="BD182" t="str">
        <f>IFERROR(VLOOKUP(BB182,'class and classification'!$A$1:$C$338,3,FALSE),VLOOKUP(BB182,'class and classification'!$A$340:$C$378,3,FALSE))</f>
        <v>SD</v>
      </c>
      <c r="BG182">
        <v>11.4</v>
      </c>
      <c r="BH182">
        <v>13</v>
      </c>
      <c r="BI182">
        <v>15.4</v>
      </c>
      <c r="BJ182">
        <v>20.100000000000001</v>
      </c>
      <c r="BL182" t="s">
        <v>237</v>
      </c>
      <c r="BM182" t="str">
        <f>IFERROR(VLOOKUP(BL182,'class and classification'!$A$1:$B$338,2,FALSE),VLOOKUP(BL182,'class and classification'!$A$340:$B$378,2,FALSE))</f>
        <v>Predominantly Rural</v>
      </c>
      <c r="BN182" t="str">
        <f>IFERROR(VLOOKUP(BL182,'class and classification'!$A$1:$C$338,3,FALSE),VLOOKUP(BL182,'class and classification'!$A$340:$C$378,3,FALSE))</f>
        <v>SD</v>
      </c>
      <c r="BP182">
        <v>22.3</v>
      </c>
      <c r="BQ182">
        <v>57.25</v>
      </c>
      <c r="BR182">
        <v>56.04</v>
      </c>
      <c r="BS182">
        <v>57.94</v>
      </c>
      <c r="BT182">
        <v>59.53</v>
      </c>
    </row>
    <row r="183" spans="1:72" x14ac:dyDescent="0.3">
      <c r="AB183" t="s">
        <v>628</v>
      </c>
      <c r="AC183" t="e">
        <f>IFERROR(VLOOKUP(AB183,'class and classification'!$A$1:$B$338,2,FALSE),VLOOKUP(AB183,'class and classification'!$A$340:$B$378,2,FALSE))</f>
        <v>#N/A</v>
      </c>
      <c r="AD183" t="e">
        <f>IFERROR(VLOOKUP(AB183,'class and classification'!$A$1:$C$338,3,FALSE),VLOOKUP(AB183,'class and classification'!$A$340:$C$378,3,FALSE))</f>
        <v>#N/A</v>
      </c>
      <c r="AI183">
        <v>7.5</v>
      </c>
      <c r="AJ183">
        <v>9.6</v>
      </c>
      <c r="BB183" t="s">
        <v>21</v>
      </c>
      <c r="BC183" t="str">
        <f>IFERROR(VLOOKUP(BB183,'class and classification'!$A$1:$B$338,2,FALSE),VLOOKUP(BB183,'class and classification'!$A$340:$B$378,2,FALSE))</f>
        <v>Predominantly Urban</v>
      </c>
      <c r="BD183" t="str">
        <f>IFERROR(VLOOKUP(BB183,'class and classification'!$A$1:$C$338,3,FALSE),VLOOKUP(BB183,'class and classification'!$A$340:$C$378,3,FALSE))</f>
        <v>SD</v>
      </c>
      <c r="BG183">
        <v>8</v>
      </c>
      <c r="BH183">
        <v>11.4</v>
      </c>
      <c r="BI183">
        <v>16.600000000000001</v>
      </c>
      <c r="BJ183">
        <v>29.4</v>
      </c>
      <c r="BL183" t="s">
        <v>21</v>
      </c>
      <c r="BM183" t="str">
        <f>IFERROR(VLOOKUP(BL183,'class and classification'!$A$1:$B$338,2,FALSE),VLOOKUP(BL183,'class and classification'!$A$340:$B$378,2,FALSE))</f>
        <v>Predominantly Urban</v>
      </c>
      <c r="BN183" t="str">
        <f>IFERROR(VLOOKUP(BL183,'class and classification'!$A$1:$C$338,3,FALSE),VLOOKUP(BL183,'class and classification'!$A$340:$C$378,3,FALSE))</f>
        <v>SD</v>
      </c>
      <c r="BP183">
        <v>61.26</v>
      </c>
      <c r="BQ183">
        <v>83.43</v>
      </c>
      <c r="BR183">
        <v>88.28</v>
      </c>
      <c r="BS183">
        <v>86.87</v>
      </c>
      <c r="BT183">
        <v>88.21</v>
      </c>
    </row>
    <row r="184" spans="1:72" x14ac:dyDescent="0.3">
      <c r="A184" t="s">
        <v>484</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I184">
        <v>34.9</v>
      </c>
      <c r="AJ184">
        <v>58.4</v>
      </c>
      <c r="BB184" t="s">
        <v>38</v>
      </c>
      <c r="BC184" t="str">
        <f>IFERROR(VLOOKUP(BB184,'class and classification'!$A$1:$B$338,2,FALSE),VLOOKUP(BB184,'class and classification'!$A$340:$B$378,2,FALSE))</f>
        <v>Predominantly Rural</v>
      </c>
      <c r="BD184" t="str">
        <f>IFERROR(VLOOKUP(BB184,'class and classification'!$A$1:$C$338,3,FALSE),VLOOKUP(BB184,'class and classification'!$A$340:$C$378,3,FALSE))</f>
        <v>SD</v>
      </c>
      <c r="BG184">
        <v>0.2</v>
      </c>
      <c r="BH184">
        <v>2.5</v>
      </c>
      <c r="BI184">
        <v>11.7</v>
      </c>
      <c r="BJ184">
        <v>24.5</v>
      </c>
      <c r="BL184" t="s">
        <v>38</v>
      </c>
      <c r="BM184" t="str">
        <f>IFERROR(VLOOKUP(BL184,'class and classification'!$A$1:$B$338,2,FALSE),VLOOKUP(BL184,'class and classification'!$A$340:$B$378,2,FALSE))</f>
        <v>Predominantly Rural</v>
      </c>
      <c r="BN184" t="str">
        <f>IFERROR(VLOOKUP(BL184,'class and classification'!$A$1:$C$338,3,FALSE),VLOOKUP(BL184,'class and classification'!$A$340:$C$378,3,FALSE))</f>
        <v>SD</v>
      </c>
      <c r="BP184">
        <v>47.54</v>
      </c>
      <c r="BQ184">
        <v>69.83</v>
      </c>
      <c r="BR184">
        <v>68.400000000000006</v>
      </c>
      <c r="BS184">
        <v>70.27</v>
      </c>
      <c r="BT184">
        <v>71.8</v>
      </c>
    </row>
    <row r="185" spans="1:72"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I185">
        <v>6.9</v>
      </c>
      <c r="AJ185">
        <v>13.7</v>
      </c>
      <c r="BB185" t="s">
        <v>41</v>
      </c>
      <c r="BC185" t="str">
        <f>IFERROR(VLOOKUP(BB185,'class and classification'!$A$1:$B$338,2,FALSE),VLOOKUP(BB185,'class and classification'!$A$340:$B$378,2,FALSE))</f>
        <v>Urban with Significant Rural</v>
      </c>
      <c r="BD185" t="str">
        <f>IFERROR(VLOOKUP(BB185,'class and classification'!$A$1:$C$338,3,FALSE),VLOOKUP(BB185,'class and classification'!$A$340:$C$378,3,FALSE))</f>
        <v>SD</v>
      </c>
      <c r="BG185">
        <v>0.7</v>
      </c>
      <c r="BH185">
        <v>2.6</v>
      </c>
      <c r="BI185">
        <v>4.2</v>
      </c>
      <c r="BJ185">
        <v>42.2</v>
      </c>
      <c r="BL185" t="s">
        <v>41</v>
      </c>
      <c r="BM185" t="str">
        <f>IFERROR(VLOOKUP(BL185,'class and classification'!$A$1:$B$338,2,FALSE),VLOOKUP(BL185,'class and classification'!$A$340:$B$378,2,FALSE))</f>
        <v>Urban with Significant Rural</v>
      </c>
      <c r="BN185" t="str">
        <f>IFERROR(VLOOKUP(BL185,'class and classification'!$A$1:$C$338,3,FALSE),VLOOKUP(BL185,'class and classification'!$A$340:$C$378,3,FALSE))</f>
        <v>SD</v>
      </c>
      <c r="BP185">
        <v>58.03</v>
      </c>
      <c r="BQ185">
        <v>82.61</v>
      </c>
      <c r="BR185">
        <v>87.15</v>
      </c>
      <c r="BS185">
        <v>87.25</v>
      </c>
      <c r="BT185">
        <v>88.04</v>
      </c>
    </row>
    <row r="186" spans="1:72"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I186">
        <v>1.9</v>
      </c>
      <c r="AJ186">
        <v>11.3</v>
      </c>
      <c r="BB186" t="s">
        <v>58</v>
      </c>
      <c r="BC186" t="str">
        <f>IFERROR(VLOOKUP(BB186,'class and classification'!$A$1:$B$338,2,FALSE),VLOOKUP(BB186,'class and classification'!$A$340:$B$378,2,FALSE))</f>
        <v>Predominantly Urban</v>
      </c>
      <c r="BD186" t="str">
        <f>IFERROR(VLOOKUP(BB186,'class and classification'!$A$1:$C$338,3,FALSE),VLOOKUP(BB186,'class and classification'!$A$340:$C$378,3,FALSE))</f>
        <v>SD</v>
      </c>
      <c r="BG186">
        <v>1.2</v>
      </c>
      <c r="BH186">
        <v>2.9</v>
      </c>
      <c r="BI186">
        <v>2.2000000000000002</v>
      </c>
      <c r="BJ186">
        <v>2.8</v>
      </c>
      <c r="BL186" t="s">
        <v>58</v>
      </c>
      <c r="BM186" t="str">
        <f>IFERROR(VLOOKUP(BL186,'class and classification'!$A$1:$B$338,2,FALSE),VLOOKUP(BL186,'class and classification'!$A$340:$B$378,2,FALSE))</f>
        <v>Predominantly Urban</v>
      </c>
      <c r="BN186" t="str">
        <f>IFERROR(VLOOKUP(BL186,'class and classification'!$A$1:$C$338,3,FALSE),VLOOKUP(BL186,'class and classification'!$A$340:$C$378,3,FALSE))</f>
        <v>SD</v>
      </c>
      <c r="BP186">
        <v>45.32</v>
      </c>
      <c r="BQ186">
        <v>77.09</v>
      </c>
      <c r="BR186">
        <v>75.55</v>
      </c>
      <c r="BS186">
        <v>76.709999999999994</v>
      </c>
      <c r="BT186">
        <v>76.33</v>
      </c>
    </row>
    <row r="187" spans="1:72" x14ac:dyDescent="0.3">
      <c r="B187" t="s">
        <v>144</v>
      </c>
      <c r="E187">
        <v>92</v>
      </c>
      <c r="F187">
        <v>93</v>
      </c>
      <c r="G187">
        <v>95.2</v>
      </c>
      <c r="H187">
        <v>94.3</v>
      </c>
      <c r="I187">
        <v>94.2</v>
      </c>
      <c r="J187">
        <v>96.4</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I187">
        <v>1.6</v>
      </c>
      <c r="AJ187">
        <v>1.8</v>
      </c>
      <c r="BB187" t="s">
        <v>61</v>
      </c>
      <c r="BC187" t="str">
        <f>IFERROR(VLOOKUP(BB187,'class and classification'!$A$1:$B$338,2,FALSE),VLOOKUP(BB187,'class and classification'!$A$340:$B$378,2,FALSE))</f>
        <v>Predominantly Urban</v>
      </c>
      <c r="BD187" t="str">
        <f>IFERROR(VLOOKUP(BB187,'class and classification'!$A$1:$C$338,3,FALSE),VLOOKUP(BB187,'class and classification'!$A$340:$C$378,3,FALSE))</f>
        <v>SD</v>
      </c>
      <c r="BG187">
        <v>2.4</v>
      </c>
      <c r="BH187">
        <v>5.0999999999999996</v>
      </c>
      <c r="BI187">
        <v>32.1</v>
      </c>
      <c r="BJ187">
        <v>41.8</v>
      </c>
      <c r="BL187" t="s">
        <v>61</v>
      </c>
      <c r="BM187" t="str">
        <f>IFERROR(VLOOKUP(BL187,'class and classification'!$A$1:$B$338,2,FALSE),VLOOKUP(BL187,'class and classification'!$A$340:$B$378,2,FALSE))</f>
        <v>Predominantly Urban</v>
      </c>
      <c r="BN187" t="str">
        <f>IFERROR(VLOOKUP(BL187,'class and classification'!$A$1:$C$338,3,FALSE),VLOOKUP(BL187,'class and classification'!$A$340:$C$378,3,FALSE))</f>
        <v>SD</v>
      </c>
      <c r="BP187">
        <v>61.11</v>
      </c>
      <c r="BQ187">
        <v>81.08</v>
      </c>
      <c r="BR187">
        <v>82.93</v>
      </c>
      <c r="BS187">
        <v>83.69</v>
      </c>
      <c r="BT187">
        <v>83.86</v>
      </c>
    </row>
    <row r="188" spans="1:72"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I188">
        <v>2.7</v>
      </c>
      <c r="AJ188">
        <v>21.1</v>
      </c>
      <c r="BB188" t="s">
        <v>70</v>
      </c>
      <c r="BC188" t="str">
        <f>IFERROR(VLOOKUP(BB188,'class and classification'!$A$1:$B$338,2,FALSE),VLOOKUP(BB188,'class and classification'!$A$340:$B$378,2,FALSE))</f>
        <v>Urban with Significant Rural</v>
      </c>
      <c r="BD188" t="str">
        <f>IFERROR(VLOOKUP(BB188,'class and classification'!$A$1:$C$338,3,FALSE),VLOOKUP(BB188,'class and classification'!$A$340:$C$378,3,FALSE))</f>
        <v>SD</v>
      </c>
      <c r="BG188">
        <v>3.7</v>
      </c>
      <c r="BH188">
        <v>5.4</v>
      </c>
      <c r="BI188">
        <v>9.1</v>
      </c>
      <c r="BJ188">
        <v>15.9</v>
      </c>
      <c r="BL188" t="s">
        <v>70</v>
      </c>
      <c r="BM188" t="str">
        <f>IFERROR(VLOOKUP(BL188,'class and classification'!$A$1:$B$338,2,FALSE),VLOOKUP(BL188,'class and classification'!$A$340:$B$378,2,FALSE))</f>
        <v>Urban with Significant Rural</v>
      </c>
      <c r="BN188" t="str">
        <f>IFERROR(VLOOKUP(BL188,'class and classification'!$A$1:$C$338,3,FALSE),VLOOKUP(BL188,'class and classification'!$A$340:$C$378,3,FALSE))</f>
        <v>SD</v>
      </c>
      <c r="BP188">
        <v>48.22</v>
      </c>
      <c r="BQ188">
        <v>72.3</v>
      </c>
      <c r="BR188">
        <v>70.27</v>
      </c>
      <c r="BS188">
        <v>69.760000000000005</v>
      </c>
      <c r="BT188">
        <v>71.53</v>
      </c>
    </row>
    <row r="189" spans="1:72"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I189">
        <v>6.4</v>
      </c>
      <c r="AJ189">
        <v>8</v>
      </c>
      <c r="BB189" t="s">
        <v>102</v>
      </c>
      <c r="BC189" t="str">
        <f>IFERROR(VLOOKUP(BB189,'class and classification'!$A$1:$B$338,2,FALSE),VLOOKUP(BB189,'class and classification'!$A$340:$B$378,2,FALSE))</f>
        <v>Urban with Significant Rural</v>
      </c>
      <c r="BD189" t="str">
        <f>IFERROR(VLOOKUP(BB189,'class and classification'!$A$1:$C$338,3,FALSE),VLOOKUP(BB189,'class and classification'!$A$340:$C$378,3,FALSE))</f>
        <v>SD</v>
      </c>
      <c r="BG189">
        <v>6.8</v>
      </c>
      <c r="BH189">
        <v>8.1</v>
      </c>
      <c r="BI189">
        <v>12.3</v>
      </c>
      <c r="BJ189">
        <v>17.8</v>
      </c>
      <c r="BL189" t="s">
        <v>102</v>
      </c>
      <c r="BM189" t="str">
        <f>IFERROR(VLOOKUP(BL189,'class and classification'!$A$1:$B$338,2,FALSE),VLOOKUP(BL189,'class and classification'!$A$340:$B$378,2,FALSE))</f>
        <v>Urban with Significant Rural</v>
      </c>
      <c r="BN189" t="str">
        <f>IFERROR(VLOOKUP(BL189,'class and classification'!$A$1:$C$338,3,FALSE),VLOOKUP(BL189,'class and classification'!$A$340:$C$378,3,FALSE))</f>
        <v>SD</v>
      </c>
      <c r="BP189">
        <v>54.72</v>
      </c>
      <c r="BQ189">
        <v>66.03</v>
      </c>
      <c r="BR189">
        <v>70.510000000000005</v>
      </c>
      <c r="BS189">
        <v>69.53</v>
      </c>
      <c r="BT189">
        <v>69.44</v>
      </c>
    </row>
    <row r="190" spans="1:72"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I190">
        <v>0.9</v>
      </c>
      <c r="AJ190">
        <v>23.3</v>
      </c>
      <c r="BB190" t="s">
        <v>125</v>
      </c>
      <c r="BC190" t="str">
        <f>IFERROR(VLOOKUP(BB190,'class and classification'!$A$1:$B$338,2,FALSE),VLOOKUP(BB190,'class and classification'!$A$340:$B$378,2,FALSE))</f>
        <v>Predominantly Urban</v>
      </c>
      <c r="BD190" t="str">
        <f>IFERROR(VLOOKUP(BB190,'class and classification'!$A$1:$C$338,3,FALSE),VLOOKUP(BB190,'class and classification'!$A$340:$C$378,3,FALSE))</f>
        <v>SD</v>
      </c>
      <c r="BG190">
        <v>1.2</v>
      </c>
      <c r="BH190">
        <v>1.5</v>
      </c>
      <c r="BI190">
        <v>5.3</v>
      </c>
      <c r="BJ190">
        <v>8.5</v>
      </c>
      <c r="BL190" t="s">
        <v>125</v>
      </c>
      <c r="BM190" t="str">
        <f>IFERROR(VLOOKUP(BL190,'class and classification'!$A$1:$B$338,2,FALSE),VLOOKUP(BL190,'class and classification'!$A$340:$B$378,2,FALSE))</f>
        <v>Predominantly Urban</v>
      </c>
      <c r="BN190" t="str">
        <f>IFERROR(VLOOKUP(BL190,'class and classification'!$A$1:$C$338,3,FALSE),VLOOKUP(BL190,'class and classification'!$A$340:$C$378,3,FALSE))</f>
        <v>SD</v>
      </c>
      <c r="BP190">
        <v>75.760000000000005</v>
      </c>
      <c r="BQ190">
        <v>90.3</v>
      </c>
      <c r="BR190">
        <v>97.58</v>
      </c>
      <c r="BS190">
        <v>97.51</v>
      </c>
      <c r="BT190">
        <v>97.22</v>
      </c>
    </row>
    <row r="191" spans="1:72"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I191">
        <v>35</v>
      </c>
      <c r="AJ191">
        <v>39.5</v>
      </c>
      <c r="BB191" t="s">
        <v>163</v>
      </c>
      <c r="BC191" t="str">
        <f>IFERROR(VLOOKUP(BB191,'class and classification'!$A$1:$B$338,2,FALSE),VLOOKUP(BB191,'class and classification'!$A$340:$B$378,2,FALSE))</f>
        <v>Predominantly Rural</v>
      </c>
      <c r="BD191" t="str">
        <f>IFERROR(VLOOKUP(BB191,'class and classification'!$A$1:$C$338,3,FALSE),VLOOKUP(BB191,'class and classification'!$A$340:$C$378,3,FALSE))</f>
        <v>SD</v>
      </c>
      <c r="BG191">
        <v>2.4</v>
      </c>
      <c r="BH191">
        <v>5.8</v>
      </c>
      <c r="BI191">
        <v>18.100000000000001</v>
      </c>
      <c r="BJ191">
        <v>37.799999999999997</v>
      </c>
      <c r="BL191" t="s">
        <v>163</v>
      </c>
      <c r="BM191" t="str">
        <f>IFERROR(VLOOKUP(BL191,'class and classification'!$A$1:$B$338,2,FALSE),VLOOKUP(BL191,'class and classification'!$A$340:$B$378,2,FALSE))</f>
        <v>Predominantly Rural</v>
      </c>
      <c r="BN191" t="str">
        <f>IFERROR(VLOOKUP(BL191,'class and classification'!$A$1:$C$338,3,FALSE),VLOOKUP(BL191,'class and classification'!$A$340:$C$378,3,FALSE))</f>
        <v>SD</v>
      </c>
      <c r="BP191">
        <v>8.6300000000000008</v>
      </c>
      <c r="BQ191">
        <v>51.01</v>
      </c>
      <c r="BR191">
        <v>49.04</v>
      </c>
      <c r="BS191">
        <v>48.29</v>
      </c>
      <c r="BT191">
        <v>53.41</v>
      </c>
    </row>
    <row r="192" spans="1:72" x14ac:dyDescent="0.3">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I192">
        <v>76.599999999999994</v>
      </c>
      <c r="AJ192">
        <v>79.7</v>
      </c>
      <c r="BB192" t="s">
        <v>215</v>
      </c>
      <c r="BC192" t="str">
        <f>IFERROR(VLOOKUP(BB192,'class and classification'!$A$1:$B$338,2,FALSE),VLOOKUP(BB192,'class and classification'!$A$340:$B$378,2,FALSE))</f>
        <v>Predominantly Urban</v>
      </c>
      <c r="BD192" t="str">
        <f>IFERROR(VLOOKUP(BB192,'class and classification'!$A$1:$C$338,3,FALSE),VLOOKUP(BB192,'class and classification'!$A$340:$C$378,3,FALSE))</f>
        <v>SD</v>
      </c>
      <c r="BG192">
        <v>1.8</v>
      </c>
      <c r="BH192">
        <v>4.2</v>
      </c>
      <c r="BI192">
        <v>7.6</v>
      </c>
      <c r="BJ192">
        <v>13.3</v>
      </c>
      <c r="BL192" t="s">
        <v>215</v>
      </c>
      <c r="BM192" t="str">
        <f>IFERROR(VLOOKUP(BL192,'class and classification'!$A$1:$B$338,2,FALSE),VLOOKUP(BL192,'class and classification'!$A$340:$B$378,2,FALSE))</f>
        <v>Predominantly Urban</v>
      </c>
      <c r="BN192" t="str">
        <f>IFERROR(VLOOKUP(BL192,'class and classification'!$A$1:$C$338,3,FALSE),VLOOKUP(BL192,'class and classification'!$A$340:$C$378,3,FALSE))</f>
        <v>SD</v>
      </c>
      <c r="BP192">
        <v>53.02</v>
      </c>
      <c r="BQ192">
        <v>71.88</v>
      </c>
      <c r="BR192">
        <v>81.22</v>
      </c>
      <c r="BS192">
        <v>81.510000000000005</v>
      </c>
      <c r="BT192">
        <v>80.97</v>
      </c>
    </row>
    <row r="193" spans="1:72"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I193">
        <v>24.4</v>
      </c>
      <c r="AJ193">
        <v>33.4</v>
      </c>
      <c r="BB193" t="s">
        <v>274</v>
      </c>
      <c r="BC193" t="str">
        <f>IFERROR(VLOOKUP(BB193,'class and classification'!$A$1:$B$338,2,FALSE),VLOOKUP(BB193,'class and classification'!$A$340:$B$378,2,FALSE))</f>
        <v>Predominantly Rural</v>
      </c>
      <c r="BD193" t="str">
        <f>IFERROR(VLOOKUP(BB193,'class and classification'!$A$1:$C$338,3,FALSE),VLOOKUP(BB193,'class and classification'!$A$340:$C$378,3,FALSE))</f>
        <v>SD</v>
      </c>
      <c r="BG193">
        <v>0.3</v>
      </c>
      <c r="BH193">
        <v>3.1</v>
      </c>
      <c r="BI193">
        <v>7.6</v>
      </c>
      <c r="BJ193">
        <v>12.1</v>
      </c>
      <c r="BL193" t="s">
        <v>274</v>
      </c>
      <c r="BM193" t="str">
        <f>IFERROR(VLOOKUP(BL193,'class and classification'!$A$1:$B$338,2,FALSE),VLOOKUP(BL193,'class and classification'!$A$340:$B$378,2,FALSE))</f>
        <v>Predominantly Rural</v>
      </c>
      <c r="BN193" t="str">
        <f>IFERROR(VLOOKUP(BL193,'class and classification'!$A$1:$C$338,3,FALSE),VLOOKUP(BL193,'class and classification'!$A$340:$C$378,3,FALSE))</f>
        <v>SD</v>
      </c>
      <c r="BP193">
        <v>40.08</v>
      </c>
      <c r="BQ193">
        <v>66.010000000000005</v>
      </c>
      <c r="BR193">
        <v>67.209999999999994</v>
      </c>
      <c r="BS193">
        <v>69.92</v>
      </c>
      <c r="BT193">
        <v>65.510000000000005</v>
      </c>
    </row>
    <row r="194" spans="1:72"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83</v>
      </c>
      <c r="F194">
        <v>87</v>
      </c>
      <c r="G194">
        <v>91.1</v>
      </c>
      <c r="H194">
        <v>91.5</v>
      </c>
      <c r="I194">
        <v>92.3</v>
      </c>
      <c r="J194">
        <v>92.3</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I194">
        <v>69.8</v>
      </c>
      <c r="AJ194">
        <v>70.3</v>
      </c>
      <c r="BB194" t="s">
        <v>286</v>
      </c>
      <c r="BC194" t="str">
        <f>IFERROR(VLOOKUP(BB194,'class and classification'!$A$1:$B$338,2,FALSE),VLOOKUP(BB194,'class and classification'!$A$340:$B$378,2,FALSE))</f>
        <v>Predominantly Rural</v>
      </c>
      <c r="BD194" t="str">
        <f>IFERROR(VLOOKUP(BB194,'class and classification'!$A$1:$C$338,3,FALSE),VLOOKUP(BB194,'class and classification'!$A$340:$C$378,3,FALSE))</f>
        <v>SD</v>
      </c>
      <c r="BG194">
        <v>1.9</v>
      </c>
      <c r="BH194">
        <v>7.3</v>
      </c>
      <c r="BI194">
        <v>19.100000000000001</v>
      </c>
      <c r="BJ194">
        <v>37.1</v>
      </c>
      <c r="BL194" t="s">
        <v>286</v>
      </c>
      <c r="BM194" t="str">
        <f>IFERROR(VLOOKUP(BL194,'class and classification'!$A$1:$B$338,2,FALSE),VLOOKUP(BL194,'class and classification'!$A$340:$B$378,2,FALSE))</f>
        <v>Predominantly Rural</v>
      </c>
      <c r="BN194" t="str">
        <f>IFERROR(VLOOKUP(BL194,'class and classification'!$A$1:$C$338,3,FALSE),VLOOKUP(BL194,'class and classification'!$A$340:$C$378,3,FALSE))</f>
        <v>SD</v>
      </c>
      <c r="BP194">
        <v>21.64</v>
      </c>
      <c r="BQ194">
        <v>49.37</v>
      </c>
      <c r="BR194">
        <v>62.02</v>
      </c>
      <c r="BS194">
        <v>62.78</v>
      </c>
      <c r="BT194">
        <v>64.19</v>
      </c>
    </row>
    <row r="195" spans="1:72"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97</v>
      </c>
      <c r="F195">
        <v>98</v>
      </c>
      <c r="G195">
        <v>98.4</v>
      </c>
      <c r="H195">
        <v>98.5</v>
      </c>
      <c r="I195">
        <v>98.5</v>
      </c>
      <c r="J195">
        <v>98.2</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I195">
        <v>82.9</v>
      </c>
      <c r="AJ195">
        <v>85.8</v>
      </c>
      <c r="BB195" t="s">
        <v>47</v>
      </c>
      <c r="BC195" t="str">
        <f>IFERROR(VLOOKUP(BB195,'class and classification'!$A$1:$B$338,2,FALSE),VLOOKUP(BB195,'class and classification'!$A$340:$B$378,2,FALSE))</f>
        <v>Predominantly Urban</v>
      </c>
      <c r="BD195" t="str">
        <f>IFERROR(VLOOKUP(BB195,'class and classification'!$A$1:$C$338,3,FALSE),VLOOKUP(BB195,'class and classification'!$A$340:$C$378,3,FALSE))</f>
        <v>SD</v>
      </c>
      <c r="BG195">
        <v>0.3</v>
      </c>
      <c r="BH195">
        <v>0.7</v>
      </c>
      <c r="BI195">
        <v>3.7</v>
      </c>
      <c r="BJ195">
        <v>5.3</v>
      </c>
      <c r="BL195" t="s">
        <v>47</v>
      </c>
      <c r="BM195" t="str">
        <f>IFERROR(VLOOKUP(BL195,'class and classification'!$A$1:$B$338,2,FALSE),VLOOKUP(BL195,'class and classification'!$A$340:$B$378,2,FALSE))</f>
        <v>Predominantly Urban</v>
      </c>
      <c r="BN195" t="str">
        <f>IFERROR(VLOOKUP(BL195,'class and classification'!$A$1:$C$338,3,FALSE),VLOOKUP(BL195,'class and classification'!$A$340:$C$378,3,FALSE))</f>
        <v>SD</v>
      </c>
      <c r="BP195">
        <v>58.67</v>
      </c>
      <c r="BQ195">
        <v>77.81</v>
      </c>
      <c r="BR195">
        <v>85.3</v>
      </c>
      <c r="BS195">
        <v>83.94</v>
      </c>
      <c r="BT195">
        <v>84.17</v>
      </c>
    </row>
    <row r="196" spans="1:72"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88</v>
      </c>
      <c r="F196">
        <v>90</v>
      </c>
      <c r="G196">
        <v>92.9</v>
      </c>
      <c r="H196">
        <v>93.199999999999989</v>
      </c>
      <c r="I196">
        <v>93.7</v>
      </c>
      <c r="J196">
        <v>94</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I196">
        <v>3.7</v>
      </c>
      <c r="AJ196">
        <v>4.5</v>
      </c>
      <c r="BB196" t="s">
        <v>79</v>
      </c>
      <c r="BC196" t="str">
        <f>IFERROR(VLOOKUP(BB196,'class and classification'!$A$1:$B$338,2,FALSE),VLOOKUP(BB196,'class and classification'!$A$340:$B$378,2,FALSE))</f>
        <v>Urban with Significant Rural</v>
      </c>
      <c r="BD196" t="str">
        <f>IFERROR(VLOOKUP(BB196,'class and classification'!$A$1:$C$338,3,FALSE),VLOOKUP(BB196,'class and classification'!$A$340:$C$378,3,FALSE))</f>
        <v>SD</v>
      </c>
      <c r="BG196">
        <v>1.6</v>
      </c>
      <c r="BH196">
        <v>2.7</v>
      </c>
      <c r="BI196">
        <v>4.5999999999999996</v>
      </c>
      <c r="BJ196">
        <v>19.100000000000001</v>
      </c>
      <c r="BL196" t="s">
        <v>79</v>
      </c>
      <c r="BM196" t="str">
        <f>IFERROR(VLOOKUP(BL196,'class and classification'!$A$1:$B$338,2,FALSE),VLOOKUP(BL196,'class and classification'!$A$340:$B$378,2,FALSE))</f>
        <v>Urban with Significant Rural</v>
      </c>
      <c r="BN196" t="str">
        <f>IFERROR(VLOOKUP(BL196,'class and classification'!$A$1:$C$338,3,FALSE),VLOOKUP(BL196,'class and classification'!$A$340:$C$378,3,FALSE))</f>
        <v>SD</v>
      </c>
      <c r="BP196">
        <v>67.81</v>
      </c>
      <c r="BQ196">
        <v>83.54</v>
      </c>
      <c r="BR196">
        <v>84.21</v>
      </c>
      <c r="BS196">
        <v>83.24</v>
      </c>
      <c r="BT196">
        <v>83.06</v>
      </c>
    </row>
    <row r="197" spans="1:72"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83</v>
      </c>
      <c r="F197">
        <v>87</v>
      </c>
      <c r="G197">
        <v>93.8</v>
      </c>
      <c r="H197">
        <v>94.600000000000009</v>
      </c>
      <c r="I197">
        <v>94.8</v>
      </c>
      <c r="J197">
        <v>94.6</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I197">
        <v>83.6</v>
      </c>
      <c r="AJ197">
        <v>85.6</v>
      </c>
      <c r="BB197" t="s">
        <v>92</v>
      </c>
      <c r="BC197" t="str">
        <f>IFERROR(VLOOKUP(BB197,'class and classification'!$A$1:$B$338,2,FALSE),VLOOKUP(BB197,'class and classification'!$A$340:$B$378,2,FALSE))</f>
        <v>Urban with Significant Rural</v>
      </c>
      <c r="BD197" t="str">
        <f>IFERROR(VLOOKUP(BB197,'class and classification'!$A$1:$C$338,3,FALSE),VLOOKUP(BB197,'class and classification'!$A$340:$C$378,3,FALSE))</f>
        <v>SD</v>
      </c>
      <c r="BG197">
        <v>2.2000000000000002</v>
      </c>
      <c r="BH197">
        <v>3.8</v>
      </c>
      <c r="BI197">
        <v>9.1999999999999993</v>
      </c>
      <c r="BJ197">
        <v>12.6</v>
      </c>
      <c r="BL197" t="s">
        <v>92</v>
      </c>
      <c r="BM197" t="str">
        <f>IFERROR(VLOOKUP(BL197,'class and classification'!$A$1:$B$338,2,FALSE),VLOOKUP(BL197,'class and classification'!$A$340:$B$378,2,FALSE))</f>
        <v>Urban with Significant Rural</v>
      </c>
      <c r="BN197" t="str">
        <f>IFERROR(VLOOKUP(BL197,'class and classification'!$A$1:$C$338,3,FALSE),VLOOKUP(BL197,'class and classification'!$A$340:$C$378,3,FALSE))</f>
        <v>SD</v>
      </c>
      <c r="BP197">
        <v>56.17</v>
      </c>
      <c r="BQ197">
        <v>72.819999999999993</v>
      </c>
      <c r="BR197">
        <v>70.23</v>
      </c>
      <c r="BS197">
        <v>70.040000000000006</v>
      </c>
      <c r="BT197">
        <v>74.78</v>
      </c>
    </row>
    <row r="198" spans="1:72"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71</v>
      </c>
      <c r="F198">
        <v>75</v>
      </c>
      <c r="G198">
        <v>79.3</v>
      </c>
      <c r="H198">
        <v>79.899999999999991</v>
      </c>
      <c r="I198">
        <v>80.900000000000006</v>
      </c>
      <c r="J198">
        <v>80.599999999999994</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I198">
        <v>23</v>
      </c>
      <c r="AJ198">
        <v>27.2</v>
      </c>
      <c r="BB198" t="s">
        <v>134</v>
      </c>
      <c r="BC198" t="str">
        <f>IFERROR(VLOOKUP(BB198,'class and classification'!$A$1:$B$338,2,FALSE),VLOOKUP(BB198,'class and classification'!$A$340:$B$378,2,FALSE))</f>
        <v>Predominantly Urban</v>
      </c>
      <c r="BD198" t="str">
        <f>IFERROR(VLOOKUP(BB198,'class and classification'!$A$1:$C$338,3,FALSE),VLOOKUP(BB198,'class and classification'!$A$340:$C$378,3,FALSE))</f>
        <v>SD</v>
      </c>
      <c r="BG198">
        <v>1.7</v>
      </c>
      <c r="BH198">
        <v>2.7</v>
      </c>
      <c r="BI198">
        <v>6.5</v>
      </c>
      <c r="BJ198">
        <v>9.3000000000000007</v>
      </c>
      <c r="BL198" t="s">
        <v>134</v>
      </c>
      <c r="BM198" t="str">
        <f>IFERROR(VLOOKUP(BL198,'class and classification'!$A$1:$B$338,2,FALSE),VLOOKUP(BL198,'class and classification'!$A$340:$B$378,2,FALSE))</f>
        <v>Predominantly Urban</v>
      </c>
      <c r="BN198" t="str">
        <f>IFERROR(VLOOKUP(BL198,'class and classification'!$A$1:$C$338,3,FALSE),VLOOKUP(BL198,'class and classification'!$A$340:$C$378,3,FALSE))</f>
        <v>SD</v>
      </c>
      <c r="BP198">
        <v>60.94</v>
      </c>
      <c r="BQ198">
        <v>76.22</v>
      </c>
      <c r="BR198">
        <v>77.790000000000006</v>
      </c>
      <c r="BS198">
        <v>78.53</v>
      </c>
      <c r="BT198">
        <v>88.52</v>
      </c>
    </row>
    <row r="199" spans="1:72"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81</v>
      </c>
      <c r="F199">
        <v>84</v>
      </c>
      <c r="G199">
        <v>89.7</v>
      </c>
      <c r="H199">
        <v>92.100000000000009</v>
      </c>
      <c r="I199">
        <v>92.9</v>
      </c>
      <c r="J199">
        <v>93.1</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I199">
        <v>57.9</v>
      </c>
      <c r="AJ199">
        <v>66.7</v>
      </c>
      <c r="BB199" t="s">
        <v>185</v>
      </c>
      <c r="BC199" t="str">
        <f>IFERROR(VLOOKUP(BB199,'class and classification'!$A$1:$B$338,2,FALSE),VLOOKUP(BB199,'class and classification'!$A$340:$B$378,2,FALSE))</f>
        <v>Urban with Significant Rural</v>
      </c>
      <c r="BD199" t="str">
        <f>IFERROR(VLOOKUP(BB199,'class and classification'!$A$1:$C$338,3,FALSE),VLOOKUP(BB199,'class and classification'!$A$340:$C$378,3,FALSE))</f>
        <v>SD</v>
      </c>
      <c r="BG199">
        <v>0.7</v>
      </c>
      <c r="BH199">
        <v>1.4</v>
      </c>
      <c r="BI199">
        <v>2.5</v>
      </c>
      <c r="BJ199">
        <v>5.9</v>
      </c>
      <c r="BL199" t="s">
        <v>185</v>
      </c>
      <c r="BM199" t="str">
        <f>IFERROR(VLOOKUP(BL199,'class and classification'!$A$1:$B$338,2,FALSE),VLOOKUP(BL199,'class and classification'!$A$340:$B$378,2,FALSE))</f>
        <v>Urban with Significant Rural</v>
      </c>
      <c r="BN199" t="str">
        <f>IFERROR(VLOOKUP(BL199,'class and classification'!$A$1:$C$338,3,FALSE),VLOOKUP(BL199,'class and classification'!$A$340:$C$378,3,FALSE))</f>
        <v>SD</v>
      </c>
      <c r="BP199">
        <v>40.61</v>
      </c>
      <c r="BQ199">
        <v>68.48</v>
      </c>
      <c r="BR199">
        <v>66.66</v>
      </c>
      <c r="BS199">
        <v>67.16</v>
      </c>
      <c r="BT199">
        <v>67.91</v>
      </c>
    </row>
    <row r="200" spans="1:72" x14ac:dyDescent="0.3">
      <c r="AB200" t="s">
        <v>857</v>
      </c>
      <c r="AC200" t="e">
        <f>IFERROR(VLOOKUP(AB200,'class and classification'!$A$1:$B$338,2,FALSE),VLOOKUP(AB200,'class and classification'!$A$340:$B$378,2,FALSE))</f>
        <v>#N/A</v>
      </c>
      <c r="AD200" t="e">
        <f>IFERROR(VLOOKUP(AB200,'class and classification'!$A$1:$C$338,3,FALSE),VLOOKUP(AB200,'class and classification'!$A$340:$C$378,3,FALSE))</f>
        <v>#N/A</v>
      </c>
      <c r="AI200">
        <v>8.3000000000000007</v>
      </c>
      <c r="AJ200">
        <v>22.5</v>
      </c>
      <c r="BB200" t="s">
        <v>254</v>
      </c>
      <c r="BC200" t="str">
        <f>IFERROR(VLOOKUP(BB200,'class and classification'!$A$1:$B$338,2,FALSE),VLOOKUP(BB200,'class and classification'!$A$340:$B$378,2,FALSE))</f>
        <v>Predominantly Urban</v>
      </c>
      <c r="BD200" t="str">
        <f>IFERROR(VLOOKUP(BB200,'class and classification'!$A$1:$C$338,3,FALSE),VLOOKUP(BB200,'class and classification'!$A$340:$C$378,3,FALSE))</f>
        <v>SD</v>
      </c>
      <c r="BG200">
        <v>0.5</v>
      </c>
      <c r="BH200">
        <v>1.7</v>
      </c>
      <c r="BI200">
        <v>23.4</v>
      </c>
      <c r="BJ200">
        <v>41.9</v>
      </c>
      <c r="BL200" t="s">
        <v>254</v>
      </c>
      <c r="BM200" t="str">
        <f>IFERROR(VLOOKUP(BL200,'class and classification'!$A$1:$B$338,2,FALSE),VLOOKUP(BL200,'class and classification'!$A$340:$B$378,2,FALSE))</f>
        <v>Predominantly Urban</v>
      </c>
      <c r="BN200" t="str">
        <f>IFERROR(VLOOKUP(BL200,'class and classification'!$A$1:$C$338,3,FALSE),VLOOKUP(BL200,'class and classification'!$A$340:$C$378,3,FALSE))</f>
        <v>SD</v>
      </c>
      <c r="BP200">
        <v>67.25</v>
      </c>
      <c r="BQ200">
        <v>83.01</v>
      </c>
      <c r="BR200">
        <v>77.48</v>
      </c>
      <c r="BS200">
        <v>78.39</v>
      </c>
      <c r="BT200">
        <v>82.75</v>
      </c>
    </row>
    <row r="201" spans="1:72"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I201">
        <v>9.8000000000000007</v>
      </c>
      <c r="AJ201">
        <v>73.099999999999994</v>
      </c>
      <c r="BB201" t="s">
        <v>258</v>
      </c>
      <c r="BC201" t="str">
        <f>IFERROR(VLOOKUP(BB201,'class and classification'!$A$1:$B$338,2,FALSE),VLOOKUP(BB201,'class and classification'!$A$340:$B$378,2,FALSE))</f>
        <v>Predominantly Urban</v>
      </c>
      <c r="BD201" t="str">
        <f>IFERROR(VLOOKUP(BB201,'class and classification'!$A$1:$C$338,3,FALSE),VLOOKUP(BB201,'class and classification'!$A$340:$C$378,3,FALSE))</f>
        <v>SD</v>
      </c>
      <c r="BG201">
        <v>0</v>
      </c>
      <c r="BH201">
        <v>0.9</v>
      </c>
      <c r="BI201">
        <v>1.3</v>
      </c>
      <c r="BJ201">
        <v>3.6</v>
      </c>
      <c r="BL201" t="s">
        <v>258</v>
      </c>
      <c r="BM201" t="str">
        <f>IFERROR(VLOOKUP(BL201,'class and classification'!$A$1:$B$338,2,FALSE),VLOOKUP(BL201,'class and classification'!$A$340:$B$378,2,FALSE))</f>
        <v>Predominantly Urban</v>
      </c>
      <c r="BN201" t="str">
        <f>IFERROR(VLOOKUP(BL201,'class and classification'!$A$1:$C$338,3,FALSE),VLOOKUP(BL201,'class and classification'!$A$340:$C$378,3,FALSE))</f>
        <v>SD</v>
      </c>
      <c r="BP201">
        <v>83.63</v>
      </c>
      <c r="BQ201">
        <v>93.39</v>
      </c>
      <c r="BR201">
        <v>95.95</v>
      </c>
      <c r="BS201">
        <v>95.6</v>
      </c>
      <c r="BT201">
        <v>96.6</v>
      </c>
    </row>
    <row r="202" spans="1:72"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87</v>
      </c>
      <c r="F202">
        <v>88</v>
      </c>
      <c r="G202">
        <v>92.2</v>
      </c>
      <c r="H202">
        <v>92.7</v>
      </c>
      <c r="I202">
        <v>94.7</v>
      </c>
      <c r="J202">
        <v>95.1</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I202">
        <v>38.299999999999997</v>
      </c>
      <c r="AJ202">
        <v>58.6</v>
      </c>
      <c r="BB202" t="s">
        <v>278</v>
      </c>
      <c r="BC202" t="str">
        <f>IFERROR(VLOOKUP(BB202,'class and classification'!$A$1:$B$338,2,FALSE),VLOOKUP(BB202,'class and classification'!$A$340:$B$378,2,FALSE))</f>
        <v>Predominantly Urban</v>
      </c>
      <c r="BD202" t="str">
        <f>IFERROR(VLOOKUP(BB202,'class and classification'!$A$1:$C$338,3,FALSE),VLOOKUP(BB202,'class and classification'!$A$340:$C$378,3,FALSE))</f>
        <v>SD</v>
      </c>
      <c r="BG202">
        <v>0.5</v>
      </c>
      <c r="BH202">
        <v>1.4</v>
      </c>
      <c r="BI202">
        <v>5.4</v>
      </c>
      <c r="BJ202">
        <v>39</v>
      </c>
      <c r="BL202" t="s">
        <v>278</v>
      </c>
      <c r="BM202" t="str">
        <f>IFERROR(VLOOKUP(BL202,'class and classification'!$A$1:$B$338,2,FALSE),VLOOKUP(BL202,'class and classification'!$A$340:$B$378,2,FALSE))</f>
        <v>Predominantly Urban</v>
      </c>
      <c r="BN202" t="str">
        <f>IFERROR(VLOOKUP(BL202,'class and classification'!$A$1:$C$338,3,FALSE),VLOOKUP(BL202,'class and classification'!$A$340:$C$378,3,FALSE))</f>
        <v>SD</v>
      </c>
      <c r="BP202">
        <v>77.22</v>
      </c>
      <c r="BQ202">
        <v>90.79</v>
      </c>
      <c r="BR202">
        <v>91.14</v>
      </c>
      <c r="BS202">
        <v>88.84</v>
      </c>
      <c r="BT202">
        <v>90.34</v>
      </c>
    </row>
    <row r="203" spans="1:72"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90</v>
      </c>
      <c r="F203">
        <v>91</v>
      </c>
      <c r="G203">
        <v>93.100000000000009</v>
      </c>
      <c r="H203">
        <v>93.5</v>
      </c>
      <c r="I203">
        <v>95.1</v>
      </c>
      <c r="J203">
        <v>94.4</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I203">
        <v>9.5</v>
      </c>
      <c r="AJ203">
        <v>22.2</v>
      </c>
      <c r="BB203" t="s">
        <v>294</v>
      </c>
      <c r="BC203" t="str">
        <f>IFERROR(VLOOKUP(BB203,'class and classification'!$A$1:$B$338,2,FALSE),VLOOKUP(BB203,'class and classification'!$A$340:$B$378,2,FALSE))</f>
        <v>Predominantly Urban</v>
      </c>
      <c r="BD203" t="str">
        <f>IFERROR(VLOOKUP(BB203,'class and classification'!$A$1:$C$338,3,FALSE),VLOOKUP(BB203,'class and classification'!$A$340:$C$378,3,FALSE))</f>
        <v>SD</v>
      </c>
      <c r="BG203">
        <v>1.2</v>
      </c>
      <c r="BH203">
        <v>1.5</v>
      </c>
      <c r="BI203">
        <v>2.4</v>
      </c>
      <c r="BJ203">
        <v>22.9</v>
      </c>
      <c r="BL203" t="s">
        <v>294</v>
      </c>
      <c r="BM203" t="str">
        <f>IFERROR(VLOOKUP(BL203,'class and classification'!$A$1:$B$338,2,FALSE),VLOOKUP(BL203,'class and classification'!$A$340:$B$378,2,FALSE))</f>
        <v>Predominantly Urban</v>
      </c>
      <c r="BN203" t="str">
        <f>IFERROR(VLOOKUP(BL203,'class and classification'!$A$1:$C$338,3,FALSE),VLOOKUP(BL203,'class and classification'!$A$340:$C$378,3,FALSE))</f>
        <v>SD</v>
      </c>
      <c r="BP203">
        <v>90.3</v>
      </c>
      <c r="BQ203">
        <v>96.01</v>
      </c>
      <c r="BR203">
        <v>98.43</v>
      </c>
      <c r="BS203">
        <v>98.59</v>
      </c>
      <c r="BT203">
        <v>99.5</v>
      </c>
    </row>
    <row r="204" spans="1:72"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92</v>
      </c>
      <c r="F204">
        <v>94</v>
      </c>
      <c r="G204">
        <v>95.9</v>
      </c>
      <c r="H204">
        <v>96.3</v>
      </c>
      <c r="I204">
        <v>97.4</v>
      </c>
      <c r="J204">
        <v>97</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I204">
        <v>9.4</v>
      </c>
      <c r="AJ204">
        <v>15.1</v>
      </c>
      <c r="BB204" t="s">
        <v>297</v>
      </c>
      <c r="BC204" t="str">
        <f>IFERROR(VLOOKUP(BB204,'class and classification'!$A$1:$B$338,2,FALSE),VLOOKUP(BB204,'class and classification'!$A$340:$B$378,2,FALSE))</f>
        <v>Predominantly Urban</v>
      </c>
      <c r="BD204" t="str">
        <f>IFERROR(VLOOKUP(BB204,'class and classification'!$A$1:$C$338,3,FALSE),VLOOKUP(BB204,'class and classification'!$A$340:$C$378,3,FALSE))</f>
        <v>SD</v>
      </c>
      <c r="BG204">
        <v>2</v>
      </c>
      <c r="BH204">
        <v>3.5</v>
      </c>
      <c r="BI204">
        <v>9.6999999999999993</v>
      </c>
      <c r="BJ204">
        <v>12</v>
      </c>
      <c r="BL204" t="s">
        <v>297</v>
      </c>
      <c r="BM204" t="str">
        <f>IFERROR(VLOOKUP(BL204,'class and classification'!$A$1:$B$338,2,FALSE),VLOOKUP(BL204,'class and classification'!$A$340:$B$378,2,FALSE))</f>
        <v>Predominantly Urban</v>
      </c>
      <c r="BN204" t="str">
        <f>IFERROR(VLOOKUP(BL204,'class and classification'!$A$1:$C$338,3,FALSE),VLOOKUP(BL204,'class and classification'!$A$340:$C$378,3,FALSE))</f>
        <v>SD</v>
      </c>
      <c r="BP204">
        <v>76.510000000000005</v>
      </c>
      <c r="BQ204">
        <v>83.15</v>
      </c>
      <c r="BR204">
        <v>79.58</v>
      </c>
      <c r="BS204">
        <v>80.790000000000006</v>
      </c>
      <c r="BT204">
        <v>80.040000000000006</v>
      </c>
    </row>
    <row r="205" spans="1:72"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68</v>
      </c>
      <c r="F205">
        <v>78</v>
      </c>
      <c r="G205">
        <v>82.600000000000009</v>
      </c>
      <c r="H205">
        <v>85.100000000000009</v>
      </c>
      <c r="I205">
        <v>88.4</v>
      </c>
      <c r="J205">
        <v>89.4</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I205">
        <v>74.900000000000006</v>
      </c>
      <c r="AJ205">
        <v>78</v>
      </c>
      <c r="BB205" t="s">
        <v>39</v>
      </c>
      <c r="BC205" t="str">
        <f>IFERROR(VLOOKUP(BB205,'class and classification'!$A$1:$B$338,2,FALSE),VLOOKUP(BB205,'class and classification'!$A$340:$B$378,2,FALSE))</f>
        <v>Predominantly Rural</v>
      </c>
      <c r="BD205" t="str">
        <f>IFERROR(VLOOKUP(BB205,'class and classification'!$A$1:$C$338,3,FALSE),VLOOKUP(BB205,'class and classification'!$A$340:$C$378,3,FALSE))</f>
        <v>SD</v>
      </c>
      <c r="BG205">
        <v>0.8</v>
      </c>
      <c r="BH205">
        <v>2.4</v>
      </c>
      <c r="BI205">
        <v>11.1</v>
      </c>
      <c r="BJ205">
        <v>29.5</v>
      </c>
      <c r="BL205" t="s">
        <v>39</v>
      </c>
      <c r="BM205" t="str">
        <f>IFERROR(VLOOKUP(BL205,'class and classification'!$A$1:$B$338,2,FALSE),VLOOKUP(BL205,'class and classification'!$A$340:$B$378,2,FALSE))</f>
        <v>Predominantly Rural</v>
      </c>
      <c r="BN205" t="str">
        <f>IFERROR(VLOOKUP(BL205,'class and classification'!$A$1:$C$338,3,FALSE),VLOOKUP(BL205,'class and classification'!$A$340:$C$378,3,FALSE))</f>
        <v>SD</v>
      </c>
      <c r="BP205">
        <v>11.22</v>
      </c>
      <c r="BQ205">
        <v>56.31</v>
      </c>
      <c r="BR205">
        <v>61.86</v>
      </c>
      <c r="BS205">
        <v>60.25</v>
      </c>
      <c r="BT205">
        <v>60.25</v>
      </c>
    </row>
    <row r="206" spans="1:72"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97</v>
      </c>
      <c r="F206">
        <v>98</v>
      </c>
      <c r="G206">
        <v>98.2</v>
      </c>
      <c r="H206">
        <v>97.899999999999991</v>
      </c>
      <c r="I206">
        <v>98</v>
      </c>
      <c r="J206">
        <v>97.9</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I206">
        <v>1.1000000000000001</v>
      </c>
      <c r="AJ206">
        <v>1.1000000000000001</v>
      </c>
      <c r="BB206" t="s">
        <v>44</v>
      </c>
      <c r="BC206" t="str">
        <f>IFERROR(VLOOKUP(BB206,'class and classification'!$A$1:$B$338,2,FALSE),VLOOKUP(BB206,'class and classification'!$A$340:$B$378,2,FALSE))</f>
        <v>Urban with Significant Rural</v>
      </c>
      <c r="BD206" t="str">
        <f>IFERROR(VLOOKUP(BB206,'class and classification'!$A$1:$C$338,3,FALSE),VLOOKUP(BB206,'class and classification'!$A$340:$C$378,3,FALSE))</f>
        <v>SD</v>
      </c>
      <c r="BG206">
        <v>4</v>
      </c>
      <c r="BH206">
        <v>5.7</v>
      </c>
      <c r="BI206">
        <v>7.3</v>
      </c>
      <c r="BJ206">
        <v>8.6999999999999993</v>
      </c>
      <c r="BL206" t="s">
        <v>44</v>
      </c>
      <c r="BM206" t="str">
        <f>IFERROR(VLOOKUP(BL206,'class and classification'!$A$1:$B$338,2,FALSE),VLOOKUP(BL206,'class and classification'!$A$340:$B$378,2,FALSE))</f>
        <v>Urban with Significant Rural</v>
      </c>
      <c r="BN206" t="str">
        <f>IFERROR(VLOOKUP(BL206,'class and classification'!$A$1:$C$338,3,FALSE),VLOOKUP(BL206,'class and classification'!$A$340:$C$378,3,FALSE))</f>
        <v>SD</v>
      </c>
      <c r="BP206">
        <v>31.87</v>
      </c>
      <c r="BQ206">
        <v>53.76</v>
      </c>
      <c r="BR206">
        <v>55.72</v>
      </c>
      <c r="BS206">
        <v>53.1</v>
      </c>
      <c r="BT206">
        <v>54.65</v>
      </c>
    </row>
    <row r="207" spans="1:72"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83</v>
      </c>
      <c r="F207">
        <v>86</v>
      </c>
      <c r="G207">
        <v>88.8</v>
      </c>
      <c r="H207">
        <v>90</v>
      </c>
      <c r="I207">
        <v>91.9</v>
      </c>
      <c r="J207">
        <v>92.6</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I207">
        <v>4.5999999999999996</v>
      </c>
      <c r="AJ207">
        <v>7</v>
      </c>
      <c r="BB207" t="s">
        <v>116</v>
      </c>
      <c r="BC207" t="str">
        <f>IFERROR(VLOOKUP(BB207,'class and classification'!$A$1:$B$338,2,FALSE),VLOOKUP(BB207,'class and classification'!$A$340:$B$378,2,FALSE))</f>
        <v>Urban with Significant Rural</v>
      </c>
      <c r="BD207" t="str">
        <f>IFERROR(VLOOKUP(BB207,'class and classification'!$A$1:$C$338,3,FALSE),VLOOKUP(BB207,'class and classification'!$A$340:$C$378,3,FALSE))</f>
        <v>SD</v>
      </c>
      <c r="BG207">
        <v>1.6</v>
      </c>
      <c r="BH207">
        <v>2.4</v>
      </c>
      <c r="BI207">
        <v>3.3</v>
      </c>
      <c r="BJ207">
        <v>12.2</v>
      </c>
      <c r="BL207" t="s">
        <v>116</v>
      </c>
      <c r="BM207" t="str">
        <f>IFERROR(VLOOKUP(BL207,'class and classification'!$A$1:$B$338,2,FALSE),VLOOKUP(BL207,'class and classification'!$A$340:$B$378,2,FALSE))</f>
        <v>Urban with Significant Rural</v>
      </c>
      <c r="BN207" t="str">
        <f>IFERROR(VLOOKUP(BL207,'class and classification'!$A$1:$C$338,3,FALSE),VLOOKUP(BL207,'class and classification'!$A$340:$C$378,3,FALSE))</f>
        <v>SD</v>
      </c>
      <c r="BP207">
        <v>46.6</v>
      </c>
      <c r="BQ207">
        <v>74.48</v>
      </c>
      <c r="BR207">
        <v>76.27</v>
      </c>
      <c r="BS207">
        <v>75.63</v>
      </c>
      <c r="BT207">
        <v>76.55</v>
      </c>
    </row>
    <row r="208" spans="1:72"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84</v>
      </c>
      <c r="F208">
        <v>85</v>
      </c>
      <c r="G208">
        <v>88.5</v>
      </c>
      <c r="H208">
        <v>89.3</v>
      </c>
      <c r="I208">
        <v>93</v>
      </c>
      <c r="J208">
        <v>93.3</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I208">
        <v>44.3</v>
      </c>
      <c r="AJ208">
        <v>76.2</v>
      </c>
      <c r="BB208" t="s">
        <v>147</v>
      </c>
      <c r="BC208" t="str">
        <f>IFERROR(VLOOKUP(BB208,'class and classification'!$A$1:$B$338,2,FALSE),VLOOKUP(BB208,'class and classification'!$A$340:$B$378,2,FALSE))</f>
        <v>Predominantly Rural</v>
      </c>
      <c r="BD208" t="str">
        <f>IFERROR(VLOOKUP(BB208,'class and classification'!$A$1:$C$338,3,FALSE),VLOOKUP(BB208,'class and classification'!$A$340:$C$378,3,FALSE))</f>
        <v>SD</v>
      </c>
      <c r="BG208">
        <v>0.7</v>
      </c>
      <c r="BH208">
        <v>2.4</v>
      </c>
      <c r="BI208">
        <v>3.4</v>
      </c>
      <c r="BJ208">
        <v>12.2</v>
      </c>
      <c r="BL208" t="s">
        <v>147</v>
      </c>
      <c r="BM208" t="str">
        <f>IFERROR(VLOOKUP(BL208,'class and classification'!$A$1:$B$338,2,FALSE),VLOOKUP(BL208,'class and classification'!$A$340:$B$378,2,FALSE))</f>
        <v>Predominantly Rural</v>
      </c>
      <c r="BN208" t="str">
        <f>IFERROR(VLOOKUP(BL208,'class and classification'!$A$1:$C$338,3,FALSE),VLOOKUP(BL208,'class and classification'!$A$340:$C$378,3,FALSE))</f>
        <v>SD</v>
      </c>
      <c r="BP208">
        <v>23.46</v>
      </c>
      <c r="BQ208">
        <v>57.96</v>
      </c>
      <c r="BR208">
        <v>65.84</v>
      </c>
      <c r="BS208">
        <v>64.69</v>
      </c>
      <c r="BT208">
        <v>64.88</v>
      </c>
    </row>
    <row r="209" spans="1:72"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84</v>
      </c>
      <c r="F209">
        <v>86</v>
      </c>
      <c r="G209">
        <v>91.3</v>
      </c>
      <c r="H209">
        <v>91.199999999999989</v>
      </c>
      <c r="I209">
        <v>94</v>
      </c>
      <c r="J209">
        <v>93.9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I209">
        <v>9.1</v>
      </c>
      <c r="AJ209">
        <v>17.7</v>
      </c>
      <c r="BB209" t="s">
        <v>188</v>
      </c>
      <c r="BC209" t="str">
        <f>IFERROR(VLOOKUP(BB209,'class and classification'!$A$1:$B$338,2,FALSE),VLOOKUP(BB209,'class and classification'!$A$340:$B$378,2,FALSE))</f>
        <v>Predominantly Rural</v>
      </c>
      <c r="BD209" t="str">
        <f>IFERROR(VLOOKUP(BB209,'class and classification'!$A$1:$C$338,3,FALSE),VLOOKUP(BB209,'class and classification'!$A$340:$C$378,3,FALSE))</f>
        <v>SD</v>
      </c>
      <c r="BG209">
        <v>0.7</v>
      </c>
      <c r="BH209">
        <v>2.4</v>
      </c>
      <c r="BI209">
        <v>4.2</v>
      </c>
      <c r="BJ209">
        <v>6.3</v>
      </c>
      <c r="BL209" t="s">
        <v>188</v>
      </c>
      <c r="BM209" t="str">
        <f>IFERROR(VLOOKUP(BL209,'class and classification'!$A$1:$B$338,2,FALSE),VLOOKUP(BL209,'class and classification'!$A$340:$B$378,2,FALSE))</f>
        <v>Predominantly Rural</v>
      </c>
      <c r="BN209" t="str">
        <f>IFERROR(VLOOKUP(BL209,'class and classification'!$A$1:$C$338,3,FALSE),VLOOKUP(BL209,'class and classification'!$A$340:$C$378,3,FALSE))</f>
        <v>SD</v>
      </c>
      <c r="BP209">
        <v>14.18</v>
      </c>
      <c r="BQ209">
        <v>47.82</v>
      </c>
      <c r="BR209">
        <v>50.09</v>
      </c>
      <c r="BS209">
        <v>53.74</v>
      </c>
      <c r="BT209">
        <v>54.23</v>
      </c>
    </row>
    <row r="210" spans="1:72" x14ac:dyDescent="0.3">
      <c r="AB210" t="s">
        <v>911</v>
      </c>
      <c r="AC210" t="e">
        <f>IFERROR(VLOOKUP(AB210,'class and classification'!$A$1:$B$338,2,FALSE),VLOOKUP(AB210,'class and classification'!$A$340:$B$378,2,FALSE))</f>
        <v>#N/A</v>
      </c>
      <c r="AD210" t="e">
        <f>IFERROR(VLOOKUP(AB210,'class and classification'!$A$1:$C$338,3,FALSE),VLOOKUP(AB210,'class and classification'!$A$340:$C$378,3,FALSE))</f>
        <v>#N/A</v>
      </c>
      <c r="AI210">
        <v>1.9</v>
      </c>
      <c r="AJ210">
        <v>2.1</v>
      </c>
      <c r="BB210" t="s">
        <v>195</v>
      </c>
      <c r="BC210" t="str">
        <f>IFERROR(VLOOKUP(BB210,'class and classification'!$A$1:$B$338,2,FALSE),VLOOKUP(BB210,'class and classification'!$A$340:$B$378,2,FALSE))</f>
        <v>Predominantly Urban</v>
      </c>
      <c r="BD210" t="str">
        <f>IFERROR(VLOOKUP(BB210,'class and classification'!$A$1:$C$338,3,FALSE),VLOOKUP(BB210,'class and classification'!$A$340:$C$378,3,FALSE))</f>
        <v>SD</v>
      </c>
      <c r="BG210">
        <v>0.1</v>
      </c>
      <c r="BH210">
        <v>0.2</v>
      </c>
      <c r="BI210">
        <v>0.2</v>
      </c>
      <c r="BJ210">
        <v>19.600000000000001</v>
      </c>
      <c r="BL210" t="s">
        <v>195</v>
      </c>
      <c r="BM210" t="str">
        <f>IFERROR(VLOOKUP(BL210,'class and classification'!$A$1:$B$338,2,FALSE),VLOOKUP(BL210,'class and classification'!$A$340:$B$378,2,FALSE))</f>
        <v>Predominantly Urban</v>
      </c>
      <c r="BN210" t="str">
        <f>IFERROR(VLOOKUP(BL210,'class and classification'!$A$1:$C$338,3,FALSE),VLOOKUP(BL210,'class and classification'!$A$340:$C$378,3,FALSE))</f>
        <v>SD</v>
      </c>
      <c r="BP210">
        <v>57.66</v>
      </c>
      <c r="BQ210">
        <v>83.42</v>
      </c>
      <c r="BR210">
        <v>88.21</v>
      </c>
      <c r="BS210">
        <v>82.04</v>
      </c>
      <c r="BT210">
        <v>83.38</v>
      </c>
    </row>
    <row r="211" spans="1:72"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I211">
        <v>1</v>
      </c>
      <c r="AJ211">
        <v>25.8</v>
      </c>
      <c r="BB211" t="s">
        <v>244</v>
      </c>
      <c r="BC211" t="str">
        <f>IFERROR(VLOOKUP(BB211,'class and classification'!$A$1:$B$338,2,FALSE),VLOOKUP(BB211,'class and classification'!$A$340:$B$378,2,FALSE))</f>
        <v>Predominantly Rural</v>
      </c>
      <c r="BD211" t="str">
        <f>IFERROR(VLOOKUP(BB211,'class and classification'!$A$1:$C$338,3,FALSE),VLOOKUP(BB211,'class and classification'!$A$340:$C$378,3,FALSE))</f>
        <v>SD</v>
      </c>
      <c r="BG211">
        <v>1.2</v>
      </c>
      <c r="BH211">
        <v>2.7</v>
      </c>
      <c r="BI211">
        <v>8.4</v>
      </c>
      <c r="BJ211">
        <v>13.8</v>
      </c>
      <c r="BL211" t="s">
        <v>244</v>
      </c>
      <c r="BM211" t="str">
        <f>IFERROR(VLOOKUP(BL211,'class and classification'!$A$1:$B$338,2,FALSE),VLOOKUP(BL211,'class and classification'!$A$340:$B$378,2,FALSE))</f>
        <v>Predominantly Rural</v>
      </c>
      <c r="BN211" t="str">
        <f>IFERROR(VLOOKUP(BL211,'class and classification'!$A$1:$C$338,3,FALSE),VLOOKUP(BL211,'class and classification'!$A$340:$C$378,3,FALSE))</f>
        <v>SD</v>
      </c>
      <c r="BP211">
        <v>10.64</v>
      </c>
      <c r="BQ211">
        <v>46.58</v>
      </c>
      <c r="BR211">
        <v>42.87</v>
      </c>
      <c r="BS211">
        <v>47.76</v>
      </c>
      <c r="BT211">
        <v>47.94</v>
      </c>
    </row>
    <row r="212" spans="1:72"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78</v>
      </c>
      <c r="F212">
        <v>83</v>
      </c>
      <c r="G212">
        <v>85.600000000000009</v>
      </c>
      <c r="H212">
        <v>86.5</v>
      </c>
      <c r="I212">
        <v>87.1</v>
      </c>
      <c r="J212">
        <v>89.4</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I212">
        <v>64.8</v>
      </c>
      <c r="AJ212">
        <v>72.900000000000006</v>
      </c>
      <c r="BB212" t="s">
        <v>14</v>
      </c>
      <c r="BC212" t="str">
        <f>IFERROR(VLOOKUP(BB212,'class and classification'!$A$1:$B$338,2,FALSE),VLOOKUP(BB212,'class and classification'!$A$340:$B$378,2,FALSE))</f>
        <v>Predominantly Rural</v>
      </c>
      <c r="BD212" t="str">
        <f>IFERROR(VLOOKUP(BB212,'class and classification'!$A$1:$C$338,3,FALSE),VLOOKUP(BB212,'class and classification'!$A$340:$C$378,3,FALSE))</f>
        <v>SD</v>
      </c>
      <c r="BG212">
        <v>4.2</v>
      </c>
      <c r="BH212">
        <v>6.3</v>
      </c>
      <c r="BI212">
        <v>8.3000000000000007</v>
      </c>
      <c r="BJ212">
        <v>11.7</v>
      </c>
      <c r="BL212" t="s">
        <v>14</v>
      </c>
      <c r="BM212" t="str">
        <f>IFERROR(VLOOKUP(BL212,'class and classification'!$A$1:$B$338,2,FALSE),VLOOKUP(BL212,'class and classification'!$A$340:$B$378,2,FALSE))</f>
        <v>Predominantly Rural</v>
      </c>
      <c r="BN212" t="str">
        <f>IFERROR(VLOOKUP(BL212,'class and classification'!$A$1:$C$338,3,FALSE),VLOOKUP(BL212,'class and classification'!$A$340:$C$378,3,FALSE))</f>
        <v>SD</v>
      </c>
      <c r="BP212">
        <v>25.97</v>
      </c>
      <c r="BQ212">
        <v>61</v>
      </c>
      <c r="BR212">
        <v>67.03</v>
      </c>
      <c r="BS212">
        <v>67.45</v>
      </c>
      <c r="BT212">
        <v>67.77</v>
      </c>
    </row>
    <row r="213" spans="1:72"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83</v>
      </c>
      <c r="F213">
        <v>92</v>
      </c>
      <c r="G213">
        <v>96.699999999999989</v>
      </c>
      <c r="H213">
        <v>95</v>
      </c>
      <c r="I213">
        <v>96</v>
      </c>
      <c r="J213">
        <v>95.9</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I213">
        <v>48.8</v>
      </c>
      <c r="AJ213">
        <v>49.4</v>
      </c>
      <c r="BB213" t="s">
        <v>142</v>
      </c>
      <c r="BC213" t="str">
        <f>IFERROR(VLOOKUP(BB213,'class and classification'!$A$1:$B$338,2,FALSE),VLOOKUP(BB213,'class and classification'!$A$340:$B$378,2,FALSE))</f>
        <v>Predominantly Urban</v>
      </c>
      <c r="BD213" t="str">
        <f>IFERROR(VLOOKUP(BB213,'class and classification'!$A$1:$C$338,3,FALSE),VLOOKUP(BB213,'class and classification'!$A$340:$C$378,3,FALSE))</f>
        <v>SD</v>
      </c>
      <c r="BG213">
        <v>0.9</v>
      </c>
      <c r="BH213">
        <v>1.7</v>
      </c>
      <c r="BI213">
        <v>4.0999999999999996</v>
      </c>
      <c r="BJ213">
        <v>27.7</v>
      </c>
      <c r="BL213" t="s">
        <v>142</v>
      </c>
      <c r="BM213" t="str">
        <f>IFERROR(VLOOKUP(BL213,'class and classification'!$A$1:$B$338,2,FALSE),VLOOKUP(BL213,'class and classification'!$A$340:$B$378,2,FALSE))</f>
        <v>Predominantly Urban</v>
      </c>
      <c r="BN213" t="str">
        <f>IFERROR(VLOOKUP(BL213,'class and classification'!$A$1:$C$338,3,FALSE),VLOOKUP(BL213,'class and classification'!$A$340:$C$378,3,FALSE))</f>
        <v>SD</v>
      </c>
      <c r="BP213">
        <v>65.11</v>
      </c>
      <c r="BQ213">
        <v>82.9</v>
      </c>
      <c r="BR213">
        <v>85.14</v>
      </c>
      <c r="BS213">
        <v>86.32</v>
      </c>
      <c r="BT213">
        <v>86.01</v>
      </c>
    </row>
    <row r="214" spans="1:72"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67</v>
      </c>
      <c r="F214">
        <v>71</v>
      </c>
      <c r="G214">
        <v>76</v>
      </c>
      <c r="H214">
        <v>77.399999999999991</v>
      </c>
      <c r="I214">
        <v>79</v>
      </c>
      <c r="J214">
        <v>78.2</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I214">
        <v>86.7</v>
      </c>
      <c r="AJ214">
        <v>87.3</v>
      </c>
      <c r="BB214" t="s">
        <v>172</v>
      </c>
      <c r="BC214" t="str">
        <f>IFERROR(VLOOKUP(BB214,'class and classification'!$A$1:$B$338,2,FALSE),VLOOKUP(BB214,'class and classification'!$A$340:$B$378,2,FALSE))</f>
        <v>Predominantly Rural</v>
      </c>
      <c r="BD214" t="str">
        <f>IFERROR(VLOOKUP(BB214,'class and classification'!$A$1:$C$338,3,FALSE),VLOOKUP(BB214,'class and classification'!$A$340:$C$378,3,FALSE))</f>
        <v>SD</v>
      </c>
      <c r="BG214">
        <v>4.3</v>
      </c>
      <c r="BH214">
        <v>7.8</v>
      </c>
      <c r="BI214">
        <v>12.7</v>
      </c>
      <c r="BJ214">
        <v>16.7</v>
      </c>
      <c r="BL214" t="s">
        <v>172</v>
      </c>
      <c r="BM214" t="str">
        <f>IFERROR(VLOOKUP(BL214,'class and classification'!$A$1:$B$338,2,FALSE),VLOOKUP(BL214,'class and classification'!$A$340:$B$378,2,FALSE))</f>
        <v>Predominantly Rural</v>
      </c>
      <c r="BN214" t="str">
        <f>IFERROR(VLOOKUP(BL214,'class and classification'!$A$1:$C$338,3,FALSE),VLOOKUP(BL214,'class and classification'!$A$340:$C$378,3,FALSE))</f>
        <v>SD</v>
      </c>
      <c r="BP214">
        <v>23.01</v>
      </c>
      <c r="BQ214">
        <v>50</v>
      </c>
      <c r="BR214">
        <v>49.61</v>
      </c>
      <c r="BS214">
        <v>50.45</v>
      </c>
      <c r="BT214">
        <v>53.08</v>
      </c>
    </row>
    <row r="215" spans="1:72"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80</v>
      </c>
      <c r="F215">
        <v>84</v>
      </c>
      <c r="G215">
        <v>84.800000000000011</v>
      </c>
      <c r="H215">
        <v>85.4</v>
      </c>
      <c r="I215">
        <v>86.3</v>
      </c>
      <c r="J215">
        <v>86.7</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I215">
        <v>66</v>
      </c>
      <c r="AJ215">
        <v>78.7</v>
      </c>
      <c r="BB215" t="s">
        <v>96</v>
      </c>
      <c r="BC215" t="str">
        <f>IFERROR(VLOOKUP(BB215,'class and classification'!$A$1:$B$338,2,FALSE),VLOOKUP(BB215,'class and classification'!$A$340:$B$378,2,FALSE))</f>
        <v>Predominantly Rural</v>
      </c>
      <c r="BD215" t="str">
        <f>IFERROR(VLOOKUP(BB215,'class and classification'!$A$1:$C$338,3,FALSE),VLOOKUP(BB215,'class and classification'!$A$340:$C$378,3,FALSE))</f>
        <v>SD</v>
      </c>
      <c r="BH215">
        <v>4.7</v>
      </c>
      <c r="BI215">
        <v>12.8</v>
      </c>
      <c r="BJ215">
        <v>17.2</v>
      </c>
      <c r="BL215" t="s">
        <v>96</v>
      </c>
      <c r="BM215" t="str">
        <f>IFERROR(VLOOKUP(BL215,'class and classification'!$A$1:$B$338,2,FALSE),VLOOKUP(BL215,'class and classification'!$A$340:$B$378,2,FALSE))</f>
        <v>Predominantly Rural</v>
      </c>
      <c r="BN215" t="str">
        <f>IFERROR(VLOOKUP(BL215,'class and classification'!$A$1:$C$338,3,FALSE),VLOOKUP(BL215,'class and classification'!$A$340:$C$378,3,FALSE))</f>
        <v>SD</v>
      </c>
      <c r="BR215">
        <v>66.510000000000005</v>
      </c>
      <c r="BS215">
        <v>64.69</v>
      </c>
      <c r="BT215">
        <v>65.05</v>
      </c>
    </row>
    <row r="216" spans="1:72"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72</v>
      </c>
      <c r="F216">
        <v>78</v>
      </c>
      <c r="G216">
        <v>79.7</v>
      </c>
      <c r="H216">
        <v>80.099999999999994</v>
      </c>
      <c r="I216">
        <v>81.7</v>
      </c>
      <c r="J216">
        <v>81.8</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I216">
        <v>63.3</v>
      </c>
      <c r="AJ216">
        <v>81</v>
      </c>
      <c r="BB216" t="s">
        <v>304</v>
      </c>
      <c r="BC216" t="str">
        <f>IFERROR(VLOOKUP(BB216,'class and classification'!$A$1:$B$338,2,FALSE),VLOOKUP(BB216,'class and classification'!$A$340:$B$378,2,FALSE))</f>
        <v>Predominantly Rural</v>
      </c>
      <c r="BD216" t="str">
        <f>IFERROR(VLOOKUP(BB216,'class and classification'!$A$1:$C$338,3,FALSE),VLOOKUP(BB216,'class and classification'!$A$340:$C$378,3,FALSE))</f>
        <v>SD</v>
      </c>
      <c r="BH216">
        <v>2.9</v>
      </c>
      <c r="BI216">
        <v>11.2</v>
      </c>
      <c r="BJ216">
        <v>17.3</v>
      </c>
      <c r="BL216" t="s">
        <v>304</v>
      </c>
      <c r="BM216" t="str">
        <f>IFERROR(VLOOKUP(BL216,'class and classification'!$A$1:$B$338,2,FALSE),VLOOKUP(BL216,'class and classification'!$A$340:$B$378,2,FALSE))</f>
        <v>Predominantly Rural</v>
      </c>
      <c r="BN216" t="str">
        <f>IFERROR(VLOOKUP(BL216,'class and classification'!$A$1:$C$338,3,FALSE),VLOOKUP(BL216,'class and classification'!$A$340:$C$378,3,FALSE))</f>
        <v>SD</v>
      </c>
      <c r="BR216">
        <v>73.98</v>
      </c>
      <c r="BS216">
        <v>72.709999999999994</v>
      </c>
      <c r="BT216">
        <v>74.41</v>
      </c>
    </row>
    <row r="217" spans="1:72"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80</v>
      </c>
      <c r="F217">
        <v>84</v>
      </c>
      <c r="G217">
        <v>87.1</v>
      </c>
      <c r="H217">
        <v>87.2</v>
      </c>
      <c r="I217">
        <v>88.6</v>
      </c>
      <c r="J217">
        <v>88.4</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I217">
        <v>57.2</v>
      </c>
      <c r="AJ217">
        <v>68.7</v>
      </c>
      <c r="BB217" t="s">
        <v>97</v>
      </c>
      <c r="BC217" t="str">
        <f>IFERROR(VLOOKUP(BB217,'class and classification'!$A$1:$B$338,2,FALSE),VLOOKUP(BB217,'class and classification'!$A$340:$B$378,2,FALSE))</f>
        <v>Predominantly Urban</v>
      </c>
      <c r="BD217" t="str">
        <f>IFERROR(VLOOKUP(BB217,'class and classification'!$A$1:$C$338,3,FALSE),VLOOKUP(BB217,'class and classification'!$A$340:$C$378,3,FALSE))</f>
        <v>SD</v>
      </c>
      <c r="BG217">
        <v>0.9</v>
      </c>
      <c r="BH217">
        <v>1</v>
      </c>
      <c r="BI217">
        <v>3</v>
      </c>
      <c r="BJ217">
        <v>22.6</v>
      </c>
      <c r="BL217" t="s">
        <v>97</v>
      </c>
      <c r="BM217" t="str">
        <f>IFERROR(VLOOKUP(BL217,'class and classification'!$A$1:$B$338,2,FALSE),VLOOKUP(BL217,'class and classification'!$A$340:$B$378,2,FALSE))</f>
        <v>Predominantly Urban</v>
      </c>
      <c r="BN217" t="str">
        <f>IFERROR(VLOOKUP(BL217,'class and classification'!$A$1:$C$338,3,FALSE),VLOOKUP(BL217,'class and classification'!$A$340:$C$378,3,FALSE))</f>
        <v>SD</v>
      </c>
      <c r="BP217">
        <v>56.18</v>
      </c>
      <c r="BQ217">
        <v>76.89</v>
      </c>
      <c r="BR217">
        <v>88.15</v>
      </c>
      <c r="BS217">
        <v>84.6</v>
      </c>
      <c r="BT217">
        <v>84.74</v>
      </c>
    </row>
    <row r="218" spans="1:72"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72</v>
      </c>
      <c r="F218">
        <v>80</v>
      </c>
      <c r="G218">
        <v>81.399999999999991</v>
      </c>
      <c r="H218">
        <v>81.100000000000009</v>
      </c>
      <c r="I218">
        <v>80.900000000000006</v>
      </c>
      <c r="J218">
        <v>80.599999999999994</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I218">
        <v>70.3</v>
      </c>
      <c r="AJ218">
        <v>92.3</v>
      </c>
      <c r="BB218" t="s">
        <v>130</v>
      </c>
      <c r="BC218" t="str">
        <f>IFERROR(VLOOKUP(BB218,'class and classification'!$A$1:$B$338,2,FALSE),VLOOKUP(BB218,'class and classification'!$A$340:$B$378,2,FALSE))</f>
        <v>Predominantly Urban</v>
      </c>
      <c r="BD218" t="str">
        <f>IFERROR(VLOOKUP(BB218,'class and classification'!$A$1:$C$338,3,FALSE),VLOOKUP(BB218,'class and classification'!$A$340:$C$378,3,FALSE))</f>
        <v>SD</v>
      </c>
      <c r="BG218">
        <v>0.1</v>
      </c>
      <c r="BH218">
        <v>0.8</v>
      </c>
      <c r="BI218">
        <v>3.2</v>
      </c>
      <c r="BJ218">
        <v>4.7</v>
      </c>
      <c r="BL218" t="s">
        <v>130</v>
      </c>
      <c r="BM218" t="str">
        <f>IFERROR(VLOOKUP(BL218,'class and classification'!$A$1:$B$338,2,FALSE),VLOOKUP(BL218,'class and classification'!$A$340:$B$378,2,FALSE))</f>
        <v>Predominantly Urban</v>
      </c>
      <c r="BN218" t="str">
        <f>IFERROR(VLOOKUP(BL218,'class and classification'!$A$1:$C$338,3,FALSE),VLOOKUP(BL218,'class and classification'!$A$340:$C$378,3,FALSE))</f>
        <v>SD</v>
      </c>
      <c r="BP218">
        <v>81.56</v>
      </c>
      <c r="BQ218">
        <v>92.14</v>
      </c>
      <c r="BR218">
        <v>94.73</v>
      </c>
      <c r="BS218">
        <v>92.35</v>
      </c>
      <c r="BT218">
        <v>95.11</v>
      </c>
    </row>
    <row r="219" spans="1:72"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63</v>
      </c>
      <c r="F219">
        <v>71</v>
      </c>
      <c r="G219">
        <v>76.3</v>
      </c>
      <c r="H219">
        <v>77.100000000000009</v>
      </c>
      <c r="I219">
        <v>77.900000000000006</v>
      </c>
      <c r="J219">
        <v>78.900000000000006</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I219">
        <v>41.1</v>
      </c>
      <c r="AJ219">
        <v>64.400000000000006</v>
      </c>
      <c r="BB219" t="s">
        <v>156</v>
      </c>
      <c r="BC219" t="str">
        <f>IFERROR(VLOOKUP(BB219,'class and classification'!$A$1:$B$338,2,FALSE),VLOOKUP(BB219,'class and classification'!$A$340:$B$378,2,FALSE))</f>
        <v>Urban with Significant Rural</v>
      </c>
      <c r="BD219" t="str">
        <f>IFERROR(VLOOKUP(BB219,'class and classification'!$A$1:$C$338,3,FALSE),VLOOKUP(BB219,'class and classification'!$A$340:$C$378,3,FALSE))</f>
        <v>SD</v>
      </c>
      <c r="BG219">
        <v>17.5</v>
      </c>
      <c r="BH219">
        <v>18.100000000000001</v>
      </c>
      <c r="BI219">
        <v>24.6</v>
      </c>
      <c r="BJ219">
        <v>29.5</v>
      </c>
      <c r="BL219" t="s">
        <v>156</v>
      </c>
      <c r="BM219" t="str">
        <f>IFERROR(VLOOKUP(BL219,'class and classification'!$A$1:$B$338,2,FALSE),VLOOKUP(BL219,'class and classification'!$A$340:$B$378,2,FALSE))</f>
        <v>Urban with Significant Rural</v>
      </c>
      <c r="BN219" t="str">
        <f>IFERROR(VLOOKUP(BL219,'class and classification'!$A$1:$C$338,3,FALSE),VLOOKUP(BL219,'class and classification'!$A$340:$C$378,3,FALSE))</f>
        <v>SD</v>
      </c>
      <c r="BP219">
        <v>44.57</v>
      </c>
      <c r="BQ219">
        <v>72.989999999999995</v>
      </c>
      <c r="BR219">
        <v>83.87</v>
      </c>
      <c r="BS219">
        <v>87.66</v>
      </c>
      <c r="BT219">
        <v>88.17</v>
      </c>
    </row>
    <row r="220" spans="1:72" x14ac:dyDescent="0.3">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I220">
        <v>53.1</v>
      </c>
      <c r="AJ220">
        <v>79.5</v>
      </c>
      <c r="BB220" t="s">
        <v>217</v>
      </c>
      <c r="BC220" t="str">
        <f>IFERROR(VLOOKUP(BB220,'class and classification'!$A$1:$B$338,2,FALSE),VLOOKUP(BB220,'class and classification'!$A$340:$B$378,2,FALSE))</f>
        <v>Predominantly Rural</v>
      </c>
      <c r="BD220" t="str">
        <f>IFERROR(VLOOKUP(BB220,'class and classification'!$A$1:$C$338,3,FALSE),VLOOKUP(BB220,'class and classification'!$A$340:$C$378,3,FALSE))</f>
        <v>SD</v>
      </c>
      <c r="BG220">
        <v>1.3</v>
      </c>
      <c r="BH220">
        <v>3.5</v>
      </c>
      <c r="BI220">
        <v>4.8</v>
      </c>
      <c r="BJ220">
        <v>7.7</v>
      </c>
      <c r="BL220" t="s">
        <v>217</v>
      </c>
      <c r="BM220" t="str">
        <f>IFERROR(VLOOKUP(BL220,'class and classification'!$A$1:$B$338,2,FALSE),VLOOKUP(BL220,'class and classification'!$A$340:$B$378,2,FALSE))</f>
        <v>Predominantly Rural</v>
      </c>
      <c r="BN220" t="str">
        <f>IFERROR(VLOOKUP(BL220,'class and classification'!$A$1:$C$338,3,FALSE),VLOOKUP(BL220,'class and classification'!$A$340:$C$378,3,FALSE))</f>
        <v>SD</v>
      </c>
      <c r="BP220">
        <v>42.39</v>
      </c>
      <c r="BQ220">
        <v>65.58</v>
      </c>
      <c r="BR220">
        <v>75.11</v>
      </c>
      <c r="BS220">
        <v>75.2</v>
      </c>
      <c r="BT220">
        <v>75.73</v>
      </c>
    </row>
    <row r="221" spans="1:72"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I221">
        <v>25.5</v>
      </c>
      <c r="AJ221">
        <v>35.9</v>
      </c>
      <c r="BB221" t="s">
        <v>296</v>
      </c>
      <c r="BC221" t="str">
        <f>IFERROR(VLOOKUP(BB221,'class and classification'!$A$1:$B$338,2,FALSE),VLOOKUP(BB221,'class and classification'!$A$340:$B$378,2,FALSE))</f>
        <v>Predominantly Rural</v>
      </c>
      <c r="BD221" t="str">
        <f>IFERROR(VLOOKUP(BB221,'class and classification'!$A$1:$C$338,3,FALSE),VLOOKUP(BB221,'class and classification'!$A$340:$C$378,3,FALSE))</f>
        <v>SD</v>
      </c>
      <c r="BG221">
        <v>4.7</v>
      </c>
      <c r="BH221">
        <v>6</v>
      </c>
      <c r="BI221">
        <v>14.4</v>
      </c>
      <c r="BJ221">
        <v>43.2</v>
      </c>
      <c r="BL221" t="s">
        <v>296</v>
      </c>
      <c r="BM221" t="str">
        <f>IFERROR(VLOOKUP(BL221,'class and classification'!$A$1:$B$338,2,FALSE),VLOOKUP(BL221,'class and classification'!$A$340:$B$378,2,FALSE))</f>
        <v>Predominantly Rural</v>
      </c>
      <c r="BN221" t="str">
        <f>IFERROR(VLOOKUP(BL221,'class and classification'!$A$1:$C$338,3,FALSE),VLOOKUP(BL221,'class and classification'!$A$340:$C$378,3,FALSE))</f>
        <v>SD</v>
      </c>
      <c r="BP221">
        <v>34.11</v>
      </c>
      <c r="BQ221">
        <v>66.94</v>
      </c>
      <c r="BR221">
        <v>69.59</v>
      </c>
      <c r="BS221">
        <v>69.16</v>
      </c>
      <c r="BT221">
        <v>69.739999999999995</v>
      </c>
    </row>
    <row r="222" spans="1:72"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95</v>
      </c>
      <c r="F222">
        <v>95</v>
      </c>
      <c r="G222">
        <v>98.8</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I222">
        <v>56.3</v>
      </c>
      <c r="AJ222">
        <v>78.5</v>
      </c>
      <c r="BB222" t="s">
        <v>22</v>
      </c>
      <c r="BC222" t="str">
        <f>IFERROR(VLOOKUP(BB222,'class and classification'!$A$1:$B$338,2,FALSE),VLOOKUP(BB222,'class and classification'!$A$340:$B$378,2,FALSE))</f>
        <v>Urban with Significant Rural</v>
      </c>
      <c r="BD222" t="str">
        <f>IFERROR(VLOOKUP(BB222,'class and classification'!$A$1:$C$338,3,FALSE),VLOOKUP(BB222,'class and classification'!$A$340:$C$378,3,FALSE))</f>
        <v>SD</v>
      </c>
      <c r="BG222">
        <v>14.3</v>
      </c>
      <c r="BH222">
        <v>17.2</v>
      </c>
      <c r="BI222">
        <v>19.2</v>
      </c>
      <c r="BJ222">
        <v>28.9</v>
      </c>
      <c r="BL222" t="s">
        <v>22</v>
      </c>
      <c r="BM222" t="str">
        <f>IFERROR(VLOOKUP(BL222,'class and classification'!$A$1:$B$338,2,FALSE),VLOOKUP(BL222,'class and classification'!$A$340:$B$378,2,FALSE))</f>
        <v>Urban with Significant Rural</v>
      </c>
      <c r="BN222" t="str">
        <f>IFERROR(VLOOKUP(BL222,'class and classification'!$A$1:$C$338,3,FALSE),VLOOKUP(BL222,'class and classification'!$A$340:$C$378,3,FALSE))</f>
        <v>SD</v>
      </c>
      <c r="BP222">
        <v>53.96</v>
      </c>
      <c r="BQ222">
        <v>65.72</v>
      </c>
      <c r="BR222">
        <v>67.98</v>
      </c>
      <c r="BS222">
        <v>68.510000000000005</v>
      </c>
      <c r="BT222">
        <v>69.31</v>
      </c>
    </row>
    <row r="223" spans="1:72"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84</v>
      </c>
      <c r="F223">
        <v>85</v>
      </c>
      <c r="G223">
        <v>86.3</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I223">
        <v>58.2</v>
      </c>
      <c r="AJ223">
        <v>72.7</v>
      </c>
      <c r="BB223" t="s">
        <v>91</v>
      </c>
      <c r="BC223" t="str">
        <f>IFERROR(VLOOKUP(BB223,'class and classification'!$A$1:$B$338,2,FALSE),VLOOKUP(BB223,'class and classification'!$A$340:$B$378,2,FALSE))</f>
        <v>Predominantly Rural</v>
      </c>
      <c r="BD223" t="str">
        <f>IFERROR(VLOOKUP(BB223,'class and classification'!$A$1:$C$338,3,FALSE),VLOOKUP(BB223,'class and classification'!$A$340:$C$378,3,FALSE))</f>
        <v>SD</v>
      </c>
      <c r="BG223">
        <v>2.1</v>
      </c>
      <c r="BH223">
        <v>4.9000000000000004</v>
      </c>
      <c r="BI223">
        <v>11</v>
      </c>
      <c r="BJ223">
        <v>19.600000000000001</v>
      </c>
      <c r="BL223" t="s">
        <v>91</v>
      </c>
      <c r="BM223" t="str">
        <f>IFERROR(VLOOKUP(BL223,'class and classification'!$A$1:$B$338,2,FALSE),VLOOKUP(BL223,'class and classification'!$A$340:$B$378,2,FALSE))</f>
        <v>Predominantly Rural</v>
      </c>
      <c r="BN223" t="str">
        <f>IFERROR(VLOOKUP(BL223,'class and classification'!$A$1:$C$338,3,FALSE),VLOOKUP(BL223,'class and classification'!$A$340:$C$378,3,FALSE))</f>
        <v>SD</v>
      </c>
      <c r="BP223">
        <v>43.56</v>
      </c>
      <c r="BQ223">
        <v>63.85</v>
      </c>
      <c r="BR223">
        <v>72.72</v>
      </c>
      <c r="BS223">
        <v>72.81</v>
      </c>
      <c r="BT223">
        <v>77.760000000000005</v>
      </c>
    </row>
    <row r="224" spans="1:72"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79</v>
      </c>
      <c r="F224">
        <v>86</v>
      </c>
      <c r="G224">
        <v>88</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I224">
        <v>31.7</v>
      </c>
      <c r="AJ224">
        <v>51.9</v>
      </c>
      <c r="BB224" t="s">
        <v>98</v>
      </c>
      <c r="BC224" t="str">
        <f>IFERROR(VLOOKUP(BB224,'class and classification'!$A$1:$B$338,2,FALSE),VLOOKUP(BB224,'class and classification'!$A$340:$B$378,2,FALSE))</f>
        <v>Predominantly Urban</v>
      </c>
      <c r="BD224" t="str">
        <f>IFERROR(VLOOKUP(BB224,'class and classification'!$A$1:$C$338,3,FALSE),VLOOKUP(BB224,'class and classification'!$A$340:$C$378,3,FALSE))</f>
        <v>SD</v>
      </c>
      <c r="BG224">
        <v>2.8</v>
      </c>
      <c r="BH224">
        <v>5.7</v>
      </c>
      <c r="BI224">
        <v>15.2</v>
      </c>
      <c r="BJ224">
        <v>16</v>
      </c>
      <c r="BL224" t="s">
        <v>98</v>
      </c>
      <c r="BM224" t="str">
        <f>IFERROR(VLOOKUP(BL224,'class and classification'!$A$1:$B$338,2,FALSE),VLOOKUP(BL224,'class and classification'!$A$340:$B$378,2,FALSE))</f>
        <v>Predominantly Urban</v>
      </c>
      <c r="BN224" t="str">
        <f>IFERROR(VLOOKUP(BL224,'class and classification'!$A$1:$C$338,3,FALSE),VLOOKUP(BL224,'class and classification'!$A$340:$C$378,3,FALSE))</f>
        <v>SD</v>
      </c>
      <c r="BP224">
        <v>49.69</v>
      </c>
      <c r="BQ224">
        <v>81.98</v>
      </c>
      <c r="BR224">
        <v>91.4</v>
      </c>
      <c r="BS224">
        <v>87.06</v>
      </c>
      <c r="BT224">
        <v>89.23</v>
      </c>
    </row>
    <row r="225" spans="1:72"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81</v>
      </c>
      <c r="F225">
        <v>83</v>
      </c>
      <c r="G225">
        <v>86.1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I225">
        <v>33.4</v>
      </c>
      <c r="AJ225">
        <v>69.5</v>
      </c>
      <c r="BB225" t="s">
        <v>106</v>
      </c>
      <c r="BC225" t="str">
        <f>IFERROR(VLOOKUP(BB225,'class and classification'!$A$1:$B$338,2,FALSE),VLOOKUP(BB225,'class and classification'!$A$340:$B$378,2,FALSE))</f>
        <v>Predominantly Urban</v>
      </c>
      <c r="BD225" t="str">
        <f>IFERROR(VLOOKUP(BB225,'class and classification'!$A$1:$C$338,3,FALSE),VLOOKUP(BB225,'class and classification'!$A$340:$C$378,3,FALSE))</f>
        <v>SD</v>
      </c>
      <c r="BG225">
        <v>2.7</v>
      </c>
      <c r="BH225">
        <v>3.9</v>
      </c>
      <c r="BI225">
        <v>5.3</v>
      </c>
      <c r="BJ225">
        <v>3.9</v>
      </c>
      <c r="BL225" t="s">
        <v>106</v>
      </c>
      <c r="BM225" t="str">
        <f>IFERROR(VLOOKUP(BL225,'class and classification'!$A$1:$B$338,2,FALSE),VLOOKUP(BL225,'class and classification'!$A$340:$B$378,2,FALSE))</f>
        <v>Predominantly Urban</v>
      </c>
      <c r="BN225" t="str">
        <f>IFERROR(VLOOKUP(BL225,'class and classification'!$A$1:$C$338,3,FALSE),VLOOKUP(BL225,'class and classification'!$A$340:$C$378,3,FALSE))</f>
        <v>SD</v>
      </c>
      <c r="BP225">
        <v>49.57</v>
      </c>
      <c r="BQ225">
        <v>72.290000000000006</v>
      </c>
      <c r="BR225">
        <v>77.78</v>
      </c>
      <c r="BS225">
        <v>75.87</v>
      </c>
      <c r="BT225">
        <v>83.4</v>
      </c>
    </row>
    <row r="226" spans="1:72"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80</v>
      </c>
      <c r="F226">
        <v>85</v>
      </c>
      <c r="G226">
        <v>89.1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I226">
        <v>68.599999999999994</v>
      </c>
      <c r="AJ226">
        <v>81.8</v>
      </c>
      <c r="BB226" t="s">
        <v>114</v>
      </c>
      <c r="BC226" t="str">
        <f>IFERROR(VLOOKUP(BB226,'class and classification'!$A$1:$B$338,2,FALSE),VLOOKUP(BB226,'class and classification'!$A$340:$B$378,2,FALSE))</f>
        <v>Predominantly Urban</v>
      </c>
      <c r="BD226" t="str">
        <f>IFERROR(VLOOKUP(BB226,'class and classification'!$A$1:$C$338,3,FALSE),VLOOKUP(BB226,'class and classification'!$A$340:$C$378,3,FALSE))</f>
        <v>SD</v>
      </c>
      <c r="BG226">
        <v>0.7</v>
      </c>
      <c r="BH226">
        <v>0.9</v>
      </c>
      <c r="BI226">
        <v>1.5</v>
      </c>
      <c r="BJ226">
        <v>4.5999999999999996</v>
      </c>
      <c r="BL226" t="s">
        <v>114</v>
      </c>
      <c r="BM226" t="str">
        <f>IFERROR(VLOOKUP(BL226,'class and classification'!$A$1:$B$338,2,FALSE),VLOOKUP(BL226,'class and classification'!$A$340:$B$378,2,FALSE))</f>
        <v>Predominantly Urban</v>
      </c>
      <c r="BN226" t="str">
        <f>IFERROR(VLOOKUP(BL226,'class and classification'!$A$1:$C$338,3,FALSE),VLOOKUP(BL226,'class and classification'!$A$340:$C$378,3,FALSE))</f>
        <v>SD</v>
      </c>
      <c r="BP226">
        <v>79.08</v>
      </c>
      <c r="BQ226">
        <v>92.88</v>
      </c>
      <c r="BR226">
        <v>91.15</v>
      </c>
      <c r="BS226">
        <v>89.53</v>
      </c>
      <c r="BT226">
        <v>96.09</v>
      </c>
    </row>
    <row r="227" spans="1:72"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95</v>
      </c>
      <c r="F227">
        <v>96</v>
      </c>
      <c r="G227">
        <v>96.699999999999989</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I227">
        <v>2.8</v>
      </c>
      <c r="AJ227">
        <v>3.4</v>
      </c>
      <c r="BB227" t="s">
        <v>128</v>
      </c>
      <c r="BC227" t="str">
        <f>IFERROR(VLOOKUP(BB227,'class and classification'!$A$1:$B$338,2,FALSE),VLOOKUP(BB227,'class and classification'!$A$340:$B$378,2,FALSE))</f>
        <v>Urban with Significant Rural</v>
      </c>
      <c r="BD227" t="str">
        <f>IFERROR(VLOOKUP(BB227,'class and classification'!$A$1:$C$338,3,FALSE),VLOOKUP(BB227,'class and classification'!$A$340:$C$378,3,FALSE))</f>
        <v>SD</v>
      </c>
      <c r="BG227">
        <v>3.2</v>
      </c>
      <c r="BH227">
        <v>5.4</v>
      </c>
      <c r="BI227">
        <v>8.6999999999999993</v>
      </c>
      <c r="BJ227">
        <v>9.4</v>
      </c>
      <c r="BL227" t="s">
        <v>128</v>
      </c>
      <c r="BM227" t="str">
        <f>IFERROR(VLOOKUP(BL227,'class and classification'!$A$1:$B$338,2,FALSE),VLOOKUP(BL227,'class and classification'!$A$340:$B$378,2,FALSE))</f>
        <v>Urban with Significant Rural</v>
      </c>
      <c r="BN227" t="str">
        <f>IFERROR(VLOOKUP(BL227,'class and classification'!$A$1:$C$338,3,FALSE),VLOOKUP(BL227,'class and classification'!$A$340:$C$378,3,FALSE))</f>
        <v>SD</v>
      </c>
      <c r="BP227">
        <v>47.9</v>
      </c>
      <c r="BQ227">
        <v>70.459999999999994</v>
      </c>
      <c r="BR227">
        <v>67.989999999999995</v>
      </c>
      <c r="BS227">
        <v>67.81</v>
      </c>
      <c r="BT227">
        <v>70.989999999999995</v>
      </c>
    </row>
    <row r="228" spans="1:72" x14ac:dyDescent="0.3">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I228">
        <v>0.9</v>
      </c>
      <c r="AJ228">
        <v>5.2</v>
      </c>
      <c r="BB228" t="s">
        <v>131</v>
      </c>
      <c r="BC228" t="str">
        <f>IFERROR(VLOOKUP(BB228,'class and classification'!$A$1:$B$338,2,FALSE),VLOOKUP(BB228,'class and classification'!$A$340:$B$378,2,FALSE))</f>
        <v>Predominantly Urban</v>
      </c>
      <c r="BD228" t="str">
        <f>IFERROR(VLOOKUP(BB228,'class and classification'!$A$1:$C$338,3,FALSE),VLOOKUP(BB228,'class and classification'!$A$340:$C$378,3,FALSE))</f>
        <v>SD</v>
      </c>
      <c r="BG228">
        <v>0.5</v>
      </c>
      <c r="BH228">
        <v>0.8</v>
      </c>
      <c r="BI228">
        <v>1.2</v>
      </c>
      <c r="BJ228">
        <v>1.5</v>
      </c>
      <c r="BL228" t="s">
        <v>131</v>
      </c>
      <c r="BM228" t="str">
        <f>IFERROR(VLOOKUP(BL228,'class and classification'!$A$1:$B$338,2,FALSE),VLOOKUP(BL228,'class and classification'!$A$340:$B$378,2,FALSE))</f>
        <v>Predominantly Urban</v>
      </c>
      <c r="BN228" t="str">
        <f>IFERROR(VLOOKUP(BL228,'class and classification'!$A$1:$C$338,3,FALSE),VLOOKUP(BL228,'class and classification'!$A$340:$C$378,3,FALSE))</f>
        <v>SD</v>
      </c>
      <c r="BP228">
        <v>59.04</v>
      </c>
      <c r="BQ228">
        <v>83.55</v>
      </c>
      <c r="BR228">
        <v>91.78</v>
      </c>
      <c r="BS228">
        <v>94.65</v>
      </c>
      <c r="BT228">
        <v>94.64</v>
      </c>
    </row>
    <row r="229" spans="1:72" x14ac:dyDescent="0.3">
      <c r="A229" t="s">
        <v>1187</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I229">
        <v>5.4</v>
      </c>
      <c r="AJ229">
        <v>6.5</v>
      </c>
      <c r="BB229" t="s">
        <v>177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G229">
        <v>7.7</v>
      </c>
      <c r="BH229">
        <v>9.1999999999999993</v>
      </c>
      <c r="BI229">
        <v>10.199999999999999</v>
      </c>
      <c r="BJ229">
        <v>11.3</v>
      </c>
      <c r="BL229" t="s">
        <v>177</v>
      </c>
      <c r="BM229" t="str">
        <f>IFERROR(VLOOKUP(BL229,'class and classification'!$A$1:$B$338,2,FALSE),VLOOKUP(BL229,'class and classification'!$A$340:$B$378,2,FALSE))</f>
        <v>Urban with Significant Rural</v>
      </c>
      <c r="BN229" t="str">
        <f>IFERROR(VLOOKUP(BL229,'class and classification'!$A$1:$C$338,3,FALSE),VLOOKUP(BL229,'class and classification'!$A$340:$C$378,3,FALSE))</f>
        <v>SD</v>
      </c>
      <c r="BP229">
        <v>34.229999999999997</v>
      </c>
      <c r="BQ229">
        <v>63.03</v>
      </c>
      <c r="BR229">
        <v>67.739999999999995</v>
      </c>
      <c r="BS229">
        <v>69.819999999999993</v>
      </c>
      <c r="BT229">
        <v>73.45</v>
      </c>
    </row>
    <row r="230" spans="1:72"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I230">
        <v>1.6</v>
      </c>
      <c r="AJ230">
        <v>1.9</v>
      </c>
      <c r="BB230" t="s">
        <v>222</v>
      </c>
      <c r="BC230" t="str">
        <f>IFERROR(VLOOKUP(BB230,'class and classification'!$A$1:$B$338,2,FALSE),VLOOKUP(BB230,'class and classification'!$A$340:$B$378,2,FALSE))</f>
        <v>Predominantly Urban</v>
      </c>
      <c r="BD230" t="str">
        <f>IFERROR(VLOOKUP(BB230,'class and classification'!$A$1:$C$338,3,FALSE),VLOOKUP(BB230,'class and classification'!$A$340:$C$378,3,FALSE))</f>
        <v>SD</v>
      </c>
      <c r="BG230">
        <v>2.4</v>
      </c>
      <c r="BH230">
        <v>3.1</v>
      </c>
      <c r="BI230">
        <v>4.2</v>
      </c>
      <c r="BJ230">
        <v>4.8</v>
      </c>
      <c r="BL230" t="s">
        <v>222</v>
      </c>
      <c r="BM230" t="str">
        <f>IFERROR(VLOOKUP(BL230,'class and classification'!$A$1:$B$338,2,FALSE),VLOOKUP(BL230,'class and classification'!$A$340:$B$378,2,FALSE))</f>
        <v>Predominantly Urban</v>
      </c>
      <c r="BN230" t="str">
        <f>IFERROR(VLOOKUP(BL230,'class and classification'!$A$1:$C$338,3,FALSE),VLOOKUP(BL230,'class and classification'!$A$340:$C$378,3,FALSE))</f>
        <v>SD</v>
      </c>
      <c r="BP230">
        <v>57.97</v>
      </c>
      <c r="BQ230">
        <v>81.31</v>
      </c>
      <c r="BR230">
        <v>86.51</v>
      </c>
      <c r="BS230">
        <v>87.13</v>
      </c>
      <c r="BT230">
        <v>90.46</v>
      </c>
    </row>
    <row r="231" spans="1:72"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I231">
        <v>4.9000000000000004</v>
      </c>
      <c r="AJ231">
        <v>6.1</v>
      </c>
      <c r="BB231" t="s">
        <v>275</v>
      </c>
      <c r="BC231" t="str">
        <f>IFERROR(VLOOKUP(BB231,'class and classification'!$A$1:$B$338,2,FALSE),VLOOKUP(BB231,'class and classification'!$A$340:$B$378,2,FALSE))</f>
        <v>Urban with Significant Rural</v>
      </c>
      <c r="BD231" t="str">
        <f>IFERROR(VLOOKUP(BB231,'class and classification'!$A$1:$C$338,3,FALSE),VLOOKUP(BB231,'class and classification'!$A$340:$C$378,3,FALSE))</f>
        <v>SD</v>
      </c>
      <c r="BG231">
        <v>7.6</v>
      </c>
      <c r="BH231">
        <v>11.6</v>
      </c>
      <c r="BI231">
        <v>14.7</v>
      </c>
      <c r="BJ231">
        <v>18</v>
      </c>
      <c r="BL231" t="s">
        <v>275</v>
      </c>
      <c r="BM231" t="str">
        <f>IFERROR(VLOOKUP(BL231,'class and classification'!$A$1:$B$338,2,FALSE),VLOOKUP(BL231,'class and classification'!$A$340:$B$378,2,FALSE))</f>
        <v>Urban with Significant Rural</v>
      </c>
      <c r="BN231" t="str">
        <f>IFERROR(VLOOKUP(BL231,'class and classification'!$A$1:$C$338,3,FALSE),VLOOKUP(BL231,'class and classification'!$A$340:$C$378,3,FALSE))</f>
        <v>SD</v>
      </c>
      <c r="BP231">
        <v>41.41</v>
      </c>
      <c r="BQ231">
        <v>69.11</v>
      </c>
      <c r="BR231">
        <v>70</v>
      </c>
      <c r="BS231">
        <v>71.13</v>
      </c>
      <c r="BT231">
        <v>75.319999999999993</v>
      </c>
    </row>
    <row r="232" spans="1:72"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I232">
        <v>10.4</v>
      </c>
      <c r="AJ232">
        <v>12.7</v>
      </c>
      <c r="BB232" t="s">
        <v>308</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G232">
        <v>2.7</v>
      </c>
      <c r="BH232">
        <v>5.3</v>
      </c>
      <c r="BI232">
        <v>7.9</v>
      </c>
      <c r="BJ232">
        <v>9.3000000000000007</v>
      </c>
      <c r="BL232" t="s">
        <v>308</v>
      </c>
      <c r="BM232" t="str">
        <f>IFERROR(VLOOKUP(BL232,'class and classification'!$A$1:$B$338,2,FALSE),VLOOKUP(BL232,'class and classification'!$A$340:$B$378,2,FALSE))</f>
        <v>Predominantly Rural</v>
      </c>
      <c r="BN232" t="str">
        <f>IFERROR(VLOOKUP(BL232,'class and classification'!$A$1:$C$338,3,FALSE),VLOOKUP(BL232,'class and classification'!$A$340:$C$378,3,FALSE))</f>
        <v>SD</v>
      </c>
      <c r="BP232">
        <v>34.96</v>
      </c>
      <c r="BQ232">
        <v>61.77</v>
      </c>
      <c r="BR232">
        <v>70.790000000000006</v>
      </c>
      <c r="BS232">
        <v>73.86</v>
      </c>
      <c r="BT232">
        <v>75.819999999999993</v>
      </c>
    </row>
    <row r="233" spans="1:72"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I233">
        <v>78.7</v>
      </c>
      <c r="AJ233">
        <v>79</v>
      </c>
      <c r="BB233" t="s">
        <v>12</v>
      </c>
      <c r="BC233" t="str">
        <f>IFERROR(VLOOKUP(BB233,'class and classification'!$A$1:$B$338,2,FALSE),VLOOKUP(BB233,'class and classification'!$A$340:$B$378,2,FALSE))</f>
        <v>Urban with Significant Rural</v>
      </c>
      <c r="BD233" t="str">
        <f>IFERROR(VLOOKUP(BB233,'class and classification'!$A$1:$C$338,3,FALSE),VLOOKUP(BB233,'class and classification'!$A$340:$C$378,3,FALSE))</f>
        <v>SD</v>
      </c>
      <c r="BG233">
        <v>3.8</v>
      </c>
      <c r="BH233">
        <v>4.9000000000000004</v>
      </c>
      <c r="BI233">
        <v>7.5</v>
      </c>
      <c r="BJ233">
        <v>11.9</v>
      </c>
      <c r="BL233" t="s">
        <v>12</v>
      </c>
      <c r="BM233" t="str">
        <f>IFERROR(VLOOKUP(BL233,'class and classification'!$A$1:$B$338,2,FALSE),VLOOKUP(BL233,'class and classification'!$A$340:$B$378,2,FALSE))</f>
        <v>Urban with Significant Rural</v>
      </c>
      <c r="BN233" t="str">
        <f>IFERROR(VLOOKUP(BL233,'class and classification'!$A$1:$C$338,3,FALSE),VLOOKUP(BL233,'class and classification'!$A$340:$C$378,3,FALSE))</f>
        <v>SD</v>
      </c>
      <c r="BP233">
        <v>55.11</v>
      </c>
      <c r="BQ233">
        <v>70.45</v>
      </c>
      <c r="BR233">
        <v>70.62</v>
      </c>
      <c r="BS233">
        <v>72.28</v>
      </c>
      <c r="BT233">
        <v>70.989999999999995</v>
      </c>
    </row>
    <row r="234" spans="1:72"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I234">
        <v>11.5</v>
      </c>
      <c r="AJ234">
        <v>19.2</v>
      </c>
      <c r="BB234" t="s">
        <v>56</v>
      </c>
      <c r="BC234" t="str">
        <f>IFERROR(VLOOKUP(BB234,'class and classification'!$A$1:$B$338,2,FALSE),VLOOKUP(BB234,'class and classification'!$A$340:$B$378,2,FALSE))</f>
        <v>Predominantly Urban</v>
      </c>
      <c r="BD234" t="str">
        <f>IFERROR(VLOOKUP(BB234,'class and classification'!$A$1:$C$338,3,FALSE),VLOOKUP(BB234,'class and classification'!$A$340:$C$378,3,FALSE))</f>
        <v>SD</v>
      </c>
      <c r="BG234">
        <v>1.3</v>
      </c>
      <c r="BH234">
        <v>2.1</v>
      </c>
      <c r="BI234">
        <v>4.5</v>
      </c>
      <c r="BJ234">
        <v>10.7</v>
      </c>
      <c r="BL234" t="s">
        <v>56</v>
      </c>
      <c r="BM234" t="str">
        <f>IFERROR(VLOOKUP(BL234,'class and classification'!$A$1:$B$338,2,FALSE),VLOOKUP(BL234,'class and classification'!$A$340:$B$378,2,FALSE))</f>
        <v>Predominantly Urban</v>
      </c>
      <c r="BN234" t="str">
        <f>IFERROR(VLOOKUP(BL234,'class and classification'!$A$1:$C$338,3,FALSE),VLOOKUP(BL234,'class and classification'!$A$340:$C$378,3,FALSE))</f>
        <v>SD</v>
      </c>
      <c r="BP234">
        <v>36.4</v>
      </c>
      <c r="BQ234">
        <v>78.63</v>
      </c>
      <c r="BR234">
        <v>76.02</v>
      </c>
      <c r="BS234">
        <v>74.84</v>
      </c>
      <c r="BT234">
        <v>75.69</v>
      </c>
    </row>
    <row r="235" spans="1:72"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I235">
        <v>5.5</v>
      </c>
      <c r="AJ235">
        <v>15.8</v>
      </c>
      <c r="BB235" t="s">
        <v>81</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G235">
        <v>5.7</v>
      </c>
      <c r="BH235">
        <v>11.1</v>
      </c>
      <c r="BI235">
        <v>14.7</v>
      </c>
      <c r="BJ235">
        <v>40</v>
      </c>
      <c r="BL235" t="s">
        <v>81</v>
      </c>
      <c r="BM235" t="str">
        <f>IFERROR(VLOOKUP(BL235,'class and classification'!$A$1:$B$338,2,FALSE),VLOOKUP(BL235,'class and classification'!$A$340:$B$378,2,FALSE))</f>
        <v>Predominantly Urban</v>
      </c>
      <c r="BN235" t="str">
        <f>IFERROR(VLOOKUP(BL235,'class and classification'!$A$1:$C$338,3,FALSE),VLOOKUP(BL235,'class and classification'!$A$340:$C$378,3,FALSE))</f>
        <v>SD</v>
      </c>
      <c r="BP235">
        <v>63.95</v>
      </c>
      <c r="BQ235">
        <v>72.48</v>
      </c>
      <c r="BR235">
        <v>76</v>
      </c>
      <c r="BS235">
        <v>89.6</v>
      </c>
      <c r="BT235">
        <v>93.19</v>
      </c>
    </row>
    <row r="236" spans="1:72"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I236">
        <v>7.5</v>
      </c>
      <c r="AJ236">
        <v>17.5</v>
      </c>
      <c r="BB236" t="s">
        <v>86</v>
      </c>
      <c r="BC236" t="str">
        <f>IFERROR(VLOOKUP(BB236,'class and classification'!$A$1:$B$338,2,FALSE),VLOOKUP(BB236,'class and classification'!$A$340:$B$378,2,FALSE))</f>
        <v>Urban with Significant Rural</v>
      </c>
      <c r="BD236" t="str">
        <f>IFERROR(VLOOKUP(BB236,'class and classification'!$A$1:$C$338,3,FALSE),VLOOKUP(BB236,'class and classification'!$A$340:$C$378,3,FALSE))</f>
        <v>SD</v>
      </c>
      <c r="BG236">
        <v>1.2</v>
      </c>
      <c r="BH236">
        <v>1.8</v>
      </c>
      <c r="BI236">
        <v>4.2</v>
      </c>
      <c r="BJ236">
        <v>19.100000000000001</v>
      </c>
      <c r="BL236" t="s">
        <v>86</v>
      </c>
      <c r="BM236" t="str">
        <f>IFERROR(VLOOKUP(BL236,'class and classification'!$A$1:$B$338,2,FALSE),VLOOKUP(BL236,'class and classification'!$A$340:$B$378,2,FALSE))</f>
        <v>Urban with Significant Rural</v>
      </c>
      <c r="BN236" t="str">
        <f>IFERROR(VLOOKUP(BL236,'class and classification'!$A$1:$C$338,3,FALSE),VLOOKUP(BL236,'class and classification'!$A$340:$C$378,3,FALSE))</f>
        <v>SD</v>
      </c>
      <c r="BP236">
        <v>53.66</v>
      </c>
      <c r="BQ236">
        <v>66.89</v>
      </c>
      <c r="BR236">
        <v>76.69</v>
      </c>
      <c r="BS236">
        <v>78.33</v>
      </c>
      <c r="BT236">
        <v>78.44</v>
      </c>
    </row>
    <row r="237" spans="1:72" x14ac:dyDescent="0.3">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I237">
        <v>14.2</v>
      </c>
      <c r="AJ237">
        <v>17.8</v>
      </c>
      <c r="BB237" t="s">
        <v>115</v>
      </c>
      <c r="BC237" t="str">
        <f>IFERROR(VLOOKUP(BB237,'class and classification'!$A$1:$B$338,2,FALSE),VLOOKUP(BB237,'class and classification'!$A$340:$B$378,2,FALSE))</f>
        <v>Predominantly Urban</v>
      </c>
      <c r="BD237" t="str">
        <f>IFERROR(VLOOKUP(BB237,'class and classification'!$A$1:$C$338,3,FALSE),VLOOKUP(BB237,'class and classification'!$A$340:$C$378,3,FALSE))</f>
        <v>SD</v>
      </c>
      <c r="BG237">
        <v>5.7</v>
      </c>
      <c r="BH237">
        <v>6.3</v>
      </c>
      <c r="BI237">
        <v>6.4</v>
      </c>
      <c r="BJ237">
        <v>15.9</v>
      </c>
      <c r="BL237" t="s">
        <v>115</v>
      </c>
      <c r="BM237" t="str">
        <f>IFERROR(VLOOKUP(BL237,'class and classification'!$A$1:$B$338,2,FALSE),VLOOKUP(BL237,'class and classification'!$A$340:$B$378,2,FALSE))</f>
        <v>Predominantly Urban</v>
      </c>
      <c r="BN237" t="str">
        <f>IFERROR(VLOOKUP(BL237,'class and classification'!$A$1:$C$338,3,FALSE),VLOOKUP(BL237,'class and classification'!$A$340:$C$378,3,FALSE))</f>
        <v>SD</v>
      </c>
      <c r="BP237">
        <v>72.91</v>
      </c>
      <c r="BQ237">
        <v>79.58</v>
      </c>
      <c r="BR237">
        <v>80.47</v>
      </c>
      <c r="BS237">
        <v>83.2</v>
      </c>
      <c r="BT237">
        <v>91.22</v>
      </c>
    </row>
    <row r="238" spans="1:72"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I238">
        <v>51.9</v>
      </c>
      <c r="AJ238">
        <v>56.3</v>
      </c>
      <c r="BB238" t="s">
        <v>162</v>
      </c>
      <c r="BC238" t="str">
        <f>IFERROR(VLOOKUP(BB238,'class and classification'!$A$1:$B$338,2,FALSE),VLOOKUP(BB238,'class and classification'!$A$340:$B$378,2,FALSE))</f>
        <v>Urban with Significant Rural</v>
      </c>
      <c r="BD238" t="str">
        <f>IFERROR(VLOOKUP(BB238,'class and classification'!$A$1:$C$338,3,FALSE),VLOOKUP(BB238,'class and classification'!$A$340:$C$378,3,FALSE))</f>
        <v>SD</v>
      </c>
      <c r="BG238">
        <v>3.8</v>
      </c>
      <c r="BH238">
        <v>4.5999999999999996</v>
      </c>
      <c r="BI238">
        <v>11.5</v>
      </c>
      <c r="BJ238">
        <v>27.8</v>
      </c>
      <c r="BL238" t="s">
        <v>162</v>
      </c>
      <c r="BM238" t="str">
        <f>IFERROR(VLOOKUP(BL238,'class and classification'!$A$1:$B$338,2,FALSE),VLOOKUP(BL238,'class and classification'!$A$340:$B$378,2,FALSE))</f>
        <v>Urban with Significant Rural</v>
      </c>
      <c r="BN238" t="str">
        <f>IFERROR(VLOOKUP(BL238,'class and classification'!$A$1:$C$338,3,FALSE),VLOOKUP(BL238,'class and classification'!$A$340:$C$378,3,FALSE))</f>
        <v>SD</v>
      </c>
      <c r="BP238">
        <v>57.81</v>
      </c>
      <c r="BQ238">
        <v>67.37</v>
      </c>
      <c r="BR238">
        <v>63.55</v>
      </c>
      <c r="BS238">
        <v>64.98</v>
      </c>
      <c r="BT238">
        <v>63.88</v>
      </c>
    </row>
    <row r="239" spans="1:72"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98</v>
      </c>
      <c r="F239">
        <v>98</v>
      </c>
      <c r="G239">
        <v>98.7</v>
      </c>
      <c r="H239">
        <v>98.7</v>
      </c>
      <c r="I239">
        <v>98.7</v>
      </c>
      <c r="J239">
        <v>98.9</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I239">
        <v>5.7</v>
      </c>
      <c r="AJ239">
        <v>7.2</v>
      </c>
      <c r="BB239" t="s">
        <v>231</v>
      </c>
      <c r="BC239" t="str">
        <f>IFERROR(VLOOKUP(BB239,'class and classification'!$A$1:$B$338,2,FALSE),VLOOKUP(BB239,'class and classification'!$A$340:$B$378,2,FALSE))</f>
        <v>Predominantly Rural</v>
      </c>
      <c r="BD239" t="str">
        <f>IFERROR(VLOOKUP(BB239,'class and classification'!$A$1:$C$338,3,FALSE),VLOOKUP(BB239,'class and classification'!$A$340:$C$378,3,FALSE))</f>
        <v>SD</v>
      </c>
      <c r="BG239">
        <v>1.8</v>
      </c>
      <c r="BH239">
        <v>2.4</v>
      </c>
      <c r="BI239">
        <v>15.3</v>
      </c>
      <c r="BJ239">
        <v>36</v>
      </c>
      <c r="BL239" t="s">
        <v>231</v>
      </c>
      <c r="BM239" t="str">
        <f>IFERROR(VLOOKUP(BL239,'class and classification'!$A$1:$B$338,2,FALSE),VLOOKUP(BL239,'class and classification'!$A$340:$B$378,2,FALSE))</f>
        <v>Predominantly Rural</v>
      </c>
      <c r="BN239" t="str">
        <f>IFERROR(VLOOKUP(BL239,'class and classification'!$A$1:$C$338,3,FALSE),VLOOKUP(BL239,'class and classification'!$A$340:$C$378,3,FALSE))</f>
        <v>SD</v>
      </c>
      <c r="BP239">
        <v>49.68</v>
      </c>
      <c r="BQ239">
        <v>60.84</v>
      </c>
      <c r="BR239">
        <v>62.22</v>
      </c>
      <c r="BS239">
        <v>62.35</v>
      </c>
      <c r="BT239">
        <v>63.51</v>
      </c>
    </row>
    <row r="240" spans="1:72"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94</v>
      </c>
      <c r="F240">
        <v>95</v>
      </c>
      <c r="G240">
        <v>97.1</v>
      </c>
      <c r="H240">
        <v>97.7</v>
      </c>
      <c r="I240">
        <v>98.3</v>
      </c>
      <c r="J240">
        <v>98.2</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I240">
        <v>21.7</v>
      </c>
      <c r="AJ240">
        <v>42.1</v>
      </c>
      <c r="BB240" t="s">
        <v>108</v>
      </c>
      <c r="BC240" t="str">
        <f>IFERROR(VLOOKUP(BB240,'class and classification'!$A$1:$B$338,2,FALSE),VLOOKUP(BB240,'class and classification'!$A$340:$B$378,2,FALSE))</f>
        <v>Urban with Significant Rural</v>
      </c>
      <c r="BD240" t="str">
        <f>IFERROR(VLOOKUP(BB240,'class and classification'!$A$1:$C$338,3,FALSE),VLOOKUP(BB240,'class and classification'!$A$340:$C$378,3,FALSE))</f>
        <v>SD</v>
      </c>
      <c r="BG240">
        <v>1.4</v>
      </c>
      <c r="BH240">
        <v>1.9</v>
      </c>
      <c r="BI240">
        <v>5.3</v>
      </c>
      <c r="BJ240">
        <v>26.4</v>
      </c>
      <c r="BL240" t="s">
        <v>108</v>
      </c>
      <c r="BM240" t="str">
        <f>IFERROR(VLOOKUP(BL240,'class and classification'!$A$1:$B$338,2,FALSE),VLOOKUP(BL240,'class and classification'!$A$340:$B$378,2,FALSE))</f>
        <v>Urban with Significant Rural</v>
      </c>
      <c r="BN240" t="str">
        <f>IFERROR(VLOOKUP(BL240,'class and classification'!$A$1:$C$338,3,FALSE),VLOOKUP(BL240,'class and classification'!$A$340:$C$378,3,FALSE))</f>
        <v>SD</v>
      </c>
      <c r="BP240">
        <v>43.51</v>
      </c>
      <c r="BQ240">
        <v>78.62</v>
      </c>
      <c r="BR240">
        <v>80.22</v>
      </c>
      <c r="BS240">
        <v>79.77</v>
      </c>
      <c r="BT240">
        <v>80.180000000000007</v>
      </c>
    </row>
    <row r="241" spans="1:72"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91</v>
      </c>
      <c r="F241">
        <v>93</v>
      </c>
      <c r="G241">
        <v>95.4</v>
      </c>
      <c r="H241">
        <v>96.199999999999989</v>
      </c>
      <c r="I241">
        <v>96.5</v>
      </c>
      <c r="J241">
        <v>96.7</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I241">
        <v>1.4</v>
      </c>
      <c r="AJ241">
        <v>1.5</v>
      </c>
      <c r="BB241" t="s">
        <v>267</v>
      </c>
      <c r="BC241" t="str">
        <f>IFERROR(VLOOKUP(BB241,'class and classification'!$A$1:$B$338,2,FALSE),VLOOKUP(BB241,'class and classification'!$A$340:$B$378,2,FALSE))</f>
        <v>Predominantly Rural</v>
      </c>
      <c r="BD241" t="str">
        <f>IFERROR(VLOOKUP(BB241,'class and classification'!$A$1:$C$338,3,FALSE),VLOOKUP(BB241,'class and classification'!$A$340:$C$378,3,FALSE))</f>
        <v>SD</v>
      </c>
      <c r="BG241">
        <v>1</v>
      </c>
      <c r="BH241">
        <v>1.6</v>
      </c>
      <c r="BI241">
        <v>6</v>
      </c>
      <c r="BJ241">
        <v>23.9</v>
      </c>
      <c r="BL241" t="s">
        <v>267</v>
      </c>
      <c r="BM241" t="str">
        <f>IFERROR(VLOOKUP(BL241,'class and classification'!$A$1:$B$338,2,FALSE),VLOOKUP(BL241,'class and classification'!$A$340:$B$378,2,FALSE))</f>
        <v>Predominantly Rural</v>
      </c>
      <c r="BN241" t="str">
        <f>IFERROR(VLOOKUP(BL241,'class and classification'!$A$1:$C$338,3,FALSE),VLOOKUP(BL241,'class and classification'!$A$340:$C$378,3,FALSE))</f>
        <v>SD</v>
      </c>
      <c r="BP241">
        <v>50.37</v>
      </c>
      <c r="BQ241">
        <v>56.32</v>
      </c>
      <c r="BR241">
        <v>52.08</v>
      </c>
      <c r="BS241">
        <v>51.26</v>
      </c>
      <c r="BT241">
        <v>56.47</v>
      </c>
    </row>
    <row r="242" spans="1:72"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86</v>
      </c>
      <c r="F242">
        <v>88</v>
      </c>
      <c r="G242">
        <v>90.399999999999991</v>
      </c>
      <c r="H242">
        <v>92</v>
      </c>
      <c r="I242">
        <v>93.1</v>
      </c>
      <c r="J242">
        <v>93.5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I242">
        <v>5</v>
      </c>
      <c r="AJ242">
        <v>10.199999999999999</v>
      </c>
      <c r="BB242" t="s">
        <v>277</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G242">
        <v>19.899999999999999</v>
      </c>
      <c r="BH242">
        <v>43.2</v>
      </c>
      <c r="BI242">
        <v>49.1</v>
      </c>
      <c r="BJ242">
        <v>61.1</v>
      </c>
      <c r="BL242" t="s">
        <v>277</v>
      </c>
      <c r="BM242" t="str">
        <f>IFERROR(VLOOKUP(BL242,'class and classification'!$A$1:$B$338,2,FALSE),VLOOKUP(BL242,'class and classification'!$A$340:$B$378,2,FALSE))</f>
        <v>Predominantly Urban</v>
      </c>
      <c r="BN242" t="str">
        <f>IFERROR(VLOOKUP(BL242,'class and classification'!$A$1:$C$338,3,FALSE),VLOOKUP(BL242,'class and classification'!$A$340:$C$378,3,FALSE))</f>
        <v>SD</v>
      </c>
      <c r="BP242">
        <v>51.86</v>
      </c>
      <c r="BQ242">
        <v>86.76</v>
      </c>
      <c r="BR242">
        <v>83.29</v>
      </c>
      <c r="BS242">
        <v>84.5</v>
      </c>
      <c r="BT242">
        <v>85.36</v>
      </c>
    </row>
    <row r="243" spans="1:72"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83</v>
      </c>
      <c r="F243">
        <v>89</v>
      </c>
      <c r="G243">
        <v>91.2</v>
      </c>
      <c r="H243">
        <v>93</v>
      </c>
      <c r="I243">
        <v>93.4</v>
      </c>
      <c r="J243">
        <v>94.8</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I243">
        <v>29.2</v>
      </c>
      <c r="AJ243">
        <v>40.9</v>
      </c>
      <c r="BB243" t="s">
        <v>280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G243">
        <v>3.5</v>
      </c>
      <c r="BH243">
        <v>6.9</v>
      </c>
      <c r="BI243">
        <v>11.6</v>
      </c>
      <c r="BJ243">
        <v>24.1</v>
      </c>
      <c r="BL243" t="s">
        <v>280</v>
      </c>
      <c r="BM243" t="str">
        <f>IFERROR(VLOOKUP(BL243,'class and classification'!$A$1:$B$338,2,FALSE),VLOOKUP(BL243,'class and classification'!$A$340:$B$378,2,FALSE))</f>
        <v>Urban with Significant Rural</v>
      </c>
      <c r="BN243" t="str">
        <f>IFERROR(VLOOKUP(BL243,'class and classification'!$A$1:$C$338,3,FALSE),VLOOKUP(BL243,'class and classification'!$A$340:$C$378,3,FALSE))</f>
        <v>SD</v>
      </c>
      <c r="BP243">
        <v>40.770000000000003</v>
      </c>
      <c r="BQ243">
        <v>61.19</v>
      </c>
      <c r="BR243">
        <v>61.65</v>
      </c>
      <c r="BS243">
        <v>68.06</v>
      </c>
      <c r="BT243">
        <v>67.260000000000005</v>
      </c>
    </row>
    <row r="244" spans="1:72" x14ac:dyDescent="0.3">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I244">
        <v>22.3</v>
      </c>
      <c r="AJ244">
        <v>46.3</v>
      </c>
      <c r="BB244" t="s">
        <v>285</v>
      </c>
      <c r="BC244" t="str">
        <f>IFERROR(VLOOKUP(BB244,'class and classification'!$A$1:$B$338,2,FALSE),VLOOKUP(BB244,'class and classification'!$A$340:$B$378,2,FALSE))</f>
        <v>Urban with Significant Rural</v>
      </c>
      <c r="BD244" t="str">
        <f>IFERROR(VLOOKUP(BB244,'class and classification'!$A$1:$C$338,3,FALSE),VLOOKUP(BB244,'class and classification'!$A$340:$C$378,3,FALSE))</f>
        <v>SD</v>
      </c>
      <c r="BG244">
        <v>2.6</v>
      </c>
      <c r="BH244">
        <v>6.8</v>
      </c>
      <c r="BI244">
        <v>8.3000000000000007</v>
      </c>
      <c r="BJ244">
        <v>34.6</v>
      </c>
      <c r="BL244" t="s">
        <v>285</v>
      </c>
      <c r="BM244" t="str">
        <f>IFERROR(VLOOKUP(BL244,'class and classification'!$A$1:$B$338,2,FALSE),VLOOKUP(BL244,'class and classification'!$A$340:$B$378,2,FALSE))</f>
        <v>Urban with Significant Rural</v>
      </c>
      <c r="BN244" t="str">
        <f>IFERROR(VLOOKUP(BL244,'class and classification'!$A$1:$C$338,3,FALSE),VLOOKUP(BL244,'class and classification'!$A$340:$C$378,3,FALSE))</f>
        <v>SD</v>
      </c>
      <c r="BP244">
        <v>30.44</v>
      </c>
      <c r="BQ244">
        <v>60.1</v>
      </c>
      <c r="BR244">
        <v>65.02</v>
      </c>
      <c r="BS244">
        <v>65.95</v>
      </c>
      <c r="BT244">
        <v>66.5</v>
      </c>
    </row>
    <row r="245" spans="1:72"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I245">
        <v>11.8</v>
      </c>
      <c r="AJ245">
        <v>13.2</v>
      </c>
      <c r="BB245" t="s">
        <v>63</v>
      </c>
      <c r="BC245" t="str">
        <f>IFERROR(VLOOKUP(BB245,'class and classification'!$A$1:$B$338,2,FALSE),VLOOKUP(BB245,'class and classification'!$A$340:$B$378,2,FALSE))</f>
        <v>Urban with Significant Rural</v>
      </c>
      <c r="BD245" t="str">
        <f>IFERROR(VLOOKUP(BB245,'class and classification'!$A$1:$C$338,3,FALSE),VLOOKUP(BB245,'class and classification'!$A$340:$C$378,3,FALSE))</f>
        <v>SD</v>
      </c>
      <c r="BG245">
        <v>6.9</v>
      </c>
      <c r="BH245">
        <v>8.5</v>
      </c>
      <c r="BI245">
        <v>10.5</v>
      </c>
      <c r="BJ245">
        <v>14.6</v>
      </c>
      <c r="BL245" t="s">
        <v>63</v>
      </c>
      <c r="BM245" t="str">
        <f>IFERROR(VLOOKUP(BL245,'class and classification'!$A$1:$B$338,2,FALSE),VLOOKUP(BL245,'class and classification'!$A$340:$B$378,2,FALSE))</f>
        <v>Urban with Significant Rural</v>
      </c>
      <c r="BN245" t="str">
        <f>IFERROR(VLOOKUP(BL245,'class and classification'!$A$1:$C$338,3,FALSE),VLOOKUP(BL245,'class and classification'!$A$340:$C$378,3,FALSE))</f>
        <v>SD</v>
      </c>
      <c r="BP245">
        <v>47.07</v>
      </c>
      <c r="BQ245">
        <v>61.92</v>
      </c>
      <c r="BR245">
        <v>68.069999999999993</v>
      </c>
      <c r="BS245">
        <v>69.83</v>
      </c>
      <c r="BT245">
        <v>70.739999999999995</v>
      </c>
    </row>
    <row r="246" spans="1:72"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91</v>
      </c>
      <c r="F246">
        <v>92</v>
      </c>
      <c r="G246">
        <v>94.8</v>
      </c>
      <c r="H246">
        <v>96</v>
      </c>
      <c r="I246">
        <v>97.6</v>
      </c>
      <c r="J246">
        <v>97.9</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I246">
        <v>6.2</v>
      </c>
      <c r="AJ246">
        <v>8.1999999999999993</v>
      </c>
      <c r="BB246" t="s">
        <v>200</v>
      </c>
      <c r="BC246" t="str">
        <f>IFERROR(VLOOKUP(BB246,'class and classification'!$A$1:$B$338,2,FALSE),VLOOKUP(BB246,'class and classification'!$A$340:$B$378,2,FALSE))</f>
        <v>Predominantly Urban</v>
      </c>
      <c r="BD246" t="str">
        <f>IFERROR(VLOOKUP(BB246,'class and classification'!$A$1:$C$338,3,FALSE),VLOOKUP(BB246,'class and classification'!$A$340:$C$378,3,FALSE))</f>
        <v>SD</v>
      </c>
      <c r="BG246">
        <v>0.9</v>
      </c>
      <c r="BH246">
        <v>1.8</v>
      </c>
      <c r="BI246">
        <v>2.5</v>
      </c>
      <c r="BJ246">
        <v>1.5</v>
      </c>
      <c r="BL246" t="s">
        <v>200</v>
      </c>
      <c r="BM246" t="str">
        <f>IFERROR(VLOOKUP(BL246,'class and classification'!$A$1:$B$338,2,FALSE),VLOOKUP(BL246,'class and classification'!$A$340:$B$378,2,FALSE))</f>
        <v>Predominantly Urban</v>
      </c>
      <c r="BN246" t="str">
        <f>IFERROR(VLOOKUP(BL246,'class and classification'!$A$1:$C$338,3,FALSE),VLOOKUP(BL246,'class and classification'!$A$340:$C$378,3,FALSE))</f>
        <v>SD</v>
      </c>
      <c r="BP246">
        <v>74.95</v>
      </c>
      <c r="BQ246">
        <v>89.62</v>
      </c>
      <c r="BR246">
        <v>95.01</v>
      </c>
      <c r="BS246">
        <v>93.42</v>
      </c>
      <c r="BT246">
        <v>93.4</v>
      </c>
    </row>
    <row r="247" spans="1:72"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68</v>
      </c>
      <c r="F247">
        <v>76</v>
      </c>
      <c r="G247">
        <v>83.1</v>
      </c>
      <c r="H247">
        <v>87.6</v>
      </c>
      <c r="I247">
        <v>92.2</v>
      </c>
      <c r="J247">
        <v>95.2</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I247">
        <v>5.5</v>
      </c>
      <c r="AJ247">
        <v>29.5</v>
      </c>
      <c r="BB247" t="s">
        <v>245</v>
      </c>
      <c r="BC247" t="str">
        <f>IFERROR(VLOOKUP(BB247,'class and classification'!$A$1:$B$338,2,FALSE),VLOOKUP(BB247,'class and classification'!$A$340:$B$378,2,FALSE))</f>
        <v>Predominantly Rural</v>
      </c>
      <c r="BD247" t="str">
        <f>IFERROR(VLOOKUP(BB247,'class and classification'!$A$1:$C$338,3,FALSE),VLOOKUP(BB247,'class and classification'!$A$340:$C$378,3,FALSE))</f>
        <v>SD</v>
      </c>
      <c r="BG247">
        <v>10.199999999999999</v>
      </c>
      <c r="BH247">
        <v>12.3</v>
      </c>
      <c r="BI247">
        <v>23.6</v>
      </c>
      <c r="BJ247">
        <v>24.2</v>
      </c>
      <c r="BL247" t="s">
        <v>245</v>
      </c>
      <c r="BM247" t="str">
        <f>IFERROR(VLOOKUP(BL247,'class and classification'!$A$1:$B$338,2,FALSE),VLOOKUP(BL247,'class and classification'!$A$340:$B$378,2,FALSE))</f>
        <v>Predominantly Rural</v>
      </c>
      <c r="BN247" t="str">
        <f>IFERROR(VLOOKUP(BL247,'class and classification'!$A$1:$C$338,3,FALSE),VLOOKUP(BL247,'class and classification'!$A$340:$C$378,3,FALSE))</f>
        <v>SD</v>
      </c>
      <c r="BP247">
        <v>35.090000000000003</v>
      </c>
      <c r="BQ247">
        <v>54.01</v>
      </c>
      <c r="BR247">
        <v>54.28</v>
      </c>
      <c r="BS247">
        <v>57.1</v>
      </c>
      <c r="BT247">
        <v>58.15</v>
      </c>
    </row>
    <row r="248" spans="1:72"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85</v>
      </c>
      <c r="F248">
        <v>85</v>
      </c>
      <c r="G248">
        <v>90.8</v>
      </c>
      <c r="H248">
        <v>93.899999999999991</v>
      </c>
      <c r="I248">
        <v>95</v>
      </c>
      <c r="J248">
        <v>95.2</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I248">
        <v>4.9000000000000004</v>
      </c>
      <c r="AJ248">
        <v>5.8</v>
      </c>
      <c r="BB248" t="s">
        <v>287</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G248">
        <v>13.2</v>
      </c>
      <c r="BH248">
        <v>14.9</v>
      </c>
      <c r="BI248">
        <v>16.5</v>
      </c>
      <c r="BJ248">
        <v>19</v>
      </c>
      <c r="BL248" t="s">
        <v>287</v>
      </c>
      <c r="BM248" t="str">
        <f>IFERROR(VLOOKUP(BL248,'class and classification'!$A$1:$B$338,2,FALSE),VLOOKUP(BL248,'class and classification'!$A$340:$B$378,2,FALSE))</f>
        <v>Predominantly Rural</v>
      </c>
      <c r="BN248" t="str">
        <f>IFERROR(VLOOKUP(BL248,'class and classification'!$A$1:$C$338,3,FALSE),VLOOKUP(BL248,'class and classification'!$A$340:$C$378,3,FALSE))</f>
        <v>SD</v>
      </c>
      <c r="BP248">
        <v>46.66</v>
      </c>
      <c r="BQ248">
        <v>64.17</v>
      </c>
      <c r="BR248">
        <v>69.75</v>
      </c>
      <c r="BS248">
        <v>70.459999999999994</v>
      </c>
      <c r="BT248">
        <v>72.64</v>
      </c>
    </row>
    <row r="249" spans="1:72"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97</v>
      </c>
      <c r="F249">
        <v>97</v>
      </c>
      <c r="G249">
        <v>97.9</v>
      </c>
      <c r="H249">
        <v>98.699999999999989</v>
      </c>
      <c r="I249">
        <v>98.5</v>
      </c>
      <c r="J249">
        <v>98.3</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I249">
        <v>7.4</v>
      </c>
      <c r="AJ249">
        <v>10.4</v>
      </c>
      <c r="BB249" t="s">
        <v>303</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G249">
        <v>8</v>
      </c>
      <c r="BH249">
        <v>16.7</v>
      </c>
      <c r="BI249">
        <v>24.9</v>
      </c>
      <c r="BJ249">
        <v>42.2</v>
      </c>
      <c r="BL249" t="s">
        <v>303</v>
      </c>
      <c r="BM249" t="str">
        <f>IFERROR(VLOOKUP(BL249,'class and classification'!$A$1:$B$338,2,FALSE),VLOOKUP(BL249,'class and classification'!$A$340:$B$378,2,FALSE))</f>
        <v>Predominantly Rural</v>
      </c>
      <c r="BN249" t="str">
        <f>IFERROR(VLOOKUP(BL249,'class and classification'!$A$1:$C$338,3,FALSE),VLOOKUP(BL249,'class and classification'!$A$340:$C$378,3,FALSE))</f>
        <v>SD</v>
      </c>
      <c r="BP249">
        <v>24.48</v>
      </c>
      <c r="BQ249">
        <v>53.69</v>
      </c>
      <c r="BR249">
        <v>52.49</v>
      </c>
      <c r="BS249">
        <v>52.6</v>
      </c>
      <c r="BT249">
        <v>52.8</v>
      </c>
    </row>
    <row r="250" spans="1:72"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86</v>
      </c>
      <c r="F250">
        <v>86</v>
      </c>
      <c r="G250">
        <v>91.4</v>
      </c>
      <c r="H250">
        <v>93.4</v>
      </c>
      <c r="I250">
        <v>94.8</v>
      </c>
      <c r="J250">
        <v>95.2</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I250">
        <v>2.6</v>
      </c>
      <c r="AJ250">
        <v>3.8</v>
      </c>
      <c r="BB250" t="s">
        <v>100</v>
      </c>
      <c r="BC250" t="str">
        <f>IFERROR(VLOOKUP(BB250,'class and classification'!$A$1:$B$338,2,FALSE),VLOOKUP(BB250,'class and classification'!$A$340:$B$378,2,FALSE))</f>
        <v>Predominantly Urban</v>
      </c>
      <c r="BD250" t="str">
        <f>IFERROR(VLOOKUP(BB250,'class and classification'!$A$1:$C$338,3,FALSE),VLOOKUP(BB250,'class and classification'!$A$340:$C$378,3,FALSE))</f>
        <v>SD</v>
      </c>
      <c r="BG250">
        <v>1.3</v>
      </c>
      <c r="BH250">
        <v>2.9</v>
      </c>
      <c r="BI250">
        <v>4.5</v>
      </c>
      <c r="BJ250">
        <v>15.7</v>
      </c>
      <c r="BL250" t="s">
        <v>100</v>
      </c>
      <c r="BM250" t="str">
        <f>IFERROR(VLOOKUP(BL250,'class and classification'!$A$1:$B$338,2,FALSE),VLOOKUP(BL250,'class and classification'!$A$340:$B$378,2,FALSE))</f>
        <v>Predominantly Urban</v>
      </c>
      <c r="BN250" t="str">
        <f>IFERROR(VLOOKUP(BL250,'class and classification'!$A$1:$C$338,3,FALSE),VLOOKUP(BL250,'class and classification'!$A$340:$C$378,3,FALSE))</f>
        <v>SD</v>
      </c>
      <c r="BP250">
        <v>67.540000000000006</v>
      </c>
      <c r="BQ250">
        <v>82.37</v>
      </c>
      <c r="BR250">
        <v>92.27</v>
      </c>
      <c r="BS250">
        <v>95.87</v>
      </c>
      <c r="BT250">
        <v>95.95</v>
      </c>
    </row>
    <row r="251" spans="1:72"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84</v>
      </c>
      <c r="F251">
        <v>88</v>
      </c>
      <c r="G251">
        <v>91.9</v>
      </c>
      <c r="H251">
        <v>92.1</v>
      </c>
      <c r="I251">
        <v>94</v>
      </c>
      <c r="J251">
        <v>95.8</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I251">
        <v>19</v>
      </c>
      <c r="AJ251">
        <v>21.6</v>
      </c>
      <c r="BB251" t="s">
        <v>103</v>
      </c>
      <c r="BC251" t="str">
        <f>IFERROR(VLOOKUP(BB251,'class and classification'!$A$1:$B$338,2,FALSE),VLOOKUP(BB251,'class and classification'!$A$340:$B$378,2,FALSE))</f>
        <v>Predominantly Urban</v>
      </c>
      <c r="BD251" t="str">
        <f>IFERROR(VLOOKUP(BB251,'class and classification'!$A$1:$C$338,3,FALSE),VLOOKUP(BB251,'class and classification'!$A$340:$C$378,3,FALSE))</f>
        <v>SD</v>
      </c>
      <c r="BG251">
        <v>2.8</v>
      </c>
      <c r="BH251">
        <v>3</v>
      </c>
      <c r="BI251">
        <v>60.2</v>
      </c>
      <c r="BJ251">
        <v>67.8</v>
      </c>
      <c r="BL251" t="s">
        <v>103</v>
      </c>
      <c r="BM251" t="str">
        <f>IFERROR(VLOOKUP(BL251,'class and classification'!$A$1:$B$338,2,FALSE),VLOOKUP(BL251,'class and classification'!$A$340:$B$378,2,FALSE))</f>
        <v>Predominantly Urban</v>
      </c>
      <c r="BN251" t="str">
        <f>IFERROR(VLOOKUP(BL251,'class and classification'!$A$1:$C$338,3,FALSE),VLOOKUP(BL251,'class and classification'!$A$340:$C$378,3,FALSE))</f>
        <v>SD</v>
      </c>
      <c r="BP251">
        <v>55.47</v>
      </c>
      <c r="BQ251">
        <v>80.41</v>
      </c>
      <c r="BR251">
        <v>84.77</v>
      </c>
      <c r="BS251">
        <v>81.66</v>
      </c>
      <c r="BT251">
        <v>86.1</v>
      </c>
    </row>
    <row r="252" spans="1:72"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82</v>
      </c>
      <c r="F252">
        <v>90</v>
      </c>
      <c r="G252">
        <v>93.9</v>
      </c>
      <c r="H252">
        <v>92.7</v>
      </c>
      <c r="I252">
        <v>94.3</v>
      </c>
      <c r="J252">
        <v>95.2</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I252">
        <v>23.6</v>
      </c>
      <c r="AJ252">
        <v>25.2</v>
      </c>
      <c r="BB252" t="s">
        <v>118</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G252">
        <v>2</v>
      </c>
      <c r="BH252">
        <v>2.6</v>
      </c>
      <c r="BI252">
        <v>2.7</v>
      </c>
      <c r="BJ252">
        <v>3.6</v>
      </c>
      <c r="BL252" t="s">
        <v>118</v>
      </c>
      <c r="BM252" t="str">
        <f>IFERROR(VLOOKUP(BL252,'class and classification'!$A$1:$B$338,2,FALSE),VLOOKUP(BL252,'class and classification'!$A$340:$B$378,2,FALSE))</f>
        <v>Predominantly Urban</v>
      </c>
      <c r="BN252" t="str">
        <f>IFERROR(VLOOKUP(BL252,'class and classification'!$A$1:$C$338,3,FALSE),VLOOKUP(BL252,'class and classification'!$A$340:$C$378,3,FALSE))</f>
        <v>SD</v>
      </c>
      <c r="BP252">
        <v>51.1</v>
      </c>
      <c r="BQ252">
        <v>73.36</v>
      </c>
      <c r="BR252">
        <v>76.680000000000007</v>
      </c>
      <c r="BS252">
        <v>77.040000000000006</v>
      </c>
      <c r="BT252">
        <v>76.56</v>
      </c>
    </row>
    <row r="253" spans="1:72"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97</v>
      </c>
      <c r="F253">
        <v>97</v>
      </c>
      <c r="G253">
        <v>97.2</v>
      </c>
      <c r="H253">
        <v>96.7</v>
      </c>
      <c r="I253">
        <v>96.5</v>
      </c>
      <c r="J253">
        <v>97.2</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I253">
        <v>13.6</v>
      </c>
      <c r="AJ253">
        <v>15</v>
      </c>
      <c r="BB253" t="s">
        <v>176</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G253">
        <v>4.4000000000000004</v>
      </c>
      <c r="BH253">
        <v>5.6</v>
      </c>
      <c r="BI253">
        <v>10.3</v>
      </c>
      <c r="BJ253">
        <v>11</v>
      </c>
      <c r="BL253" t="s">
        <v>176</v>
      </c>
      <c r="BM253" t="str">
        <f>IFERROR(VLOOKUP(BL253,'class and classification'!$A$1:$B$338,2,FALSE),VLOOKUP(BL253,'class and classification'!$A$340:$B$378,2,FALSE))</f>
        <v>Urban with Significant Rural</v>
      </c>
      <c r="BN253" t="str">
        <f>IFERROR(VLOOKUP(BL253,'class and classification'!$A$1:$C$338,3,FALSE),VLOOKUP(BL253,'class and classification'!$A$340:$C$378,3,FALSE))</f>
        <v>SD</v>
      </c>
      <c r="BP253">
        <v>53.94</v>
      </c>
      <c r="BQ253">
        <v>63.89</v>
      </c>
      <c r="BR253">
        <v>62.28</v>
      </c>
      <c r="BS253">
        <v>62.02</v>
      </c>
      <c r="BT253">
        <v>62.71</v>
      </c>
    </row>
    <row r="254" spans="1:72"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71</v>
      </c>
      <c r="F254">
        <v>77</v>
      </c>
      <c r="G254">
        <v>83.2</v>
      </c>
      <c r="H254">
        <v>90.6</v>
      </c>
      <c r="I254">
        <v>93.5</v>
      </c>
      <c r="J254">
        <v>94.6</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I254">
        <v>22.4</v>
      </c>
      <c r="AJ254">
        <v>23.8</v>
      </c>
      <c r="BB254" t="s">
        <v>210</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G254">
        <v>2.2000000000000002</v>
      </c>
      <c r="BH254">
        <v>3</v>
      </c>
      <c r="BI254">
        <v>19.7</v>
      </c>
      <c r="BJ254">
        <v>25.8</v>
      </c>
      <c r="BL254" t="s">
        <v>210</v>
      </c>
      <c r="BM254" t="str">
        <f>IFERROR(VLOOKUP(BL254,'class and classification'!$A$1:$B$338,2,FALSE),VLOOKUP(BL254,'class and classification'!$A$340:$B$378,2,FALSE))</f>
        <v>Predominantly Urban</v>
      </c>
      <c r="BN254" t="str">
        <f>IFERROR(VLOOKUP(BL254,'class and classification'!$A$1:$C$338,3,FALSE),VLOOKUP(BL254,'class and classification'!$A$340:$C$378,3,FALSE))</f>
        <v>SD</v>
      </c>
      <c r="BP254">
        <v>58.45</v>
      </c>
      <c r="BQ254">
        <v>76.27</v>
      </c>
      <c r="BR254">
        <v>82.05</v>
      </c>
      <c r="BS254">
        <v>83.97</v>
      </c>
      <c r="BT254">
        <v>84.56</v>
      </c>
    </row>
    <row r="255" spans="1:72"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89</v>
      </c>
      <c r="F255">
        <v>88</v>
      </c>
      <c r="G255">
        <v>92</v>
      </c>
      <c r="H255">
        <v>94.4</v>
      </c>
      <c r="I255">
        <v>97</v>
      </c>
      <c r="J255">
        <v>97.7</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I255">
        <v>7.7</v>
      </c>
      <c r="AJ255">
        <v>9.4</v>
      </c>
      <c r="BB255" t="s">
        <v>220</v>
      </c>
      <c r="BC255" t="str">
        <f>IFERROR(VLOOKUP(BB255,'class and classification'!$A$1:$B$338,2,FALSE),VLOOKUP(BB255,'class and classification'!$A$340:$B$378,2,FALSE))</f>
        <v>Predominantly Urban</v>
      </c>
      <c r="BD255" t="str">
        <f>IFERROR(VLOOKUP(BB255,'class and classification'!$A$1:$C$338,3,FALSE),VLOOKUP(BB255,'class and classification'!$A$340:$C$378,3,FALSE))</f>
        <v>SD</v>
      </c>
      <c r="BG255">
        <v>1.7</v>
      </c>
      <c r="BH255">
        <v>3.3</v>
      </c>
      <c r="BI255">
        <v>3.1</v>
      </c>
      <c r="BJ255">
        <v>6.8</v>
      </c>
      <c r="BL255" t="s">
        <v>220</v>
      </c>
      <c r="BM255" t="str">
        <f>IFERROR(VLOOKUP(BL255,'class and classification'!$A$1:$B$338,2,FALSE),VLOOKUP(BL255,'class and classification'!$A$340:$B$378,2,FALSE))</f>
        <v>Predominantly Urban</v>
      </c>
      <c r="BN255" t="str">
        <f>IFERROR(VLOOKUP(BL255,'class and classification'!$A$1:$C$338,3,FALSE),VLOOKUP(BL255,'class and classification'!$A$340:$C$378,3,FALSE))</f>
        <v>SD</v>
      </c>
      <c r="BP255">
        <v>71.81</v>
      </c>
      <c r="BQ255">
        <v>82.02</v>
      </c>
      <c r="BR255">
        <v>88.45</v>
      </c>
      <c r="BS255">
        <v>87.13</v>
      </c>
      <c r="BT255">
        <v>89.03</v>
      </c>
    </row>
    <row r="256" spans="1:72"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79</v>
      </c>
      <c r="F256">
        <v>85</v>
      </c>
      <c r="G256">
        <v>90.1</v>
      </c>
      <c r="H256">
        <v>92.199999999999989</v>
      </c>
      <c r="I256">
        <v>95.4</v>
      </c>
      <c r="J256">
        <v>97.6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I256">
        <v>1.1000000000000001</v>
      </c>
      <c r="AJ256">
        <v>29</v>
      </c>
      <c r="BB256" t="s">
        <v>253</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G256">
        <v>26.3</v>
      </c>
      <c r="BH256">
        <v>26.5</v>
      </c>
      <c r="BI256">
        <v>23</v>
      </c>
      <c r="BJ256">
        <v>23.3</v>
      </c>
      <c r="BL256" t="s">
        <v>253</v>
      </c>
      <c r="BM256" t="str">
        <f>IFERROR(VLOOKUP(BL256,'class and classification'!$A$1:$B$338,2,FALSE),VLOOKUP(BL256,'class and classification'!$A$340:$B$378,2,FALSE))</f>
        <v>Predominantly Urban</v>
      </c>
      <c r="BN256" t="str">
        <f>IFERROR(VLOOKUP(BL256,'class and classification'!$A$1:$C$338,3,FALSE),VLOOKUP(BL256,'class and classification'!$A$340:$C$378,3,FALSE))</f>
        <v>SD</v>
      </c>
      <c r="BP256">
        <v>74.23</v>
      </c>
      <c r="BQ256">
        <v>87.91</v>
      </c>
      <c r="BR256">
        <v>95.57</v>
      </c>
      <c r="BS256">
        <v>95.83</v>
      </c>
      <c r="BT256">
        <v>97.07</v>
      </c>
    </row>
    <row r="257" spans="1:72"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60</v>
      </c>
      <c r="F257">
        <v>67</v>
      </c>
      <c r="G257">
        <v>80.599999999999994</v>
      </c>
      <c r="H257">
        <v>84.1</v>
      </c>
      <c r="I257">
        <v>87.5</v>
      </c>
      <c r="J257">
        <v>92.8</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I257">
        <v>4.0999999999999996</v>
      </c>
      <c r="AJ257">
        <v>4.5</v>
      </c>
      <c r="BB257" t="s">
        <v>265</v>
      </c>
      <c r="BC257" t="str">
        <f>IFERROR(VLOOKUP(BB257,'class and classification'!$A$1:$B$338,2,FALSE),VLOOKUP(BB257,'class and classification'!$A$340:$B$378,2,FALSE))</f>
        <v>Predominantly Urban</v>
      </c>
      <c r="BD257" t="str">
        <f>IFERROR(VLOOKUP(BB257,'class and classification'!$A$1:$C$338,3,FALSE),VLOOKUP(BB257,'class and classification'!$A$340:$C$378,3,FALSE))</f>
        <v>SD</v>
      </c>
      <c r="BG257">
        <v>5.4</v>
      </c>
      <c r="BH257">
        <v>6.5</v>
      </c>
      <c r="BI257">
        <v>7.6</v>
      </c>
      <c r="BJ257">
        <v>12.9</v>
      </c>
      <c r="BL257" t="s">
        <v>265</v>
      </c>
      <c r="BM257" t="str">
        <f>IFERROR(VLOOKUP(BL257,'class and classification'!$A$1:$B$338,2,FALSE),VLOOKUP(BL257,'class and classification'!$A$340:$B$378,2,FALSE))</f>
        <v>Predominantly Urban</v>
      </c>
      <c r="BN257" t="str">
        <f>IFERROR(VLOOKUP(BL257,'class and classification'!$A$1:$C$338,3,FALSE),VLOOKUP(BL257,'class and classification'!$A$340:$C$378,3,FALSE))</f>
        <v>SD</v>
      </c>
      <c r="BP257">
        <v>44.61</v>
      </c>
      <c r="BQ257">
        <v>68.48</v>
      </c>
      <c r="BR257">
        <v>77.69</v>
      </c>
      <c r="BS257">
        <v>77.45</v>
      </c>
      <c r="BT257">
        <v>79.16</v>
      </c>
    </row>
    <row r="258" spans="1:72" x14ac:dyDescent="0.3">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I258">
        <v>21.4</v>
      </c>
      <c r="AJ258">
        <v>32.4</v>
      </c>
      <c r="BB258" t="s">
        <v>271</v>
      </c>
      <c r="BC258" t="str">
        <f>IFERROR(VLOOKUP(BB258,'class and classification'!$A$1:$B$338,2,FALSE),VLOOKUP(BB258,'class and classification'!$A$340:$B$378,2,FALSE))</f>
        <v>Urban with Significant Rural</v>
      </c>
      <c r="BD258" t="str">
        <f>IFERROR(VLOOKUP(BB258,'class and classification'!$A$1:$C$338,3,FALSE),VLOOKUP(BB258,'class and classification'!$A$340:$C$378,3,FALSE))</f>
        <v>SD</v>
      </c>
      <c r="BG258">
        <v>3.4</v>
      </c>
      <c r="BH258">
        <v>5.7</v>
      </c>
      <c r="BI258">
        <v>11.3</v>
      </c>
      <c r="BJ258">
        <v>15.4</v>
      </c>
      <c r="BL258" t="s">
        <v>271</v>
      </c>
      <c r="BM258" t="str">
        <f>IFERROR(VLOOKUP(BL258,'class and classification'!$A$1:$B$338,2,FALSE),VLOOKUP(BL258,'class and classification'!$A$340:$B$378,2,FALSE))</f>
        <v>Urban with Significant Rural</v>
      </c>
      <c r="BN258" t="str">
        <f>IFERROR(VLOOKUP(BL258,'class and classification'!$A$1:$C$338,3,FALSE),VLOOKUP(BL258,'class and classification'!$A$340:$C$378,3,FALSE))</f>
        <v>SD</v>
      </c>
      <c r="BP258">
        <v>54.14</v>
      </c>
      <c r="BQ258">
        <v>72.150000000000006</v>
      </c>
      <c r="BR258">
        <v>72.56</v>
      </c>
      <c r="BS258">
        <v>73.25</v>
      </c>
      <c r="BT258">
        <v>73.959999999999994</v>
      </c>
    </row>
    <row r="259" spans="1:72"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I259">
        <v>16.899999999999999</v>
      </c>
      <c r="AJ259">
        <v>38.6</v>
      </c>
      <c r="BB259" t="s">
        <v>295</v>
      </c>
      <c r="BC259" t="str">
        <f>IFERROR(VLOOKUP(BB259,'class and classification'!$A$1:$B$338,2,FALSE),VLOOKUP(BB259,'class and classification'!$A$340:$B$378,2,FALSE))</f>
        <v>Predominantly Rural</v>
      </c>
      <c r="BD259" t="str">
        <f>IFERROR(VLOOKUP(BB259,'class and classification'!$A$1:$C$338,3,FALSE),VLOOKUP(BB259,'class and classification'!$A$340:$C$378,3,FALSE))</f>
        <v>SD</v>
      </c>
      <c r="BG259">
        <v>3</v>
      </c>
      <c r="BH259">
        <v>4.3</v>
      </c>
      <c r="BI259">
        <v>5.4</v>
      </c>
      <c r="BJ259">
        <v>14.5</v>
      </c>
      <c r="BL259" t="s">
        <v>295</v>
      </c>
      <c r="BM259" t="str">
        <f>IFERROR(VLOOKUP(BL259,'class and classification'!$A$1:$B$338,2,FALSE),VLOOKUP(BL259,'class and classification'!$A$340:$B$378,2,FALSE))</f>
        <v>Predominantly Rural</v>
      </c>
      <c r="BN259" t="str">
        <f>IFERROR(VLOOKUP(BL259,'class and classification'!$A$1:$C$338,3,FALSE),VLOOKUP(BL259,'class and classification'!$A$340:$C$378,3,FALSE))</f>
        <v>SD</v>
      </c>
      <c r="BP259">
        <v>37.96</v>
      </c>
      <c r="BQ259">
        <v>66.05</v>
      </c>
      <c r="BR259">
        <v>66.75</v>
      </c>
      <c r="BS259">
        <v>69.75</v>
      </c>
      <c r="BT259">
        <v>69.180000000000007</v>
      </c>
    </row>
    <row r="260" spans="1:72"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93</v>
      </c>
      <c r="F260">
        <v>93</v>
      </c>
      <c r="G260">
        <v>96.899999999999991</v>
      </c>
      <c r="H260">
        <v>97.699999999999989</v>
      </c>
      <c r="I260">
        <v>98.6</v>
      </c>
      <c r="J260">
        <v>98.7</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I260">
        <v>33.6</v>
      </c>
      <c r="AJ260">
        <v>33.5</v>
      </c>
      <c r="BB260" t="s">
        <v>311</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G260">
        <v>2.2000000000000002</v>
      </c>
      <c r="BH260">
        <v>3.4</v>
      </c>
      <c r="BI260">
        <v>3.4</v>
      </c>
      <c r="BJ260">
        <v>3.9</v>
      </c>
      <c r="BL260" t="s">
        <v>311</v>
      </c>
      <c r="BM260" t="str">
        <f>IFERROR(VLOOKUP(BL260,'class and classification'!$A$1:$B$338,2,FALSE),VLOOKUP(BL260,'class and classification'!$A$340:$B$378,2,FALSE))</f>
        <v>Predominantly Urban</v>
      </c>
      <c r="BN260" t="str">
        <f>IFERROR(VLOOKUP(BL260,'class and classification'!$A$1:$C$338,3,FALSE),VLOOKUP(BL260,'class and classification'!$A$340:$C$378,3,FALSE))</f>
        <v>SD</v>
      </c>
      <c r="BP260">
        <v>68.34</v>
      </c>
      <c r="BQ260">
        <v>86.37</v>
      </c>
      <c r="BR260">
        <v>89.15</v>
      </c>
      <c r="BS260">
        <v>87.67</v>
      </c>
      <c r="BT260">
        <v>88.27</v>
      </c>
    </row>
    <row r="261" spans="1:72"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65</v>
      </c>
      <c r="F261">
        <v>83</v>
      </c>
      <c r="G261">
        <v>86.399999999999991</v>
      </c>
      <c r="H261">
        <v>89</v>
      </c>
      <c r="I261">
        <v>92.1</v>
      </c>
      <c r="J261">
        <v>93.1</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I261">
        <v>9.9</v>
      </c>
      <c r="AJ261">
        <v>16</v>
      </c>
      <c r="BB261" t="s">
        <v>5</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G261">
        <v>0.1</v>
      </c>
      <c r="BH261">
        <v>0.6</v>
      </c>
      <c r="BI261">
        <v>0.6</v>
      </c>
      <c r="BJ261">
        <v>1.8</v>
      </c>
      <c r="BL261" t="s">
        <v>5</v>
      </c>
      <c r="BM261" t="str">
        <f>IFERROR(VLOOKUP(BL261,'class and classification'!$A$1:$B$338,2,FALSE),VLOOKUP(BL261,'class and classification'!$A$340:$B$378,2,FALSE))</f>
        <v>Predominantly Urban</v>
      </c>
      <c r="BN261" t="str">
        <f>IFERROR(VLOOKUP(BL261,'class and classification'!$A$1:$C$338,3,FALSE),VLOOKUP(BL261,'class and classification'!$A$340:$C$378,3,FALSE))</f>
        <v>SD</v>
      </c>
      <c r="BP261">
        <v>53.06</v>
      </c>
      <c r="BQ261">
        <v>65.680000000000007</v>
      </c>
      <c r="BR261">
        <v>80.14</v>
      </c>
      <c r="BS261">
        <v>89.55</v>
      </c>
      <c r="BT261">
        <v>90</v>
      </c>
    </row>
    <row r="262" spans="1:72"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67</v>
      </c>
      <c r="F262">
        <v>76</v>
      </c>
      <c r="G262">
        <v>76.5</v>
      </c>
      <c r="H262">
        <v>77.699999999999989</v>
      </c>
      <c r="I262">
        <v>79.8</v>
      </c>
      <c r="J262">
        <v>82.3</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I262">
        <v>12.8</v>
      </c>
      <c r="AJ262">
        <v>36.200000000000003</v>
      </c>
      <c r="BB262" t="s">
        <v>10</v>
      </c>
      <c r="BC262" t="str">
        <f>IFERROR(VLOOKUP(BB262,'class and classification'!$A$1:$B$338,2,FALSE),VLOOKUP(BB262,'class and classification'!$A$340:$B$378,2,FALSE))</f>
        <v>Predominantly Urban</v>
      </c>
      <c r="BD262" t="str">
        <f>IFERROR(VLOOKUP(BB262,'class and classification'!$A$1:$C$338,3,FALSE),VLOOKUP(BB262,'class and classification'!$A$340:$C$378,3,FALSE))</f>
        <v>SD</v>
      </c>
      <c r="BG262">
        <v>1.7</v>
      </c>
      <c r="BH262">
        <v>2.8</v>
      </c>
      <c r="BI262">
        <v>3.4</v>
      </c>
      <c r="BJ262">
        <v>11.9</v>
      </c>
      <c r="BL262" t="s">
        <v>10</v>
      </c>
      <c r="BM262" t="str">
        <f>IFERROR(VLOOKUP(BL262,'class and classification'!$A$1:$B$338,2,FALSE),VLOOKUP(BL262,'class and classification'!$A$340:$B$378,2,FALSE))</f>
        <v>Predominantly Urban</v>
      </c>
      <c r="BN262" t="str">
        <f>IFERROR(VLOOKUP(BL262,'class and classification'!$A$1:$C$338,3,FALSE),VLOOKUP(BL262,'class and classification'!$A$340:$C$378,3,FALSE))</f>
        <v>SD</v>
      </c>
      <c r="BP262">
        <v>60.82</v>
      </c>
      <c r="BQ262">
        <v>82.49</v>
      </c>
      <c r="BR262">
        <v>94.43</v>
      </c>
      <c r="BS262">
        <v>94.75</v>
      </c>
      <c r="BT262">
        <v>94.29</v>
      </c>
    </row>
    <row r="263" spans="1:72"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93</v>
      </c>
      <c r="F263">
        <v>92</v>
      </c>
      <c r="G263">
        <v>95.3</v>
      </c>
      <c r="H263">
        <v>97.7</v>
      </c>
      <c r="I263">
        <v>98.7</v>
      </c>
      <c r="J263">
        <v>98.8</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I263">
        <v>9.1999999999999993</v>
      </c>
      <c r="AJ263">
        <v>9.3000000000000007</v>
      </c>
      <c r="BB263" t="s">
        <v>67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G263">
        <v>16.100000000000001</v>
      </c>
      <c r="BH263">
        <v>18.2</v>
      </c>
      <c r="BI263">
        <v>19.2</v>
      </c>
      <c r="BJ263">
        <v>22</v>
      </c>
      <c r="BL263" t="s">
        <v>67</v>
      </c>
      <c r="BM263" t="str">
        <f>IFERROR(VLOOKUP(BL263,'class and classification'!$A$1:$B$338,2,FALSE),VLOOKUP(BL263,'class and classification'!$A$340:$B$378,2,FALSE))</f>
        <v>Predominantly Rural</v>
      </c>
      <c r="BN263" t="str">
        <f>IFERROR(VLOOKUP(BL263,'class and classification'!$A$1:$C$338,3,FALSE),VLOOKUP(BL263,'class and classification'!$A$340:$C$378,3,FALSE))</f>
        <v>SD</v>
      </c>
      <c r="BP263">
        <v>34.93</v>
      </c>
      <c r="BQ263">
        <v>58.3</v>
      </c>
      <c r="BR263">
        <v>65.25</v>
      </c>
      <c r="BS263">
        <v>70.680000000000007</v>
      </c>
      <c r="BT263">
        <v>71.98</v>
      </c>
    </row>
    <row r="264" spans="1:72"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75</v>
      </c>
      <c r="F264">
        <v>80</v>
      </c>
      <c r="G264">
        <v>86.4</v>
      </c>
      <c r="H264">
        <v>87.7</v>
      </c>
      <c r="I264">
        <v>89.8</v>
      </c>
      <c r="J264">
        <v>91.5</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I264">
        <v>2</v>
      </c>
      <c r="AJ264">
        <v>2.6</v>
      </c>
      <c r="BB264" t="s">
        <v>77</v>
      </c>
      <c r="BC264" t="str">
        <f>IFERROR(VLOOKUP(BB264,'class and classification'!$A$1:$B$338,2,FALSE),VLOOKUP(BB264,'class and classification'!$A$340:$B$378,2,FALSE))</f>
        <v>Predominantly Urban</v>
      </c>
      <c r="BD264" t="str">
        <f>IFERROR(VLOOKUP(BB264,'class and classification'!$A$1:$C$338,3,FALSE),VLOOKUP(BB264,'class and classification'!$A$340:$C$378,3,FALSE))</f>
        <v>SD</v>
      </c>
      <c r="BG264">
        <v>1.2</v>
      </c>
      <c r="BH264">
        <v>1.9</v>
      </c>
      <c r="BI264">
        <v>3</v>
      </c>
      <c r="BJ264">
        <v>6.7</v>
      </c>
      <c r="BL264" t="s">
        <v>77</v>
      </c>
      <c r="BM264" t="str">
        <f>IFERROR(VLOOKUP(BL264,'class and classification'!$A$1:$B$338,2,FALSE),VLOOKUP(BL264,'class and classification'!$A$340:$B$378,2,FALSE))</f>
        <v>Predominantly Urban</v>
      </c>
      <c r="BN264" t="str">
        <f>IFERROR(VLOOKUP(BL264,'class and classification'!$A$1:$C$338,3,FALSE),VLOOKUP(BL264,'class and classification'!$A$340:$C$378,3,FALSE))</f>
        <v>SD</v>
      </c>
      <c r="BP264">
        <v>66.959999999999994</v>
      </c>
      <c r="BQ264">
        <v>81.86</v>
      </c>
      <c r="BR264">
        <v>86.33</v>
      </c>
      <c r="BS264">
        <v>88.44</v>
      </c>
      <c r="BT264">
        <v>87.79</v>
      </c>
    </row>
    <row r="265" spans="1:72"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78</v>
      </c>
      <c r="F265">
        <v>81</v>
      </c>
      <c r="G265">
        <v>88.199999999999989</v>
      </c>
      <c r="H265">
        <v>88</v>
      </c>
      <c r="I265">
        <v>90.3</v>
      </c>
      <c r="J265">
        <v>90.2</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I265">
        <v>4.3</v>
      </c>
      <c r="AJ265">
        <v>7.6</v>
      </c>
      <c r="BB265" t="s">
        <v>138</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G265">
        <v>5.3</v>
      </c>
      <c r="BH265">
        <v>8.3000000000000007</v>
      </c>
      <c r="BI265">
        <v>17.899999999999999</v>
      </c>
      <c r="BJ265">
        <v>31.6</v>
      </c>
      <c r="BL265" t="s">
        <v>138</v>
      </c>
      <c r="BM265" t="str">
        <f>IFERROR(VLOOKUP(BL265,'class and classification'!$A$1:$B$338,2,FALSE),VLOOKUP(BL265,'class and classification'!$A$340:$B$378,2,FALSE))</f>
        <v>Predominantly Rural</v>
      </c>
      <c r="BN265" t="str">
        <f>IFERROR(VLOOKUP(BL265,'class and classification'!$A$1:$C$338,3,FALSE),VLOOKUP(BL265,'class and classification'!$A$340:$C$378,3,FALSE))</f>
        <v>SD</v>
      </c>
      <c r="BP265">
        <v>37.72</v>
      </c>
      <c r="BQ265">
        <v>72.23</v>
      </c>
      <c r="BR265">
        <v>69.39</v>
      </c>
      <c r="BS265">
        <v>70.17</v>
      </c>
      <c r="BT265">
        <v>75.17</v>
      </c>
    </row>
    <row r="266" spans="1:72" x14ac:dyDescent="0.3">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I266">
        <v>3</v>
      </c>
      <c r="AJ266">
        <v>2</v>
      </c>
      <c r="BB266" t="s">
        <v>173</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G266">
        <v>6.1</v>
      </c>
      <c r="BH266">
        <v>13.1</v>
      </c>
      <c r="BI266">
        <v>23</v>
      </c>
      <c r="BJ266">
        <v>37.4</v>
      </c>
      <c r="BL266" t="s">
        <v>173</v>
      </c>
      <c r="BM266" t="str">
        <f>IFERROR(VLOOKUP(BL266,'class and classification'!$A$1:$B$338,2,FALSE),VLOOKUP(BL266,'class and classification'!$A$340:$B$378,2,FALSE))</f>
        <v>Predominantly Urban</v>
      </c>
      <c r="BN266" t="str">
        <f>IFERROR(VLOOKUP(BL266,'class and classification'!$A$1:$C$338,3,FALSE),VLOOKUP(BL266,'class and classification'!$A$340:$C$378,3,FALSE))</f>
        <v>SD</v>
      </c>
      <c r="BP266">
        <v>36.909999999999997</v>
      </c>
      <c r="BQ266">
        <v>73.209999999999994</v>
      </c>
      <c r="BR266">
        <v>72.260000000000005</v>
      </c>
      <c r="BS266">
        <v>72.53</v>
      </c>
      <c r="BT266">
        <v>73.349999999999994</v>
      </c>
    </row>
    <row r="267" spans="1:72"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I267">
        <v>4.3</v>
      </c>
      <c r="AJ267">
        <v>9.3000000000000007</v>
      </c>
      <c r="BB267" t="s">
        <v>315</v>
      </c>
      <c r="BC267" t="str">
        <f>IFERROR(VLOOKUP(BB267,'class and classification'!$A$1:$B$338,2,FALSE),VLOOKUP(BB267,'class and classification'!$A$340:$B$378,2,FALSE))</f>
        <v>Predominantly Urban</v>
      </c>
      <c r="BD267" t="str">
        <f>IFERROR(VLOOKUP(BB267,'class and classification'!$A$1:$C$338,3,FALSE),VLOOKUP(BB267,'class and classification'!$A$340:$C$378,3,FALSE))</f>
        <v>SD</v>
      </c>
      <c r="BG267">
        <v>1</v>
      </c>
      <c r="BH267">
        <v>1.7</v>
      </c>
      <c r="BI267">
        <v>33.6</v>
      </c>
      <c r="BJ267">
        <v>70.8</v>
      </c>
      <c r="BL267" t="s">
        <v>315</v>
      </c>
      <c r="BM267" t="str">
        <f>IFERROR(VLOOKUP(BL267,'class and classification'!$A$1:$B$338,2,FALSE),VLOOKUP(BL267,'class and classification'!$A$340:$B$378,2,FALSE))</f>
        <v>Predominantly Urban</v>
      </c>
      <c r="BN267" t="str">
        <f>IFERROR(VLOOKUP(BL267,'class and classification'!$A$1:$C$338,3,FALSE),VLOOKUP(BL267,'class and classification'!$A$340:$C$378,3,FALSE))</f>
        <v>SD</v>
      </c>
      <c r="BP267">
        <v>51.04</v>
      </c>
      <c r="BQ267">
        <v>77.069999999999993</v>
      </c>
      <c r="BR267">
        <v>95.62</v>
      </c>
      <c r="BS267">
        <v>96.47</v>
      </c>
      <c r="BT267">
        <v>96.52</v>
      </c>
    </row>
    <row r="268" spans="1:72"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84</v>
      </c>
      <c r="F268">
        <v>89</v>
      </c>
      <c r="G268">
        <v>93.6</v>
      </c>
      <c r="H268">
        <v>95.1</v>
      </c>
      <c r="I268">
        <v>96</v>
      </c>
      <c r="J268">
        <v>95.5</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I268">
        <v>3.8</v>
      </c>
      <c r="AJ268">
        <v>4.9000000000000004</v>
      </c>
      <c r="BB268" t="s">
        <v>90</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G268">
        <v>4.2</v>
      </c>
      <c r="BH268">
        <v>5</v>
      </c>
      <c r="BI268">
        <v>10.199999999999999</v>
      </c>
      <c r="BJ268">
        <v>38</v>
      </c>
      <c r="BL268" t="s">
        <v>90</v>
      </c>
      <c r="BM268" t="str">
        <f>IFERROR(VLOOKUP(BL268,'class and classification'!$A$1:$B$338,2,FALSE),VLOOKUP(BL268,'class and classification'!$A$340:$B$378,2,FALSE))</f>
        <v>Predominantly Rural</v>
      </c>
      <c r="BN268" t="str">
        <f>IFERROR(VLOOKUP(BL268,'class and classification'!$A$1:$C$338,3,FALSE),VLOOKUP(BL268,'class and classification'!$A$340:$C$378,3,FALSE))</f>
        <v>SD</v>
      </c>
      <c r="BP268">
        <v>32.32</v>
      </c>
      <c r="BQ268">
        <v>66.900000000000006</v>
      </c>
      <c r="BR268">
        <v>70.33</v>
      </c>
      <c r="BS268">
        <v>71.680000000000007</v>
      </c>
      <c r="BT268">
        <v>71.63</v>
      </c>
    </row>
    <row r="269" spans="1:72"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81</v>
      </c>
      <c r="F269">
        <v>82</v>
      </c>
      <c r="G269">
        <v>86.9</v>
      </c>
      <c r="H269">
        <v>90.5</v>
      </c>
      <c r="I269">
        <v>92.4</v>
      </c>
      <c r="J269">
        <v>92.4</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I269">
        <v>0.6</v>
      </c>
      <c r="AJ269">
        <v>2.9</v>
      </c>
      <c r="BB269" t="s">
        <v>105</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G269">
        <v>11.8</v>
      </c>
      <c r="BH269">
        <v>35</v>
      </c>
      <c r="BI269">
        <v>62.4</v>
      </c>
      <c r="BJ269">
        <v>63.7</v>
      </c>
      <c r="BL269" t="s">
        <v>105</v>
      </c>
      <c r="BM269" t="str">
        <f>IFERROR(VLOOKUP(BL269,'class and classification'!$A$1:$B$338,2,FALSE),VLOOKUP(BL269,'class and classification'!$A$340:$B$378,2,FALSE))</f>
        <v>Predominantly Urban</v>
      </c>
      <c r="BN269" t="str">
        <f>IFERROR(VLOOKUP(BL269,'class and classification'!$A$1:$C$338,3,FALSE),VLOOKUP(BL269,'class and classification'!$A$340:$C$378,3,FALSE))</f>
        <v>SD</v>
      </c>
      <c r="BP269">
        <v>75.77</v>
      </c>
      <c r="BQ269">
        <v>87.62</v>
      </c>
      <c r="BR269">
        <v>94.89</v>
      </c>
      <c r="BS269">
        <v>94.68</v>
      </c>
      <c r="BT269">
        <v>95.44</v>
      </c>
    </row>
    <row r="270" spans="1:72"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93</v>
      </c>
      <c r="F270">
        <v>93</v>
      </c>
      <c r="G270">
        <v>96.5</v>
      </c>
      <c r="H270">
        <v>96.5</v>
      </c>
      <c r="I270">
        <v>97.7</v>
      </c>
      <c r="J270">
        <v>97.2</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I270">
        <v>3.8</v>
      </c>
      <c r="AJ270">
        <v>14.4</v>
      </c>
      <c r="BB270" t="s">
        <v>171</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G270">
        <v>3.2</v>
      </c>
      <c r="BH270">
        <v>3.8</v>
      </c>
      <c r="BI270">
        <v>4.5999999999999996</v>
      </c>
      <c r="BJ270">
        <v>10.9</v>
      </c>
      <c r="BL270" t="s">
        <v>171</v>
      </c>
      <c r="BM270" t="str">
        <f>IFERROR(VLOOKUP(BL270,'class and classification'!$A$1:$B$338,2,FALSE),VLOOKUP(BL270,'class and classification'!$A$340:$B$378,2,FALSE))</f>
        <v>Predominantly Rural</v>
      </c>
      <c r="BN270" t="str">
        <f>IFERROR(VLOOKUP(BL270,'class and classification'!$A$1:$C$338,3,FALSE),VLOOKUP(BL270,'class and classification'!$A$340:$C$378,3,FALSE))</f>
        <v>SD</v>
      </c>
      <c r="BP270">
        <v>14.25</v>
      </c>
      <c r="BQ270">
        <v>56.39</v>
      </c>
      <c r="BR270">
        <v>57.28</v>
      </c>
      <c r="BS270">
        <v>58.81</v>
      </c>
      <c r="BT270">
        <v>59.62</v>
      </c>
    </row>
    <row r="271" spans="1:72"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94</v>
      </c>
      <c r="F271">
        <v>94</v>
      </c>
      <c r="G271">
        <v>98.199999999999989</v>
      </c>
      <c r="H271">
        <v>98.300000000000011</v>
      </c>
      <c r="I271">
        <v>98.3</v>
      </c>
      <c r="J271">
        <v>98.1</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I271">
        <v>6.4</v>
      </c>
      <c r="AJ271">
        <v>8</v>
      </c>
      <c r="BB271" t="s">
        <v>182</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G271">
        <v>1.9</v>
      </c>
      <c r="BH271">
        <v>2.7</v>
      </c>
      <c r="BI271">
        <v>4.7</v>
      </c>
      <c r="BJ271">
        <v>27.3</v>
      </c>
      <c r="BL271" t="s">
        <v>182</v>
      </c>
      <c r="BM271" t="str">
        <f>IFERROR(VLOOKUP(BL271,'class and classification'!$A$1:$B$338,2,FALSE),VLOOKUP(BL271,'class and classification'!$A$340:$B$378,2,FALSE))</f>
        <v>Predominantly Rural</v>
      </c>
      <c r="BN271" t="str">
        <f>IFERROR(VLOOKUP(BL271,'class and classification'!$A$1:$C$338,3,FALSE),VLOOKUP(BL271,'class and classification'!$A$340:$C$378,3,FALSE))</f>
        <v>SD</v>
      </c>
      <c r="BP271">
        <v>19.11</v>
      </c>
      <c r="BQ271">
        <v>59.37</v>
      </c>
      <c r="BR271">
        <v>67.069999999999993</v>
      </c>
      <c r="BS271">
        <v>68.72</v>
      </c>
      <c r="BT271">
        <v>70.569999999999993</v>
      </c>
    </row>
    <row r="272" spans="1:72"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97</v>
      </c>
      <c r="F272">
        <v>98</v>
      </c>
      <c r="G272">
        <v>99.800000000000011</v>
      </c>
      <c r="H272">
        <v>99.800000000000011</v>
      </c>
      <c r="I272">
        <v>99.6</v>
      </c>
      <c r="J272">
        <v>99.5</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I272">
        <v>4.3</v>
      </c>
      <c r="AJ272">
        <v>7</v>
      </c>
      <c r="BB272" t="s">
        <v>240</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G272">
        <v>10.3</v>
      </c>
      <c r="BH272">
        <v>11.6</v>
      </c>
      <c r="BI272">
        <v>17.7</v>
      </c>
      <c r="BJ272">
        <v>23.9</v>
      </c>
      <c r="BL272" t="s">
        <v>240</v>
      </c>
      <c r="BM272" t="str">
        <f>IFERROR(VLOOKUP(BL272,'class and classification'!$A$1:$B$338,2,FALSE),VLOOKUP(BL272,'class and classification'!$A$340:$B$378,2,FALSE))</f>
        <v>Predominantly Rural</v>
      </c>
      <c r="BN272" t="str">
        <f>IFERROR(VLOOKUP(BL272,'class and classification'!$A$1:$C$338,3,FALSE),VLOOKUP(BL272,'class and classification'!$A$340:$C$378,3,FALSE))</f>
        <v>SD</v>
      </c>
      <c r="BP272">
        <v>22.74</v>
      </c>
      <c r="BQ272">
        <v>54.1</v>
      </c>
      <c r="BR272">
        <v>54.42</v>
      </c>
      <c r="BS272">
        <v>57.44</v>
      </c>
      <c r="BT272">
        <v>58.19</v>
      </c>
    </row>
    <row r="273" spans="1:72"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86</v>
      </c>
      <c r="F273">
        <v>90</v>
      </c>
      <c r="G273">
        <v>93.8</v>
      </c>
      <c r="H273">
        <v>93.9</v>
      </c>
      <c r="I273">
        <v>94.8</v>
      </c>
      <c r="J273">
        <v>95</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I273">
        <v>18.7</v>
      </c>
      <c r="AJ273">
        <v>21.7</v>
      </c>
      <c r="BB273" t="s">
        <v>272</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G273">
        <v>1</v>
      </c>
      <c r="BH273">
        <v>1.4</v>
      </c>
      <c r="BI273">
        <v>8.4</v>
      </c>
      <c r="BJ273">
        <v>12.1</v>
      </c>
      <c r="BL273" t="s">
        <v>272</v>
      </c>
      <c r="BM273" t="str">
        <f>IFERROR(VLOOKUP(BL273,'class and classification'!$A$1:$B$338,2,FALSE),VLOOKUP(BL273,'class and classification'!$A$340:$B$378,2,FALSE))</f>
        <v>Predominantly Rural</v>
      </c>
      <c r="BN273" t="str">
        <f>IFERROR(VLOOKUP(BL273,'class and classification'!$A$1:$C$338,3,FALSE),VLOOKUP(BL273,'class and classification'!$A$340:$C$378,3,FALSE))</f>
        <v>SD</v>
      </c>
      <c r="BP273">
        <v>36.119999999999997</v>
      </c>
      <c r="BQ273">
        <v>65.14</v>
      </c>
      <c r="BR273">
        <v>69.91</v>
      </c>
      <c r="BS273">
        <v>73.44</v>
      </c>
      <c r="BT273">
        <v>73.52</v>
      </c>
    </row>
    <row r="274" spans="1:72"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98</v>
      </c>
      <c r="F274">
        <v>98</v>
      </c>
      <c r="G274">
        <v>99.3</v>
      </c>
      <c r="H274">
        <v>99.1</v>
      </c>
      <c r="I274">
        <v>98.8</v>
      </c>
      <c r="J274">
        <v>98.8</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I274">
        <v>3.8</v>
      </c>
      <c r="AJ274">
        <v>8.6</v>
      </c>
      <c r="BB274" t="s">
        <v>282</v>
      </c>
      <c r="BC274" t="str">
        <f>IFERROR(VLOOKUP(BB274,'class and classification'!$A$1:$B$338,2,FALSE),VLOOKUP(BB274,'class and classification'!$A$340:$B$378,2,FALSE))</f>
        <v>Predominantly Rural</v>
      </c>
      <c r="BD274" t="str">
        <f>IFERROR(VLOOKUP(BB274,'class and classification'!$A$1:$C$338,3,FALSE),VLOOKUP(BB274,'class and classification'!$A$340:$C$378,3,FALSE))</f>
        <v>SD</v>
      </c>
      <c r="BG274">
        <v>3.1</v>
      </c>
      <c r="BH274">
        <v>3.4</v>
      </c>
      <c r="BI274">
        <v>3.5</v>
      </c>
      <c r="BJ274">
        <v>6.1</v>
      </c>
      <c r="BL274" t="s">
        <v>282</v>
      </c>
      <c r="BM274" t="str">
        <f>IFERROR(VLOOKUP(BL274,'class and classification'!$A$1:$B$338,2,FALSE),VLOOKUP(BL274,'class and classification'!$A$340:$B$378,2,FALSE))</f>
        <v>Predominantly Rural</v>
      </c>
      <c r="BN274" t="str">
        <f>IFERROR(VLOOKUP(BL274,'class and classification'!$A$1:$C$338,3,FALSE),VLOOKUP(BL274,'class and classification'!$A$340:$C$378,3,FALSE))</f>
        <v>SD</v>
      </c>
      <c r="BP274">
        <v>20.76</v>
      </c>
      <c r="BQ274">
        <v>39.93</v>
      </c>
      <c r="BR274">
        <v>56.18</v>
      </c>
      <c r="BS274">
        <v>56.36</v>
      </c>
      <c r="BT274">
        <v>54.85</v>
      </c>
    </row>
    <row r="275" spans="1:72"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84</v>
      </c>
      <c r="F275">
        <v>85</v>
      </c>
      <c r="G275">
        <v>90</v>
      </c>
      <c r="H275">
        <v>92.199999999999989</v>
      </c>
      <c r="I275">
        <v>93</v>
      </c>
      <c r="J275">
        <v>93.1</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I275">
        <v>6.3</v>
      </c>
      <c r="AJ275">
        <v>10.199999999999999</v>
      </c>
      <c r="BB275" t="s">
        <v>299</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G275">
        <v>1</v>
      </c>
      <c r="BH275">
        <v>1.2</v>
      </c>
      <c r="BI275">
        <v>22.6</v>
      </c>
      <c r="BJ275">
        <v>34.5</v>
      </c>
      <c r="BL275" t="s">
        <v>299</v>
      </c>
      <c r="BM275" t="str">
        <f>IFERROR(VLOOKUP(BL275,'class and classification'!$A$1:$B$338,2,FALSE),VLOOKUP(BL275,'class and classification'!$A$340:$B$378,2,FALSE))</f>
        <v>Predominantly Rural</v>
      </c>
      <c r="BN275" t="str">
        <f>IFERROR(VLOOKUP(BL275,'class and classification'!$A$1:$C$338,3,FALSE),VLOOKUP(BL275,'class and classification'!$A$340:$C$378,3,FALSE))</f>
        <v>SD</v>
      </c>
      <c r="BP275">
        <v>25.83</v>
      </c>
      <c r="BQ275">
        <v>52.27</v>
      </c>
      <c r="BR275">
        <v>54.17</v>
      </c>
      <c r="BS275">
        <v>56.71</v>
      </c>
      <c r="BT275">
        <v>56.77</v>
      </c>
    </row>
    <row r="276" spans="1:72"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95</v>
      </c>
      <c r="F276">
        <v>96</v>
      </c>
      <c r="G276">
        <v>97.8</v>
      </c>
      <c r="H276">
        <v>97.5</v>
      </c>
      <c r="I276">
        <v>97.4</v>
      </c>
      <c r="J276">
        <v>97</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I276">
        <v>1.3</v>
      </c>
      <c r="AJ276">
        <v>11.6</v>
      </c>
      <c r="BB276" t="s">
        <v>62</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G276">
        <v>3.2</v>
      </c>
      <c r="BH276">
        <v>4.8</v>
      </c>
      <c r="BI276">
        <v>5.5</v>
      </c>
      <c r="BJ276">
        <v>4.5</v>
      </c>
      <c r="BL276" t="s">
        <v>62</v>
      </c>
      <c r="BM276" t="str">
        <f>IFERROR(VLOOKUP(BL276,'class and classification'!$A$1:$B$338,2,FALSE),VLOOKUP(BL276,'class and classification'!$A$340:$B$378,2,FALSE))</f>
        <v>Predominantly Urban</v>
      </c>
      <c r="BN276" t="str">
        <f>IFERROR(VLOOKUP(BL276,'class and classification'!$A$1:$C$338,3,FALSE),VLOOKUP(BL276,'class and classification'!$A$340:$C$378,3,FALSE))</f>
        <v>SD</v>
      </c>
      <c r="BP276">
        <v>65.59</v>
      </c>
      <c r="BQ276">
        <v>81.72</v>
      </c>
      <c r="BR276">
        <v>83.93</v>
      </c>
      <c r="BS276">
        <v>82.91</v>
      </c>
      <c r="BT276">
        <v>89.72</v>
      </c>
    </row>
    <row r="277" spans="1:72"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76</v>
      </c>
      <c r="F277">
        <v>82</v>
      </c>
      <c r="G277">
        <v>89.8</v>
      </c>
      <c r="H277">
        <v>92.1</v>
      </c>
      <c r="I277">
        <v>93.5</v>
      </c>
      <c r="J277">
        <v>93.4</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I277">
        <v>36.4</v>
      </c>
      <c r="AJ277">
        <v>44.2</v>
      </c>
      <c r="BB277" t="s">
        <v>73</v>
      </c>
      <c r="BC277" t="str">
        <f>IFERROR(VLOOKUP(BB277,'class and classification'!$A$1:$B$338,2,FALSE),VLOOKUP(BB277,'class and classification'!$A$340:$B$378,2,FALSE))</f>
        <v>Predominantly Rural</v>
      </c>
      <c r="BD277" t="str">
        <f>IFERROR(VLOOKUP(BB277,'class and classification'!$A$1:$C$338,3,FALSE),VLOOKUP(BB277,'class and classification'!$A$340:$C$378,3,FALSE))</f>
        <v>SD</v>
      </c>
      <c r="BG277">
        <v>22.3</v>
      </c>
      <c r="BH277">
        <v>29.5</v>
      </c>
      <c r="BI277">
        <v>36.5</v>
      </c>
      <c r="BJ277">
        <v>39.200000000000003</v>
      </c>
      <c r="BL277" t="s">
        <v>73</v>
      </c>
      <c r="BM277" t="str">
        <f>IFERROR(VLOOKUP(BL277,'class and classification'!$A$1:$B$338,2,FALSE),VLOOKUP(BL277,'class and classification'!$A$340:$B$378,2,FALSE))</f>
        <v>Predominantly Rural</v>
      </c>
      <c r="BN277" t="str">
        <f>IFERROR(VLOOKUP(BL277,'class and classification'!$A$1:$C$338,3,FALSE),VLOOKUP(BL277,'class and classification'!$A$340:$C$378,3,FALSE))</f>
        <v>SD</v>
      </c>
      <c r="BP277">
        <v>22.16</v>
      </c>
      <c r="BQ277">
        <v>52.1</v>
      </c>
      <c r="BR277">
        <v>58.04</v>
      </c>
      <c r="BS277">
        <v>61.5</v>
      </c>
      <c r="BT277">
        <v>61.55</v>
      </c>
    </row>
    <row r="278" spans="1:72"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74</v>
      </c>
      <c r="F278">
        <v>79</v>
      </c>
      <c r="G278">
        <v>86.699999999999989</v>
      </c>
      <c r="H278">
        <v>90.2</v>
      </c>
      <c r="I278">
        <v>91.8</v>
      </c>
      <c r="J278">
        <v>90.7</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I278">
        <v>9</v>
      </c>
      <c r="AJ278">
        <v>9.6999999999999993</v>
      </c>
      <c r="BB278" t="s">
        <v>109</v>
      </c>
      <c r="BC278" t="str">
        <f>IFERROR(VLOOKUP(BB278,'class and classification'!$A$1:$B$338,2,FALSE),VLOOKUP(BB278,'class and classification'!$A$340:$B$378,2,FALSE))</f>
        <v>Predominantly Rural</v>
      </c>
      <c r="BD278" t="str">
        <f>IFERROR(VLOOKUP(BB278,'class and classification'!$A$1:$C$338,3,FALSE),VLOOKUP(BB278,'class and classification'!$A$340:$C$378,3,FALSE))</f>
        <v>SD</v>
      </c>
      <c r="BG278">
        <v>8.3000000000000007</v>
      </c>
      <c r="BH278">
        <v>10.3</v>
      </c>
      <c r="BI278">
        <v>17.5</v>
      </c>
      <c r="BJ278">
        <v>29.8</v>
      </c>
      <c r="BL278" t="s">
        <v>109</v>
      </c>
      <c r="BM278" t="str">
        <f>IFERROR(VLOOKUP(BL278,'class and classification'!$A$1:$B$338,2,FALSE),VLOOKUP(BL278,'class and classification'!$A$340:$B$378,2,FALSE))</f>
        <v>Predominantly Rural</v>
      </c>
      <c r="BN278" t="str">
        <f>IFERROR(VLOOKUP(BL278,'class and classification'!$A$1:$C$338,3,FALSE),VLOOKUP(BL278,'class and classification'!$A$340:$C$378,3,FALSE))</f>
        <v>SD</v>
      </c>
      <c r="BP278">
        <v>23.32</v>
      </c>
      <c r="BQ278">
        <v>48.16</v>
      </c>
      <c r="BR278">
        <v>50.35</v>
      </c>
      <c r="BS278">
        <v>50.07</v>
      </c>
      <c r="BT278">
        <v>52.37</v>
      </c>
    </row>
    <row r="279" spans="1:72" x14ac:dyDescent="0.3">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I279">
        <v>14.1</v>
      </c>
      <c r="AJ279">
        <v>16.5</v>
      </c>
      <c r="BB279" t="s">
        <v>113</v>
      </c>
      <c r="BC279" t="str">
        <f>IFERROR(VLOOKUP(BB279,'class and classification'!$A$1:$B$338,2,FALSE),VLOOKUP(BB279,'class and classification'!$A$340:$B$378,2,FALSE))</f>
        <v>Predominantly Urban</v>
      </c>
      <c r="BD279" t="str">
        <f>IFERROR(VLOOKUP(BB279,'class and classification'!$A$1:$C$338,3,FALSE),VLOOKUP(BB279,'class and classification'!$A$340:$C$378,3,FALSE))</f>
        <v>SD</v>
      </c>
      <c r="BG279">
        <v>2.8</v>
      </c>
      <c r="BH279">
        <v>4.7</v>
      </c>
      <c r="BI279">
        <v>7.9</v>
      </c>
      <c r="BJ279">
        <v>19.2</v>
      </c>
      <c r="BL279" t="s">
        <v>113</v>
      </c>
      <c r="BM279" t="str">
        <f>IFERROR(VLOOKUP(BL279,'class and classification'!$A$1:$B$338,2,FALSE),VLOOKUP(BL279,'class and classification'!$A$340:$B$378,2,FALSE))</f>
        <v>Predominantly Urban</v>
      </c>
      <c r="BN279" t="str">
        <f>IFERROR(VLOOKUP(BL279,'class and classification'!$A$1:$C$338,3,FALSE),VLOOKUP(BL279,'class and classification'!$A$340:$C$378,3,FALSE))</f>
        <v>SD</v>
      </c>
      <c r="BP279">
        <v>48.62</v>
      </c>
      <c r="BQ279">
        <v>71.73</v>
      </c>
      <c r="BR279">
        <v>87.33</v>
      </c>
      <c r="BS279">
        <v>83.92</v>
      </c>
      <c r="BT279">
        <v>85.16</v>
      </c>
    </row>
    <row r="280" spans="1:72"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I280">
        <v>20.100000000000001</v>
      </c>
      <c r="AJ280">
        <v>37.6</v>
      </c>
      <c r="BB280" t="s">
        <v>263</v>
      </c>
      <c r="BC280" t="str">
        <f>IFERROR(VLOOKUP(BB280,'class and classification'!$A$1:$B$338,2,FALSE),VLOOKUP(BB280,'class and classification'!$A$340:$B$378,2,FALSE))</f>
        <v>Urban with Significant Rural</v>
      </c>
      <c r="BD280" t="str">
        <f>IFERROR(VLOOKUP(BB280,'class and classification'!$A$1:$C$338,3,FALSE),VLOOKUP(BB280,'class and classification'!$A$340:$C$378,3,FALSE))</f>
        <v>SD</v>
      </c>
      <c r="BG280">
        <v>6.3</v>
      </c>
      <c r="BH280">
        <v>8.6999999999999993</v>
      </c>
      <c r="BI280">
        <v>13.7</v>
      </c>
      <c r="BJ280">
        <v>20.5</v>
      </c>
      <c r="BL280" t="s">
        <v>263</v>
      </c>
      <c r="BM280" t="str">
        <f>IFERROR(VLOOKUP(BL280,'class and classification'!$A$1:$B$338,2,FALSE),VLOOKUP(BL280,'class and classification'!$A$340:$B$378,2,FALSE))</f>
        <v>Urban with Significant Rural</v>
      </c>
      <c r="BN280" t="str">
        <f>IFERROR(VLOOKUP(BL280,'class and classification'!$A$1:$C$338,3,FALSE),VLOOKUP(BL280,'class and classification'!$A$340:$C$378,3,FALSE))</f>
        <v>SD</v>
      </c>
      <c r="BP280">
        <v>24.24</v>
      </c>
      <c r="BQ280">
        <v>58.99</v>
      </c>
      <c r="BR280">
        <v>59.49</v>
      </c>
      <c r="BS280">
        <v>60.33</v>
      </c>
      <c r="BT280">
        <v>62.8</v>
      </c>
    </row>
    <row r="281" spans="1:72"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97</v>
      </c>
      <c r="F281">
        <v>98</v>
      </c>
      <c r="G281">
        <v>98.399999999999991</v>
      </c>
      <c r="H281">
        <v>98.5</v>
      </c>
      <c r="I281">
        <v>98.7</v>
      </c>
      <c r="J281">
        <v>98.6</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I281">
        <v>24.5</v>
      </c>
      <c r="AJ281">
        <v>36.5</v>
      </c>
      <c r="BB281" t="s">
        <v>276</v>
      </c>
      <c r="BC281" t="str">
        <f>IFERROR(VLOOKUP(BB281,'class and classification'!$A$1:$B$338,2,FALSE),VLOOKUP(BB281,'class and classification'!$A$340:$B$378,2,FALSE))</f>
        <v>Predominantly Rural</v>
      </c>
      <c r="BD281" t="str">
        <f>IFERROR(VLOOKUP(BB281,'class and classification'!$A$1:$C$338,3,FALSE),VLOOKUP(BB281,'class and classification'!$A$340:$C$378,3,FALSE))</f>
        <v>SD</v>
      </c>
      <c r="BG281">
        <v>11</v>
      </c>
      <c r="BH281">
        <v>19.100000000000001</v>
      </c>
      <c r="BI281">
        <v>25.5</v>
      </c>
      <c r="BJ281">
        <v>27.6</v>
      </c>
      <c r="BL281" t="s">
        <v>276</v>
      </c>
      <c r="BM281" t="str">
        <f>IFERROR(VLOOKUP(BL281,'class and classification'!$A$1:$B$338,2,FALSE),VLOOKUP(BL281,'class and classification'!$A$340:$B$378,2,FALSE))</f>
        <v>Predominantly Rural</v>
      </c>
      <c r="BN281" t="str">
        <f>IFERROR(VLOOKUP(BL281,'class and classification'!$A$1:$C$338,3,FALSE),VLOOKUP(BL281,'class and classification'!$A$340:$C$378,3,FALSE))</f>
        <v>SD</v>
      </c>
      <c r="BP281">
        <v>33.880000000000003</v>
      </c>
      <c r="BQ281">
        <v>64.14</v>
      </c>
      <c r="BR281">
        <v>62.11</v>
      </c>
      <c r="BS281">
        <v>59.43</v>
      </c>
      <c r="BT281">
        <v>65.47</v>
      </c>
    </row>
    <row r="282" spans="1:72"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89</v>
      </c>
      <c r="F282">
        <v>90</v>
      </c>
      <c r="G282">
        <v>94.5</v>
      </c>
      <c r="H282">
        <v>95.1</v>
      </c>
      <c r="I282">
        <v>96.6</v>
      </c>
      <c r="J282">
        <v>96.5</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I282">
        <v>24.3</v>
      </c>
      <c r="AJ282">
        <v>32.299999999999997</v>
      </c>
      <c r="BB282" t="s">
        <v>169</v>
      </c>
      <c r="BC282" t="str">
        <f>IFERROR(VLOOKUP(BB282,'class and classification'!$A$1:$B$338,2,FALSE),VLOOKUP(BB282,'class and classification'!$A$340:$B$378,2,FALSE))</f>
        <v>Predominantly Rural</v>
      </c>
      <c r="BD282" t="str">
        <f>IFERROR(VLOOKUP(BB282,'class and classification'!$A$1:$C$338,3,FALSE),VLOOKUP(BB282,'class and classification'!$A$340:$C$378,3,FALSE))</f>
        <v>SD</v>
      </c>
      <c r="BG282">
        <v>2.4</v>
      </c>
      <c r="BH282">
        <v>3.4</v>
      </c>
      <c r="BI282">
        <v>4.8</v>
      </c>
      <c r="BJ282">
        <v>25.1</v>
      </c>
      <c r="BL282" t="s">
        <v>169</v>
      </c>
      <c r="BM282" t="str">
        <f>IFERROR(VLOOKUP(BL282,'class and classification'!$A$1:$B$338,2,FALSE),VLOOKUP(BL282,'class and classification'!$A$340:$B$378,2,FALSE))</f>
        <v>Predominantly Rural</v>
      </c>
      <c r="BN282" t="str">
        <f>IFERROR(VLOOKUP(BL282,'class and classification'!$A$1:$C$338,3,FALSE),VLOOKUP(BL282,'class and classification'!$A$340:$C$378,3,FALSE))</f>
        <v>SD</v>
      </c>
      <c r="BP282">
        <v>20.52</v>
      </c>
      <c r="BQ282">
        <v>46.27</v>
      </c>
      <c r="BR282">
        <v>53.14</v>
      </c>
      <c r="BS282">
        <v>55.57</v>
      </c>
      <c r="BT282">
        <v>56.07</v>
      </c>
    </row>
    <row r="283" spans="1:72"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74</v>
      </c>
      <c r="F283">
        <v>81</v>
      </c>
      <c r="G283">
        <v>92</v>
      </c>
      <c r="H283">
        <v>93.3</v>
      </c>
      <c r="I283">
        <v>95.6</v>
      </c>
      <c r="J283">
        <v>95.5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I283">
        <v>60.5</v>
      </c>
      <c r="AJ283">
        <v>65.3</v>
      </c>
      <c r="BB283" t="s">
        <v>228</v>
      </c>
      <c r="BC283" t="str">
        <f>IFERROR(VLOOKUP(BB283,'class and classification'!$A$1:$B$338,2,FALSE),VLOOKUP(BB283,'class and classification'!$A$340:$B$378,2,FALSE))</f>
        <v>Predominantly Rural</v>
      </c>
      <c r="BD283" t="str">
        <f>IFERROR(VLOOKUP(BB283,'class and classification'!$A$1:$C$338,3,FALSE),VLOOKUP(BB283,'class and classification'!$A$340:$C$378,3,FALSE))</f>
        <v>SD</v>
      </c>
      <c r="BG283">
        <v>2.5</v>
      </c>
      <c r="BH283">
        <v>4.2</v>
      </c>
      <c r="BI283">
        <v>6.2</v>
      </c>
      <c r="BJ283">
        <v>29.3</v>
      </c>
      <c r="BL283" t="s">
        <v>228</v>
      </c>
      <c r="BM283" t="str">
        <f>IFERROR(VLOOKUP(BL283,'class and classification'!$A$1:$B$338,2,FALSE),VLOOKUP(BL283,'class and classification'!$A$340:$B$378,2,FALSE))</f>
        <v>Predominantly Rural</v>
      </c>
      <c r="BN283" t="str">
        <f>IFERROR(VLOOKUP(BL283,'class and classification'!$A$1:$C$338,3,FALSE),VLOOKUP(BL283,'class and classification'!$A$340:$C$378,3,FALSE))</f>
        <v>SD</v>
      </c>
      <c r="BP283">
        <v>37.340000000000003</v>
      </c>
      <c r="BQ283">
        <v>52.82</v>
      </c>
      <c r="BR283">
        <v>61.33</v>
      </c>
      <c r="BS283">
        <v>63.27</v>
      </c>
      <c r="BT283">
        <v>63.17</v>
      </c>
    </row>
    <row r="284" spans="1:72"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96</v>
      </c>
      <c r="F284">
        <v>96</v>
      </c>
      <c r="G284">
        <v>97.300000000000011</v>
      </c>
      <c r="H284">
        <v>97.600000000000009</v>
      </c>
      <c r="I284">
        <v>98.1</v>
      </c>
      <c r="J284">
        <v>97.5</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I284">
        <v>11.6</v>
      </c>
      <c r="AJ284">
        <v>12.5</v>
      </c>
      <c r="BB284" t="s">
        <v>247</v>
      </c>
      <c r="BC284" t="str">
        <f>IFERROR(VLOOKUP(BB284,'class and classification'!$A$1:$B$338,2,FALSE),VLOOKUP(BB284,'class and classification'!$A$340:$B$378,2,FALSE))</f>
        <v>Predominantly Rural</v>
      </c>
      <c r="BD284" t="str">
        <f>IFERROR(VLOOKUP(BB284,'class and classification'!$A$1:$C$338,3,FALSE),VLOOKUP(BB284,'class and classification'!$A$340:$C$378,3,FALSE))</f>
        <v>SD</v>
      </c>
      <c r="BG284">
        <v>0.7</v>
      </c>
      <c r="BH284">
        <v>1.3</v>
      </c>
      <c r="BI284">
        <v>3</v>
      </c>
      <c r="BJ284">
        <v>12.8</v>
      </c>
      <c r="BL284" t="s">
        <v>247</v>
      </c>
      <c r="BM284" t="str">
        <f>IFERROR(VLOOKUP(BL284,'class and classification'!$A$1:$B$338,2,FALSE),VLOOKUP(BL284,'class and classification'!$A$340:$B$378,2,FALSE))</f>
        <v>Predominantly Rural</v>
      </c>
      <c r="BN284" t="str">
        <f>IFERROR(VLOOKUP(BL284,'class and classification'!$A$1:$C$338,3,FALSE),VLOOKUP(BL284,'class and classification'!$A$340:$C$378,3,FALSE))</f>
        <v>SD</v>
      </c>
      <c r="BP284">
        <v>22.64</v>
      </c>
      <c r="BQ284">
        <v>56.57</v>
      </c>
      <c r="BR284">
        <v>56.36</v>
      </c>
      <c r="BS284">
        <v>58.79</v>
      </c>
      <c r="BT284">
        <v>57.72</v>
      </c>
    </row>
    <row r="285" spans="1:72"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84</v>
      </c>
      <c r="F285">
        <v>88</v>
      </c>
      <c r="G285">
        <v>94.7</v>
      </c>
      <c r="H285">
        <v>95.2</v>
      </c>
      <c r="I285">
        <v>95.9</v>
      </c>
      <c r="J285">
        <v>96.3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I285">
        <v>28.3</v>
      </c>
      <c r="AJ285">
        <v>30</v>
      </c>
      <c r="BB285" t="s">
        <v>236</v>
      </c>
      <c r="BC285" t="str">
        <f>IFERROR(VLOOKUP(BB285,'class and classification'!$A$1:$B$338,2,FALSE),VLOOKUP(BB285,'class and classification'!$A$340:$B$378,2,FALSE))</f>
        <v>Predominantly Rural</v>
      </c>
      <c r="BD285" t="str">
        <f>IFERROR(VLOOKUP(BB285,'class and classification'!$A$1:$C$338,3,FALSE),VLOOKUP(BB285,'class and classification'!$A$340:$C$378,3,FALSE))</f>
        <v>SD</v>
      </c>
      <c r="BH285">
        <v>3.7</v>
      </c>
      <c r="BI285">
        <v>5.4</v>
      </c>
      <c r="BJ285">
        <v>20.2</v>
      </c>
      <c r="BL285" t="s">
        <v>236</v>
      </c>
      <c r="BM285" t="str">
        <f>IFERROR(VLOOKUP(BL285,'class and classification'!$A$1:$B$338,2,FALSE),VLOOKUP(BL285,'class and classification'!$A$340:$B$378,2,FALSE))</f>
        <v>Predominantly Rural</v>
      </c>
      <c r="BN285" t="str">
        <f>IFERROR(VLOOKUP(BL285,'class and classification'!$A$1:$C$338,3,FALSE),VLOOKUP(BL285,'class and classification'!$A$340:$C$378,3,FALSE))</f>
        <v>SD</v>
      </c>
      <c r="BR285">
        <v>71.27</v>
      </c>
      <c r="BS285">
        <v>72.97</v>
      </c>
      <c r="BT285">
        <v>74.05</v>
      </c>
    </row>
    <row r="286" spans="1:72"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92</v>
      </c>
      <c r="F286">
        <v>94</v>
      </c>
      <c r="G286">
        <v>96.7</v>
      </c>
      <c r="H286">
        <v>96.3</v>
      </c>
      <c r="I286">
        <v>97.3</v>
      </c>
      <c r="J286">
        <v>97.2</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I286">
        <v>9.6</v>
      </c>
      <c r="AJ286">
        <v>22.7</v>
      </c>
      <c r="BB286" t="s">
        <v>350</v>
      </c>
      <c r="BC286" t="str">
        <f>IFERROR(VLOOKUP(BB286,'class and classification'!$A$1:$B$338,2,FALSE),VLOOKUP(BB286,'class and classification'!$A$340:$B$378,2,FALSE))</f>
        <v>Predominantly Urban</v>
      </c>
      <c r="BD286" t="str">
        <f>IFERROR(VLOOKUP(BB286,'class and classification'!$A$1:$C$338,3,FALSE),VLOOKUP(BB286,'class and classification'!$A$340:$C$378,3,FALSE))</f>
        <v>SD</v>
      </c>
      <c r="BG286">
        <v>10.4</v>
      </c>
      <c r="BH286">
        <v>14.3</v>
      </c>
      <c r="BI286">
        <v>23.6</v>
      </c>
      <c r="BL286" t="s">
        <v>350</v>
      </c>
      <c r="BM286" t="str">
        <f>IFERROR(VLOOKUP(BL286,'class and classification'!$A$1:$B$338,2,FALSE),VLOOKUP(BL286,'class and classification'!$A$340:$B$378,2,FALSE))</f>
        <v>Predominantly Urban</v>
      </c>
      <c r="BN286" t="str">
        <f>IFERROR(VLOOKUP(BL286,'class and classification'!$A$1:$C$338,3,FALSE),VLOOKUP(BL286,'class and classification'!$A$340:$C$378,3,FALSE))</f>
        <v>SD</v>
      </c>
      <c r="BP286">
        <v>30.61</v>
      </c>
      <c r="BQ286">
        <v>71.8</v>
      </c>
      <c r="BR286">
        <v>78.83</v>
      </c>
      <c r="BS286">
        <v>77.010000000000005</v>
      </c>
    </row>
    <row r="287" spans="1:72"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99</v>
      </c>
      <c r="F287">
        <v>97</v>
      </c>
      <c r="G287">
        <v>99</v>
      </c>
      <c r="H287">
        <v>99.2</v>
      </c>
      <c r="I287">
        <v>99.2</v>
      </c>
      <c r="J287">
        <v>98.8</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I287">
        <v>2.9</v>
      </c>
      <c r="AJ287">
        <v>3.4</v>
      </c>
      <c r="BB287" t="s">
        <v>351</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G287">
        <v>14.5</v>
      </c>
      <c r="BH287">
        <v>20.5</v>
      </c>
      <c r="BI287">
        <v>25.6</v>
      </c>
      <c r="BL287" t="s">
        <v>351</v>
      </c>
      <c r="BM287" t="str">
        <f>IFERROR(VLOOKUP(BL287,'class and classification'!$A$1:$B$338,2,FALSE),VLOOKUP(BL287,'class and classification'!$A$340:$B$378,2,FALSE))</f>
        <v>Predominantly Rural</v>
      </c>
      <c r="BN287" t="str">
        <f>IFERROR(VLOOKUP(BL287,'class and classification'!$A$1:$C$338,3,FALSE),VLOOKUP(BL287,'class and classification'!$A$340:$C$378,3,FALSE))</f>
        <v>SD</v>
      </c>
      <c r="BP287">
        <v>43.84</v>
      </c>
      <c r="BQ287">
        <v>63</v>
      </c>
      <c r="BR287">
        <v>65.209999999999994</v>
      </c>
      <c r="BS287">
        <v>69.77</v>
      </c>
    </row>
    <row r="288" spans="1:72"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93</v>
      </c>
      <c r="F288">
        <v>94</v>
      </c>
      <c r="G288">
        <v>95.9</v>
      </c>
      <c r="H288">
        <v>96.2</v>
      </c>
      <c r="I288">
        <v>96.9</v>
      </c>
      <c r="J288">
        <v>96.8</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I288">
        <v>79.599999999999994</v>
      </c>
      <c r="AJ288">
        <v>79.8</v>
      </c>
      <c r="BB288" t="s">
        <v>353</v>
      </c>
      <c r="BC288" t="str">
        <f>IFERROR(VLOOKUP(BB288,'class and classification'!$A$1:$B$338,2,FALSE),VLOOKUP(BB288,'class and classification'!$A$340:$B$378,2,FALSE))</f>
        <v>Predominantly Rural</v>
      </c>
      <c r="BD288" t="str">
        <f>IFERROR(VLOOKUP(BB288,'class and classification'!$A$1:$C$338,3,FALSE),VLOOKUP(BB288,'class and classification'!$A$340:$C$378,3,FALSE))</f>
        <v>SD</v>
      </c>
      <c r="BG288">
        <v>5.7</v>
      </c>
      <c r="BH288">
        <v>10.3</v>
      </c>
      <c r="BI288">
        <v>13.1</v>
      </c>
      <c r="BL288" t="s">
        <v>353</v>
      </c>
      <c r="BM288" t="str">
        <f>IFERROR(VLOOKUP(BL288,'class and classification'!$A$1:$B$338,2,FALSE),VLOOKUP(BL288,'class and classification'!$A$340:$B$378,2,FALSE))</f>
        <v>Predominantly Rural</v>
      </c>
      <c r="BN288" t="str">
        <f>IFERROR(VLOOKUP(BL288,'class and classification'!$A$1:$C$338,3,FALSE),VLOOKUP(BL288,'class and classification'!$A$340:$C$378,3,FALSE))</f>
        <v>SD</v>
      </c>
      <c r="BP288">
        <v>33.340000000000003</v>
      </c>
      <c r="BQ288">
        <v>75.42</v>
      </c>
      <c r="BR288">
        <v>75.56</v>
      </c>
      <c r="BS288">
        <v>75.27</v>
      </c>
    </row>
    <row r="289" spans="1:71"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95</v>
      </c>
      <c r="F289">
        <v>98</v>
      </c>
      <c r="G289">
        <v>98.6</v>
      </c>
      <c r="H289">
        <v>99.300000000000011</v>
      </c>
      <c r="I289">
        <v>98.8</v>
      </c>
      <c r="J289">
        <v>98.9</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I289">
        <v>23.6</v>
      </c>
      <c r="AJ289">
        <v>40.1</v>
      </c>
      <c r="BB289" t="s">
        <v>355</v>
      </c>
      <c r="BC289" t="str">
        <f>IFERROR(VLOOKUP(BB289,'class and classification'!$A$1:$B$338,2,FALSE),VLOOKUP(BB289,'class and classification'!$A$340:$B$378,2,FALSE))</f>
        <v>Predominantly Urban</v>
      </c>
      <c r="BD289" t="str">
        <f>IFERROR(VLOOKUP(BB289,'class and classification'!$A$1:$C$338,3,FALSE),VLOOKUP(BB289,'class and classification'!$A$340:$C$378,3,FALSE))</f>
        <v>SD</v>
      </c>
      <c r="BG289">
        <v>5.5</v>
      </c>
      <c r="BH289">
        <v>6.8</v>
      </c>
      <c r="BI289">
        <v>12</v>
      </c>
      <c r="BL289" t="s">
        <v>355</v>
      </c>
      <c r="BM289" t="str">
        <f>IFERROR(VLOOKUP(BL289,'class and classification'!$A$1:$B$338,2,FALSE),VLOOKUP(BL289,'class and classification'!$A$340:$B$378,2,FALSE))</f>
        <v>Predominantly Urban</v>
      </c>
      <c r="BN289" t="str">
        <f>IFERROR(VLOOKUP(BL289,'class and classification'!$A$1:$C$338,3,FALSE),VLOOKUP(BL289,'class and classification'!$A$340:$C$378,3,FALSE))</f>
        <v>SD</v>
      </c>
      <c r="BP289">
        <v>35.229999999999997</v>
      </c>
      <c r="BQ289">
        <v>81.209999999999994</v>
      </c>
      <c r="BR289">
        <v>88.27</v>
      </c>
      <c r="BS289">
        <v>86.28</v>
      </c>
    </row>
    <row r="290" spans="1:71"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91</v>
      </c>
      <c r="F290">
        <v>93</v>
      </c>
      <c r="G290">
        <v>95.2</v>
      </c>
      <c r="H290">
        <v>96.699999999999989</v>
      </c>
      <c r="I290">
        <v>97.4</v>
      </c>
      <c r="J290">
        <v>97.1</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I290">
        <v>78.400000000000006</v>
      </c>
      <c r="AJ290">
        <v>83.8</v>
      </c>
      <c r="BB290" t="s">
        <v>357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G290">
        <v>2.7</v>
      </c>
      <c r="BH290">
        <v>3.9</v>
      </c>
      <c r="BI290">
        <v>13.9</v>
      </c>
      <c r="BL290" t="s">
        <v>357</v>
      </c>
      <c r="BM290" t="str">
        <f>IFERROR(VLOOKUP(BL290,'class and classification'!$A$1:$B$338,2,FALSE),VLOOKUP(BL290,'class and classification'!$A$340:$B$378,2,FALSE))</f>
        <v>Predominantly Urban</v>
      </c>
      <c r="BN290" t="str">
        <f>IFERROR(VLOOKUP(BL290,'class and classification'!$A$1:$C$338,3,FALSE),VLOOKUP(BL290,'class and classification'!$A$340:$C$378,3,FALSE))</f>
        <v>SD</v>
      </c>
      <c r="BP290">
        <v>76.459999999999994</v>
      </c>
      <c r="BQ290">
        <v>81.03</v>
      </c>
      <c r="BR290">
        <v>83.47</v>
      </c>
      <c r="BS290">
        <v>86.46</v>
      </c>
    </row>
    <row r="291" spans="1:71" x14ac:dyDescent="0.3">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I291">
        <v>60</v>
      </c>
      <c r="AJ291">
        <v>63.2</v>
      </c>
      <c r="BB291" t="s">
        <v>361</v>
      </c>
      <c r="BC291" t="str">
        <f>IFERROR(VLOOKUP(BB291,'class and classification'!$A$1:$B$338,2,FALSE),VLOOKUP(BB291,'class and classification'!$A$340:$B$378,2,FALSE))</f>
        <v>Predominantly Rural</v>
      </c>
      <c r="BD291" t="str">
        <f>IFERROR(VLOOKUP(BB291,'class and classification'!$A$1:$C$338,3,FALSE),VLOOKUP(BB291,'class and classification'!$A$340:$C$378,3,FALSE))</f>
        <v>SD</v>
      </c>
      <c r="BG291">
        <v>8.9</v>
      </c>
      <c r="BH291">
        <v>13.3</v>
      </c>
      <c r="BI291">
        <v>20.3</v>
      </c>
      <c r="BL291" t="s">
        <v>361</v>
      </c>
      <c r="BM291" t="str">
        <f>IFERROR(VLOOKUP(BL291,'class and classification'!$A$1:$B$338,2,FALSE),VLOOKUP(BL291,'class and classification'!$A$340:$B$378,2,FALSE))</f>
        <v>Predominantly Rural</v>
      </c>
      <c r="BN291" t="str">
        <f>IFERROR(VLOOKUP(BL291,'class and classification'!$A$1:$C$338,3,FALSE),VLOOKUP(BL291,'class and classification'!$A$340:$C$378,3,FALSE))</f>
        <v>SD</v>
      </c>
      <c r="BP291">
        <v>28.27</v>
      </c>
      <c r="BQ291">
        <v>61.43</v>
      </c>
      <c r="BR291">
        <v>64.28</v>
      </c>
      <c r="BS291">
        <v>67.19</v>
      </c>
    </row>
    <row r="292" spans="1:71"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I292">
        <v>30.3</v>
      </c>
      <c r="AJ292">
        <v>38.200000000000003</v>
      </c>
      <c r="BB292" t="s">
        <v>366</v>
      </c>
      <c r="BC292" t="str">
        <f>IFERROR(VLOOKUP(BB292,'class and classification'!$A$1:$B$338,2,FALSE),VLOOKUP(BB292,'class and classification'!$A$340:$B$378,2,FALSE))</f>
        <v>Urban with Significant Rural</v>
      </c>
      <c r="BD292" t="str">
        <f>IFERROR(VLOOKUP(BB292,'class and classification'!$A$1:$C$338,3,FALSE),VLOOKUP(BB292,'class and classification'!$A$340:$C$378,3,FALSE))</f>
        <v>SD</v>
      </c>
      <c r="BG292">
        <v>1.6</v>
      </c>
      <c r="BH292">
        <v>3.5</v>
      </c>
      <c r="BI292">
        <v>4.0999999999999996</v>
      </c>
      <c r="BL292" t="s">
        <v>366</v>
      </c>
      <c r="BM292" t="str">
        <f>IFERROR(VLOOKUP(BL292,'class and classification'!$A$1:$B$338,2,FALSE),VLOOKUP(BL292,'class and classification'!$A$340:$B$378,2,FALSE))</f>
        <v>Urban with Significant Rural</v>
      </c>
      <c r="BN292" t="str">
        <f>IFERROR(VLOOKUP(BL292,'class and classification'!$A$1:$C$338,3,FALSE),VLOOKUP(BL292,'class and classification'!$A$340:$C$378,3,FALSE))</f>
        <v>SD</v>
      </c>
      <c r="BP292">
        <v>56.9</v>
      </c>
      <c r="BQ292">
        <v>76.81</v>
      </c>
      <c r="BR292">
        <v>78.489999999999995</v>
      </c>
      <c r="BS292">
        <v>80.11</v>
      </c>
    </row>
    <row r="293" spans="1:71"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83</v>
      </c>
      <c r="F293">
        <v>85</v>
      </c>
      <c r="G293">
        <v>88.6</v>
      </c>
      <c r="H293">
        <v>89.5</v>
      </c>
      <c r="I293">
        <v>90</v>
      </c>
      <c r="J293">
        <v>90.8</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I293">
        <v>68.900000000000006</v>
      </c>
      <c r="AJ293">
        <v>70.8</v>
      </c>
      <c r="BB293" t="s">
        <v>354</v>
      </c>
      <c r="BC293" t="str">
        <f>IFERROR(VLOOKUP(BB293,'class and classification'!$A$1:$B$338,2,FALSE),VLOOKUP(BB293,'class and classification'!$A$340:$B$378,2,FALSE))</f>
        <v>Predominantly Rural</v>
      </c>
      <c r="BD293" t="str">
        <f>IFERROR(VLOOKUP(BB293,'class and classification'!$A$1:$C$338,3,FALSE),VLOOKUP(BB293,'class and classification'!$A$340:$C$378,3,FALSE))</f>
        <v>SD</v>
      </c>
      <c r="BG293">
        <v>0.6</v>
      </c>
      <c r="BL293" t="s">
        <v>354</v>
      </c>
      <c r="BM293" t="str">
        <f>IFERROR(VLOOKUP(BL293,'class and classification'!$A$1:$B$338,2,FALSE),VLOOKUP(BL293,'class and classification'!$A$340:$B$378,2,FALSE))</f>
        <v>Predominantly Rural</v>
      </c>
      <c r="BN293" t="str">
        <f>IFERROR(VLOOKUP(BL293,'class and classification'!$A$1:$C$338,3,FALSE),VLOOKUP(BL293,'class and classification'!$A$340:$C$378,3,FALSE))</f>
        <v>SD</v>
      </c>
      <c r="BP293">
        <v>32.22</v>
      </c>
      <c r="BQ293">
        <v>76.459999999999994</v>
      </c>
    </row>
    <row r="294" spans="1:71"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91</v>
      </c>
      <c r="F294">
        <v>92</v>
      </c>
      <c r="G294">
        <v>92.2</v>
      </c>
      <c r="H294">
        <v>92.699999999999989</v>
      </c>
      <c r="I294">
        <v>93.6</v>
      </c>
      <c r="J294">
        <v>93.6</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I294">
        <v>51.3</v>
      </c>
      <c r="AJ294">
        <v>73.599999999999994</v>
      </c>
      <c r="BB294" t="s">
        <v>362</v>
      </c>
      <c r="BC294" t="str">
        <f>IFERROR(VLOOKUP(BB294,'class and classification'!$A$1:$B$338,2,FALSE),VLOOKUP(BB294,'class and classification'!$A$340:$B$378,2,FALSE))</f>
        <v>Predominantly Rural</v>
      </c>
      <c r="BD294" t="str">
        <f>IFERROR(VLOOKUP(BB294,'class and classification'!$A$1:$C$338,3,FALSE),VLOOKUP(BB294,'class and classification'!$A$340:$C$378,3,FALSE))</f>
        <v>SD</v>
      </c>
      <c r="BG294">
        <v>1.3</v>
      </c>
      <c r="BL294" t="s">
        <v>362</v>
      </c>
      <c r="BM294" t="str">
        <f>IFERROR(VLOOKUP(BL294,'class and classification'!$A$1:$B$338,2,FALSE),VLOOKUP(BL294,'class and classification'!$A$340:$B$378,2,FALSE))</f>
        <v>Predominantly Rural</v>
      </c>
      <c r="BN294" t="str">
        <f>IFERROR(VLOOKUP(BL294,'class and classification'!$A$1:$C$338,3,FALSE),VLOOKUP(BL294,'class and classification'!$A$340:$C$378,3,FALSE))</f>
        <v>SD</v>
      </c>
      <c r="BP294">
        <v>30.53</v>
      </c>
      <c r="BQ294">
        <v>69.45</v>
      </c>
    </row>
    <row r="295" spans="1:71"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91</v>
      </c>
      <c r="F295">
        <v>94</v>
      </c>
      <c r="G295">
        <v>94.6</v>
      </c>
      <c r="H295">
        <v>95.3</v>
      </c>
      <c r="I295">
        <v>95.9</v>
      </c>
      <c r="J295">
        <v>96.8</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I295">
        <v>11.5</v>
      </c>
      <c r="AJ295">
        <v>15.1</v>
      </c>
      <c r="BB295" t="s">
        <v>363</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G295">
        <v>3.1</v>
      </c>
      <c r="BL295" t="s">
        <v>363</v>
      </c>
      <c r="BM295" t="str">
        <f>IFERROR(VLOOKUP(BL295,'class and classification'!$A$1:$B$338,2,FALSE),VLOOKUP(BL295,'class and classification'!$A$340:$B$378,2,FALSE))</f>
        <v>Predominantly Rural</v>
      </c>
      <c r="BN295" t="str">
        <f>IFERROR(VLOOKUP(BL295,'class and classification'!$A$1:$C$338,3,FALSE),VLOOKUP(BL295,'class and classification'!$A$340:$C$378,3,FALSE))</f>
        <v>SD</v>
      </c>
      <c r="BP295">
        <v>23.22</v>
      </c>
      <c r="BQ295">
        <v>51.83</v>
      </c>
    </row>
    <row r="296" spans="1:71"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89</v>
      </c>
      <c r="F296">
        <v>89</v>
      </c>
      <c r="G296">
        <v>91.2</v>
      </c>
      <c r="H296">
        <v>92.3</v>
      </c>
      <c r="I296">
        <v>92.8</v>
      </c>
      <c r="J296">
        <v>93.2</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I296">
        <v>78.2</v>
      </c>
      <c r="AJ296">
        <v>80.7</v>
      </c>
      <c r="BB296" t="s">
        <v>365</v>
      </c>
      <c r="BC296" t="str">
        <f>IFERROR(VLOOKUP(BB296,'class and classification'!$A$1:$B$338,2,FALSE),VLOOKUP(BB296,'class and classification'!$A$340:$B$378,2,FALSE))</f>
        <v>Urban with Significant Rural</v>
      </c>
      <c r="BD296" t="str">
        <f>IFERROR(VLOOKUP(BB296,'class and classification'!$A$1:$C$338,3,FALSE),VLOOKUP(BB296,'class and classification'!$A$340:$C$378,3,FALSE))</f>
        <v>SD</v>
      </c>
      <c r="BG296">
        <v>2.2000000000000002</v>
      </c>
      <c r="BL296" t="s">
        <v>365</v>
      </c>
      <c r="BM296" t="str">
        <f>IFERROR(VLOOKUP(BL296,'class and classification'!$A$1:$B$338,2,FALSE),VLOOKUP(BL296,'class and classification'!$A$340:$B$378,2,FALSE))</f>
        <v>Urban with Significant Rural</v>
      </c>
      <c r="BN296" t="str">
        <f>IFERROR(VLOOKUP(BL296,'class and classification'!$A$1:$C$338,3,FALSE),VLOOKUP(BL296,'class and classification'!$A$340:$C$378,3,FALSE))</f>
        <v>SD</v>
      </c>
      <c r="BP296">
        <v>43.59</v>
      </c>
      <c r="BQ296">
        <v>67.05</v>
      </c>
    </row>
    <row r="297" spans="1:71"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94</v>
      </c>
      <c r="F297">
        <v>94</v>
      </c>
      <c r="G297">
        <v>95.4</v>
      </c>
      <c r="H297">
        <v>95.6</v>
      </c>
      <c r="I297">
        <v>96</v>
      </c>
      <c r="J297">
        <v>96.5</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I297">
        <v>2.4</v>
      </c>
      <c r="AJ297">
        <v>3.7</v>
      </c>
      <c r="BB297" t="s">
        <v>346</v>
      </c>
      <c r="BC297" t="str">
        <f>IFERROR(VLOOKUP(BB297,'class and classification'!$A$1:$B$338,2,FALSE),VLOOKUP(BB297,'class and classification'!$A$340:$B$378,2,FALSE))</f>
        <v>Predominantly Rural</v>
      </c>
      <c r="BD297" t="str">
        <f>IFERROR(VLOOKUP(BB297,'class and classification'!$A$1:$C$338,3,FALSE),VLOOKUP(BB297,'class and classification'!$A$340:$C$378,3,FALSE))</f>
        <v>SD</v>
      </c>
      <c r="BG297">
        <v>8.9</v>
      </c>
      <c r="BH297">
        <v>11.4</v>
      </c>
      <c r="BL297" t="s">
        <v>346</v>
      </c>
      <c r="BM297" t="str">
        <f>IFERROR(VLOOKUP(BL297,'class and classification'!$A$1:$B$338,2,FALSE),VLOOKUP(BL297,'class and classification'!$A$340:$B$378,2,FALSE))</f>
        <v>Predominantly Rural</v>
      </c>
      <c r="BN297" t="str">
        <f>IFERROR(VLOOKUP(BL297,'class and classification'!$A$1:$C$338,3,FALSE),VLOOKUP(BL297,'class and classification'!$A$340:$C$378,3,FALSE))</f>
        <v>SD</v>
      </c>
      <c r="BP297">
        <v>46.85</v>
      </c>
      <c r="BQ297">
        <v>61.49</v>
      </c>
      <c r="BR297">
        <v>59.36</v>
      </c>
    </row>
    <row r="298" spans="1:71"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87</v>
      </c>
      <c r="F298">
        <v>89</v>
      </c>
      <c r="G298">
        <v>91.2</v>
      </c>
      <c r="H298">
        <v>91.699999999999989</v>
      </c>
      <c r="I298">
        <v>92.2</v>
      </c>
      <c r="J298">
        <v>92.1</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I298">
        <v>8.1</v>
      </c>
      <c r="AJ298">
        <v>17.5</v>
      </c>
      <c r="BB298" t="s">
        <v>348</v>
      </c>
      <c r="BC298" t="str">
        <f>IFERROR(VLOOKUP(BB298,'class and classification'!$A$1:$B$338,2,FALSE),VLOOKUP(BB298,'class and classification'!$A$340:$B$378,2,FALSE))</f>
        <v>Urban with Significant Rural</v>
      </c>
      <c r="BD298" t="str">
        <f>IFERROR(VLOOKUP(BB298,'class and classification'!$A$1:$C$338,3,FALSE),VLOOKUP(BB298,'class and classification'!$A$340:$C$378,3,FALSE))</f>
        <v>SD</v>
      </c>
      <c r="BG298">
        <v>0.3</v>
      </c>
      <c r="BH298">
        <v>0.7</v>
      </c>
      <c r="BL298" t="s">
        <v>348</v>
      </c>
      <c r="BM298" t="str">
        <f>IFERROR(VLOOKUP(BL298,'class and classification'!$A$1:$B$338,2,FALSE),VLOOKUP(BL298,'class and classification'!$A$340:$B$378,2,FALSE))</f>
        <v>Urban with Significant Rural</v>
      </c>
      <c r="BN298" t="str">
        <f>IFERROR(VLOOKUP(BL298,'class and classification'!$A$1:$C$338,3,FALSE),VLOOKUP(BL298,'class and classification'!$A$340:$C$378,3,FALSE))</f>
        <v>SD</v>
      </c>
      <c r="BP298">
        <v>47.98</v>
      </c>
      <c r="BQ298">
        <v>62.75</v>
      </c>
      <c r="BR298">
        <v>64.040000000000006</v>
      </c>
    </row>
    <row r="299" spans="1:71"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84</v>
      </c>
      <c r="F299">
        <v>87</v>
      </c>
      <c r="G299">
        <v>89.9</v>
      </c>
      <c r="H299">
        <v>91</v>
      </c>
      <c r="I299">
        <v>92.3</v>
      </c>
      <c r="J299">
        <v>93.7</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I299">
        <v>47.8</v>
      </c>
      <c r="AJ299">
        <v>48.1</v>
      </c>
      <c r="BB299" t="s">
        <v>360</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G299">
        <v>11.2</v>
      </c>
      <c r="BH299">
        <v>12.9</v>
      </c>
      <c r="BL299" t="s">
        <v>360</v>
      </c>
      <c r="BM299" t="str">
        <f>IFERROR(VLOOKUP(BL299,'class and classification'!$A$1:$B$338,2,FALSE),VLOOKUP(BL299,'class and classification'!$A$340:$B$378,2,FALSE))</f>
        <v>Urban with Significant Rural</v>
      </c>
      <c r="BN299" t="str">
        <f>IFERROR(VLOOKUP(BL299,'class and classification'!$A$1:$C$338,3,FALSE),VLOOKUP(BL299,'class and classification'!$A$340:$C$378,3,FALSE))</f>
        <v>SD</v>
      </c>
      <c r="BP299">
        <v>63.94</v>
      </c>
      <c r="BQ299">
        <v>77.77</v>
      </c>
      <c r="BR299">
        <v>71.22</v>
      </c>
    </row>
    <row r="300" spans="1:71"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86</v>
      </c>
      <c r="F300">
        <v>87</v>
      </c>
      <c r="G300">
        <v>89.1</v>
      </c>
      <c r="H300">
        <v>93.1</v>
      </c>
      <c r="I300">
        <v>93.2</v>
      </c>
      <c r="J300">
        <v>93.8</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I300">
        <v>20.3</v>
      </c>
      <c r="AJ300">
        <v>40.9</v>
      </c>
      <c r="BB300" t="s">
        <v>370</v>
      </c>
      <c r="BC300" t="str">
        <f>IFERROR(VLOOKUP(BB300,'class and classification'!$A$1:$B$338,2,FALSE),VLOOKUP(BB300,'class and classification'!$A$340:$B$378,2,FALSE))</f>
        <v>Urban with Significant Rural</v>
      </c>
      <c r="BD300" t="str">
        <f>IFERROR(VLOOKUP(BB300,'class and classification'!$A$1:$C$338,3,FALSE),VLOOKUP(BB300,'class and classification'!$A$340:$C$378,3,FALSE))</f>
        <v>SD</v>
      </c>
      <c r="BG300">
        <v>0.8</v>
      </c>
      <c r="BH300">
        <v>2.2000000000000002</v>
      </c>
      <c r="BL300" t="s">
        <v>370</v>
      </c>
      <c r="BM300" t="str">
        <f>IFERROR(VLOOKUP(BL300,'class and classification'!$A$1:$B$338,2,FALSE),VLOOKUP(BL300,'class and classification'!$A$340:$B$378,2,FALSE))</f>
        <v>Urban with Significant Rural</v>
      </c>
      <c r="BN300" t="str">
        <f>IFERROR(VLOOKUP(BL300,'class and classification'!$A$1:$C$338,3,FALSE),VLOOKUP(BL300,'class and classification'!$A$340:$C$378,3,FALSE))</f>
        <v>SD</v>
      </c>
      <c r="BP300">
        <v>67.88</v>
      </c>
      <c r="BQ300">
        <v>83.57</v>
      </c>
      <c r="BR300">
        <v>76.94</v>
      </c>
    </row>
    <row r="301" spans="1:71"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89</v>
      </c>
      <c r="F301">
        <v>92</v>
      </c>
      <c r="G301">
        <v>93.7</v>
      </c>
      <c r="H301">
        <v>92.8</v>
      </c>
      <c r="I301">
        <v>93</v>
      </c>
      <c r="J301">
        <v>93.2</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I301">
        <v>13.6</v>
      </c>
      <c r="AJ301">
        <v>27.9</v>
      </c>
      <c r="BB301" t="s">
        <v>349</v>
      </c>
      <c r="BC301" t="str">
        <f>IFERROR(VLOOKUP(BB301,'class and classification'!$A$1:$B$338,2,FALSE),VLOOKUP(BB301,'class and classification'!$A$340:$B$378,2,FALSE))</f>
        <v>Predominantly Urban</v>
      </c>
      <c r="BD301" t="str">
        <f>IFERROR(VLOOKUP(BB301,'class and classification'!$A$1:$C$338,3,FALSE),VLOOKUP(BB301,'class and classification'!$A$340:$C$378,3,FALSE))</f>
        <v>SD</v>
      </c>
      <c r="BG301">
        <v>21</v>
      </c>
      <c r="BL301" t="s">
        <v>349</v>
      </c>
      <c r="BM301" t="str">
        <f>IFERROR(VLOOKUP(BL301,'class and classification'!$A$1:$B$338,2,FALSE),VLOOKUP(BL301,'class and classification'!$A$340:$B$378,2,FALSE))</f>
        <v>Predominantly Urban</v>
      </c>
      <c r="BN301" t="str">
        <f>IFERROR(VLOOKUP(BL301,'class and classification'!$A$1:$C$338,3,FALSE),VLOOKUP(BL301,'class and classification'!$A$340:$C$378,3,FALSE))</f>
        <v>SD</v>
      </c>
      <c r="BP301">
        <v>43.29</v>
      </c>
      <c r="BQ301">
        <v>66.39</v>
      </c>
    </row>
    <row r="302" spans="1:71"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96</v>
      </c>
      <c r="F302">
        <v>96</v>
      </c>
      <c r="G302">
        <v>96.899999999999991</v>
      </c>
      <c r="H302">
        <v>97.1</v>
      </c>
      <c r="I302">
        <v>96.6</v>
      </c>
      <c r="J302">
        <v>96.9</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I302">
        <v>29.1</v>
      </c>
      <c r="AJ302">
        <v>31.3</v>
      </c>
      <c r="BB302" t="s">
        <v>352</v>
      </c>
      <c r="BC302" t="str">
        <f>IFERROR(VLOOKUP(BB302,'class and classification'!$A$1:$B$338,2,FALSE),VLOOKUP(BB302,'class and classification'!$A$340:$B$378,2,FALSE))</f>
        <v>Urban with Significant Rural</v>
      </c>
      <c r="BD302" t="str">
        <f>IFERROR(VLOOKUP(BB302,'class and classification'!$A$1:$C$338,3,FALSE),VLOOKUP(BB302,'class and classification'!$A$340:$C$378,3,FALSE))</f>
        <v>SD</v>
      </c>
      <c r="BG302">
        <v>0.6</v>
      </c>
      <c r="BL302" t="s">
        <v>352</v>
      </c>
      <c r="BM302" t="str">
        <f>IFERROR(VLOOKUP(BL302,'class and classification'!$A$1:$B$338,2,FALSE),VLOOKUP(BL302,'class and classification'!$A$340:$B$378,2,FALSE))</f>
        <v>Urban with Significant Rural</v>
      </c>
      <c r="BN302" t="str">
        <f>IFERROR(VLOOKUP(BL302,'class and classification'!$A$1:$C$338,3,FALSE),VLOOKUP(BL302,'class and classification'!$A$340:$C$378,3,FALSE))</f>
        <v>SD</v>
      </c>
      <c r="BP302">
        <v>49.14</v>
      </c>
      <c r="BQ302">
        <v>64.959999999999994</v>
      </c>
    </row>
    <row r="303" spans="1:71"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88</v>
      </c>
      <c r="F303">
        <v>90</v>
      </c>
      <c r="G303">
        <v>93.5</v>
      </c>
      <c r="H303">
        <v>94.3</v>
      </c>
      <c r="I303">
        <v>94.4</v>
      </c>
      <c r="J303">
        <v>94.6</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I303">
        <v>5.7</v>
      </c>
      <c r="AJ303">
        <v>10.7</v>
      </c>
      <c r="BB303" t="s">
        <v>356</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G303">
        <v>1.8</v>
      </c>
      <c r="BL303" t="s">
        <v>356</v>
      </c>
      <c r="BM303" t="str">
        <f>IFERROR(VLOOKUP(BL303,'class and classification'!$A$1:$B$338,2,FALSE),VLOOKUP(BL303,'class and classification'!$A$340:$B$378,2,FALSE))</f>
        <v>Predominantly Rural</v>
      </c>
      <c r="BN303" t="str">
        <f>IFERROR(VLOOKUP(BL303,'class and classification'!$A$1:$C$338,3,FALSE),VLOOKUP(BL303,'class and classification'!$A$340:$C$378,3,FALSE))</f>
        <v>SD</v>
      </c>
      <c r="BP303">
        <v>14.24</v>
      </c>
      <c r="BQ303">
        <v>40.68</v>
      </c>
    </row>
    <row r="304" spans="1:71"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86</v>
      </c>
      <c r="F304">
        <v>87</v>
      </c>
      <c r="G304">
        <v>89.199999999999989</v>
      </c>
      <c r="H304">
        <v>90.9</v>
      </c>
      <c r="I304">
        <v>91.7</v>
      </c>
      <c r="J304">
        <v>92.7</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I304">
        <v>15.4</v>
      </c>
      <c r="AJ304">
        <v>20.100000000000001</v>
      </c>
      <c r="BB304" t="s">
        <v>359</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G304">
        <v>1.1000000000000001</v>
      </c>
      <c r="BL304" t="s">
        <v>359</v>
      </c>
      <c r="BM304" t="str">
        <f>IFERROR(VLOOKUP(BL304,'class and classification'!$A$1:$B$338,2,FALSE),VLOOKUP(BL304,'class and classification'!$A$340:$B$378,2,FALSE))</f>
        <v>Predominantly Rural</v>
      </c>
      <c r="BN304" t="str">
        <f>IFERROR(VLOOKUP(BL304,'class and classification'!$A$1:$C$338,3,FALSE),VLOOKUP(BL304,'class and classification'!$A$340:$C$378,3,FALSE))</f>
        <v>SD</v>
      </c>
      <c r="BP304">
        <v>40.270000000000003</v>
      </c>
      <c r="BQ304">
        <v>66.150000000000006</v>
      </c>
    </row>
    <row r="305" spans="1:72" x14ac:dyDescent="0.3">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I305">
        <v>16.600000000000001</v>
      </c>
      <c r="AJ305">
        <v>29.4</v>
      </c>
      <c r="BB305" t="s">
        <v>367</v>
      </c>
      <c r="BC305" t="str">
        <f>IFERROR(VLOOKUP(BB305,'class and classification'!$A$1:$B$338,2,FALSE),VLOOKUP(BB305,'class and classification'!$A$340:$B$378,2,FALSE))</f>
        <v>Predominantly Rural</v>
      </c>
      <c r="BD305" t="str">
        <f>IFERROR(VLOOKUP(BB305,'class and classification'!$A$1:$C$338,3,FALSE),VLOOKUP(BB305,'class and classification'!$A$340:$C$378,3,FALSE))</f>
        <v>SD</v>
      </c>
      <c r="BG305">
        <v>3.7</v>
      </c>
      <c r="BL305" t="s">
        <v>367</v>
      </c>
      <c r="BM305" t="str">
        <f>IFERROR(VLOOKUP(BL305,'class and classification'!$A$1:$B$338,2,FALSE),VLOOKUP(BL305,'class and classification'!$A$340:$B$378,2,FALSE))</f>
        <v>Predominantly Rural</v>
      </c>
      <c r="BN305" t="str">
        <f>IFERROR(VLOOKUP(BL305,'class and classification'!$A$1:$C$338,3,FALSE),VLOOKUP(BL305,'class and classification'!$A$340:$C$378,3,FALSE))</f>
        <v>SD</v>
      </c>
      <c r="BP305">
        <v>25.37</v>
      </c>
      <c r="BQ305">
        <v>58.42</v>
      </c>
    </row>
    <row r="306" spans="1:72"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I306">
        <v>11.7</v>
      </c>
      <c r="AJ306">
        <v>24.5</v>
      </c>
      <c r="BB306" t="s">
        <v>369</v>
      </c>
      <c r="BC306" t="str">
        <f>IFERROR(VLOOKUP(BB306,'class and classification'!$A$1:$B$338,2,FALSE),VLOOKUP(BB306,'class and classification'!$A$340:$B$378,2,FALSE))</f>
        <v>Predominantly Urban</v>
      </c>
      <c r="BD306" t="str">
        <f>IFERROR(VLOOKUP(BB306,'class and classification'!$A$1:$C$338,3,FALSE),VLOOKUP(BB306,'class and classification'!$A$340:$C$378,3,FALSE))</f>
        <v>SD</v>
      </c>
      <c r="BG306">
        <v>0.1</v>
      </c>
      <c r="BL306" t="s">
        <v>369</v>
      </c>
      <c r="BM306" t="str">
        <f>IFERROR(VLOOKUP(BL306,'class and classification'!$A$1:$B$338,2,FALSE),VLOOKUP(BL306,'class and classification'!$A$340:$B$378,2,FALSE))</f>
        <v>Predominantly Urban</v>
      </c>
      <c r="BN306" t="str">
        <f>IFERROR(VLOOKUP(BL306,'class and classification'!$A$1:$C$338,3,FALSE),VLOOKUP(BL306,'class and classification'!$A$340:$C$378,3,FALSE))</f>
        <v>SD</v>
      </c>
      <c r="BP306">
        <v>50.43</v>
      </c>
      <c r="BQ306">
        <v>76.64</v>
      </c>
    </row>
    <row r="307" spans="1:72"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97</v>
      </c>
      <c r="F307">
        <v>98</v>
      </c>
      <c r="G307">
        <v>98.800000000000011</v>
      </c>
      <c r="H307">
        <v>98</v>
      </c>
      <c r="I307">
        <v>98.1</v>
      </c>
      <c r="J307">
        <v>97.8</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I307">
        <v>4.2</v>
      </c>
      <c r="AJ307">
        <v>42.2</v>
      </c>
      <c r="BB307" t="s">
        <v>364</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G307">
        <v>3.5</v>
      </c>
      <c r="BL307" t="s">
        <v>364</v>
      </c>
      <c r="BM307" t="str">
        <f>IFERROR(VLOOKUP(BL307,'class and classification'!$A$1:$B$338,2,FALSE),VLOOKUP(BL307,'class and classification'!$A$340:$B$378,2,FALSE))</f>
        <v>Urban with Significant Rural</v>
      </c>
      <c r="BN307" t="str">
        <f>IFERROR(VLOOKUP(BL307,'class and classification'!$A$1:$C$338,3,FALSE),VLOOKUP(BL307,'class and classification'!$A$340:$C$378,3,FALSE))</f>
        <v>SD</v>
      </c>
      <c r="BP307">
        <v>52.65</v>
      </c>
      <c r="BQ307">
        <v>70.16</v>
      </c>
    </row>
    <row r="308" spans="1:72"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92</v>
      </c>
      <c r="F308">
        <v>94</v>
      </c>
      <c r="G308">
        <v>94.8</v>
      </c>
      <c r="H308">
        <v>94.6</v>
      </c>
      <c r="I308">
        <v>95.6</v>
      </c>
      <c r="J308">
        <v>95.8</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I308">
        <v>2.2000000000000002</v>
      </c>
      <c r="AJ308">
        <v>2.8</v>
      </c>
      <c r="BB308" t="s">
        <v>368</v>
      </c>
      <c r="BC308" t="str">
        <f>IFERROR(VLOOKUP(BB308,'class and classification'!$A$1:$B$338,2,FALSE),VLOOKUP(BB308,'class and classification'!$A$340:$B$378,2,FALSE))</f>
        <v>Predominantly Rural</v>
      </c>
      <c r="BD308" t="str">
        <f>IFERROR(VLOOKUP(BB308,'class and classification'!$A$1:$C$338,3,FALSE),VLOOKUP(BB308,'class and classification'!$A$340:$C$378,3,FALSE))</f>
        <v>SD</v>
      </c>
      <c r="BG308">
        <v>2.2999999999999998</v>
      </c>
      <c r="BL308" t="s">
        <v>368</v>
      </c>
      <c r="BM308" t="str">
        <f>IFERROR(VLOOKUP(BL308,'class and classification'!$A$1:$B$338,2,FALSE),VLOOKUP(BL308,'class and classification'!$A$340:$B$378,2,FALSE))</f>
        <v>Predominantly Rural</v>
      </c>
      <c r="BN308" t="str">
        <f>IFERROR(VLOOKUP(BL308,'class and classification'!$A$1:$C$338,3,FALSE),VLOOKUP(BL308,'class and classification'!$A$340:$C$378,3,FALSE))</f>
        <v>SD</v>
      </c>
      <c r="BP308">
        <v>34.799999999999997</v>
      </c>
      <c r="BQ308">
        <v>48.56</v>
      </c>
    </row>
    <row r="309" spans="1:72"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88</v>
      </c>
      <c r="F309">
        <v>90</v>
      </c>
      <c r="G309">
        <v>92.3</v>
      </c>
      <c r="H309">
        <v>91.6</v>
      </c>
      <c r="I309">
        <v>93.3</v>
      </c>
      <c r="J309">
        <v>93.8</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I309">
        <v>32.1</v>
      </c>
      <c r="AJ309">
        <v>41.8</v>
      </c>
      <c r="BB309" t="s">
        <v>80</v>
      </c>
      <c r="BC309" t="str">
        <f>IFERROR(VLOOKUP(BB309,'class and classification'!$A$1:$B$338,2,FALSE),VLOOKUP(BB309,'class and classification'!$A$340:$B$378,2,FALSE))</f>
        <v>Predominantly Urban</v>
      </c>
      <c r="BD309" t="str">
        <f>IFERROR(VLOOKUP(BB309,'class and classification'!$A$1:$C$338,3,FALSE),VLOOKUP(BB309,'class and classification'!$A$340:$C$378,3,FALSE))</f>
        <v>UA</v>
      </c>
      <c r="BG309">
        <v>0.8</v>
      </c>
      <c r="BH309">
        <v>1.4</v>
      </c>
      <c r="BI309">
        <v>2.2000000000000002</v>
      </c>
      <c r="BJ309">
        <v>3.7</v>
      </c>
      <c r="BL309" t="s">
        <v>80</v>
      </c>
      <c r="BM309" t="str">
        <f>IFERROR(VLOOKUP(BL309,'class and classification'!$A$1:$B$338,2,FALSE),VLOOKUP(BL309,'class and classification'!$A$340:$B$378,2,FALSE))</f>
        <v>Predominantly Urban</v>
      </c>
      <c r="BN309" t="str">
        <f>IFERROR(VLOOKUP(BL309,'class and classification'!$A$1:$C$338,3,FALSE),VLOOKUP(BL309,'class and classification'!$A$340:$C$378,3,FALSE))</f>
        <v>UA</v>
      </c>
      <c r="BO309">
        <v>81.22</v>
      </c>
      <c r="BP309">
        <v>75.37</v>
      </c>
      <c r="BQ309">
        <v>80.77</v>
      </c>
      <c r="BR309">
        <v>86.91</v>
      </c>
      <c r="BS309">
        <v>86.81</v>
      </c>
      <c r="BT309">
        <v>88.35</v>
      </c>
    </row>
    <row r="310" spans="1:72"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96</v>
      </c>
      <c r="F310">
        <v>96</v>
      </c>
      <c r="G310">
        <v>97.4</v>
      </c>
      <c r="H310">
        <v>97.5</v>
      </c>
      <c r="I310">
        <v>97.9</v>
      </c>
      <c r="J310">
        <v>96.9</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I310">
        <v>9.1</v>
      </c>
      <c r="AJ310">
        <v>15.9</v>
      </c>
      <c r="BB310" t="s">
        <v>74</v>
      </c>
      <c r="BC310" t="str">
        <f>IFERROR(VLOOKUP(BB310,'class and classification'!$A$1:$B$338,2,FALSE),VLOOKUP(BB310,'class and classification'!$A$340:$B$378,2,FALSE))</f>
        <v>Predominantly Rural</v>
      </c>
      <c r="BD310" t="str">
        <f>IFERROR(VLOOKUP(BB310,'class and classification'!$A$1:$C$338,3,FALSE),VLOOKUP(BB310,'class and classification'!$A$340:$C$378,3,FALSE))</f>
        <v>UA</v>
      </c>
      <c r="BG310">
        <v>1.1000000000000001</v>
      </c>
      <c r="BH310">
        <v>4.4000000000000004</v>
      </c>
      <c r="BI310">
        <v>15.3</v>
      </c>
      <c r="BJ310">
        <v>37.6</v>
      </c>
      <c r="BL310" t="s">
        <v>74</v>
      </c>
      <c r="BM310" t="str">
        <f>IFERROR(VLOOKUP(BL310,'class and classification'!$A$1:$B$338,2,FALSE),VLOOKUP(BL310,'class and classification'!$A$340:$B$378,2,FALSE))</f>
        <v>Predominantly Rural</v>
      </c>
      <c r="BN310" t="str">
        <f>IFERROR(VLOOKUP(BL310,'class and classification'!$A$1:$C$338,3,FALSE),VLOOKUP(BL310,'class and classification'!$A$340:$C$378,3,FALSE))</f>
        <v>UA</v>
      </c>
      <c r="BO310">
        <v>29.759999999999998</v>
      </c>
      <c r="BP310">
        <v>50.14</v>
      </c>
      <c r="BQ310">
        <v>70.849999999999994</v>
      </c>
      <c r="BR310">
        <v>76.180000000000007</v>
      </c>
      <c r="BS310">
        <v>76.3</v>
      </c>
      <c r="BT310">
        <v>79.47</v>
      </c>
    </row>
    <row r="311" spans="1:72"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88</v>
      </c>
      <c r="F311">
        <v>95</v>
      </c>
      <c r="G311">
        <v>97.2</v>
      </c>
      <c r="H311">
        <v>97.800000000000011</v>
      </c>
      <c r="I311">
        <v>98.2</v>
      </c>
      <c r="J311">
        <v>97.6</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I311">
        <v>12.3</v>
      </c>
      <c r="AJ311">
        <v>75.7</v>
      </c>
      <c r="BB311" t="s">
        <v>129</v>
      </c>
      <c r="BC311" t="str">
        <f>IFERROR(VLOOKUP(BB311,'class and classification'!$A$1:$B$338,2,FALSE),VLOOKUP(BB311,'class and classification'!$A$340:$B$378,2,FALSE))</f>
        <v>Predominantly Urban</v>
      </c>
      <c r="BD311" t="str">
        <f>IFERROR(VLOOKUP(BB311,'class and classification'!$A$1:$C$338,3,FALSE),VLOOKUP(BB311,'class and classification'!$A$340:$C$378,3,FALSE))</f>
        <v>UA</v>
      </c>
      <c r="BG311">
        <v>0.6</v>
      </c>
      <c r="BH311">
        <v>0.3</v>
      </c>
      <c r="BI311">
        <v>3.1</v>
      </c>
      <c r="BJ311">
        <v>6</v>
      </c>
      <c r="BL311" t="s">
        <v>129</v>
      </c>
      <c r="BM311" t="str">
        <f>IFERROR(VLOOKUP(BL311,'class and classification'!$A$1:$B$338,2,FALSE),VLOOKUP(BL311,'class and classification'!$A$340:$B$378,2,FALSE))</f>
        <v>Predominantly Urban</v>
      </c>
      <c r="BN311" t="str">
        <f>IFERROR(VLOOKUP(BL311,'class and classification'!$A$1:$C$338,3,FALSE),VLOOKUP(BL311,'class and classification'!$A$340:$C$378,3,FALSE))</f>
        <v>UA</v>
      </c>
      <c r="BO311">
        <v>84.26</v>
      </c>
      <c r="BP311">
        <v>47.33</v>
      </c>
      <c r="BQ311">
        <v>63.6</v>
      </c>
      <c r="BR311">
        <v>58.84</v>
      </c>
      <c r="BS311">
        <v>55.17</v>
      </c>
      <c r="BT311">
        <v>62.46</v>
      </c>
    </row>
    <row r="312" spans="1:72"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94</v>
      </c>
      <c r="F312">
        <v>94</v>
      </c>
      <c r="G312">
        <v>96</v>
      </c>
      <c r="H312">
        <v>96.4</v>
      </c>
      <c r="I312">
        <v>96.1</v>
      </c>
      <c r="J312">
        <v>95.5</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I312">
        <v>5.3</v>
      </c>
      <c r="AJ312">
        <v>8.5</v>
      </c>
      <c r="BB312" t="s">
        <v>174</v>
      </c>
      <c r="BC312" t="str">
        <f>IFERROR(VLOOKUP(BB312,'class and classification'!$A$1:$B$338,2,FALSE),VLOOKUP(BB312,'class and classification'!$A$340:$B$378,2,FALSE))</f>
        <v>Predominantly Urban</v>
      </c>
      <c r="BD312" t="str">
        <f>IFERROR(VLOOKUP(BB312,'class and classification'!$A$1:$C$338,3,FALSE),VLOOKUP(BB312,'class and classification'!$A$340:$C$378,3,FALSE))</f>
        <v>UA</v>
      </c>
      <c r="BG312">
        <v>0.4</v>
      </c>
      <c r="BH312">
        <v>0.9</v>
      </c>
      <c r="BI312">
        <v>2.2000000000000002</v>
      </c>
      <c r="BJ312">
        <v>6.5</v>
      </c>
      <c r="BL312" t="s">
        <v>174</v>
      </c>
      <c r="BM312" t="str">
        <f>IFERROR(VLOOKUP(BL312,'class and classification'!$A$1:$B$338,2,FALSE),VLOOKUP(BL312,'class and classification'!$A$340:$B$378,2,FALSE))</f>
        <v>Predominantly Urban</v>
      </c>
      <c r="BN312" t="str">
        <f>IFERROR(VLOOKUP(BL312,'class and classification'!$A$1:$C$338,3,FALSE),VLOOKUP(BL312,'class and classification'!$A$340:$C$378,3,FALSE))</f>
        <v>UA</v>
      </c>
      <c r="BO312">
        <v>96.93</v>
      </c>
      <c r="BP312">
        <v>72.489999999999995</v>
      </c>
      <c r="BQ312">
        <v>75.69</v>
      </c>
      <c r="BR312">
        <v>82</v>
      </c>
      <c r="BS312">
        <v>77.83</v>
      </c>
      <c r="BT312">
        <v>75.2</v>
      </c>
    </row>
    <row r="313" spans="1:72"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93</v>
      </c>
      <c r="F313">
        <v>96</v>
      </c>
      <c r="G313">
        <v>97.5</v>
      </c>
      <c r="H313">
        <v>97.3</v>
      </c>
      <c r="I313">
        <v>97.4</v>
      </c>
      <c r="J313">
        <v>97.4</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I313">
        <v>18.100000000000001</v>
      </c>
      <c r="AJ313">
        <v>37.799999999999997</v>
      </c>
      <c r="BB313" t="s">
        <v>194</v>
      </c>
      <c r="BC313" t="str">
        <f>IFERROR(VLOOKUP(BB313,'class and classification'!$A$1:$B$338,2,FALSE),VLOOKUP(BB313,'class and classification'!$A$340:$B$378,2,FALSE))</f>
        <v>Predominantly Rural</v>
      </c>
      <c r="BD313" t="str">
        <f>IFERROR(VLOOKUP(BB313,'class and classification'!$A$1:$C$338,3,FALSE),VLOOKUP(BB313,'class and classification'!$A$340:$C$378,3,FALSE))</f>
        <v>UA</v>
      </c>
      <c r="BG313">
        <v>1.9</v>
      </c>
      <c r="BH313">
        <v>3.3</v>
      </c>
      <c r="BI313">
        <v>5.7</v>
      </c>
      <c r="BJ313">
        <v>10.199999999999999</v>
      </c>
      <c r="BL313" t="s">
        <v>194</v>
      </c>
      <c r="BM313" t="str">
        <f>IFERROR(VLOOKUP(BL313,'class and classification'!$A$1:$B$338,2,FALSE),VLOOKUP(BL313,'class and classification'!$A$340:$B$378,2,FALSE))</f>
        <v>Predominantly Rural</v>
      </c>
      <c r="BN313" t="str">
        <f>IFERROR(VLOOKUP(BL313,'class and classification'!$A$1:$C$338,3,FALSE),VLOOKUP(BL313,'class and classification'!$A$340:$C$378,3,FALSE))</f>
        <v>UA</v>
      </c>
      <c r="BO313">
        <v>9.2200000000000006</v>
      </c>
      <c r="BP313">
        <v>40.49</v>
      </c>
      <c r="BQ313">
        <v>73.84</v>
      </c>
      <c r="BR313">
        <v>76.790000000000006</v>
      </c>
      <c r="BS313">
        <v>76.099999999999994</v>
      </c>
      <c r="BT313">
        <v>76.010000000000005</v>
      </c>
    </row>
    <row r="314" spans="1:72"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83</v>
      </c>
      <c r="F314">
        <v>86</v>
      </c>
      <c r="G314">
        <v>88</v>
      </c>
      <c r="H314">
        <v>89</v>
      </c>
      <c r="I314">
        <v>90.7</v>
      </c>
      <c r="J314">
        <v>90.5</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I314">
        <v>7.6</v>
      </c>
      <c r="AJ314">
        <v>13.3</v>
      </c>
      <c r="BB314" t="s">
        <v>208</v>
      </c>
      <c r="BC314" t="str">
        <f>IFERROR(VLOOKUP(BB314,'class and classification'!$A$1:$B$338,2,FALSE),VLOOKUP(BB314,'class and classification'!$A$340:$B$378,2,FALSE))</f>
        <v>Urban with Significant Rural</v>
      </c>
      <c r="BD314" t="str">
        <f>IFERROR(VLOOKUP(BB314,'class and classification'!$A$1:$C$338,3,FALSE),VLOOKUP(BB314,'class and classification'!$A$340:$C$378,3,FALSE))</f>
        <v>UA</v>
      </c>
      <c r="BG314">
        <v>0.3</v>
      </c>
      <c r="BH314">
        <v>0.6</v>
      </c>
      <c r="BI314">
        <v>1.1000000000000001</v>
      </c>
      <c r="BJ314">
        <v>2.8</v>
      </c>
      <c r="BL314" t="s">
        <v>208</v>
      </c>
      <c r="BM314" t="str">
        <f>IFERROR(VLOOKUP(BL314,'class and classification'!$A$1:$B$338,2,FALSE),VLOOKUP(BL314,'class and classification'!$A$340:$B$378,2,FALSE))</f>
        <v>Urban with Significant Rural</v>
      </c>
      <c r="BN314" t="str">
        <f>IFERROR(VLOOKUP(BL314,'class and classification'!$A$1:$C$338,3,FALSE),VLOOKUP(BL314,'class and classification'!$A$340:$C$378,3,FALSE))</f>
        <v>UA</v>
      </c>
      <c r="BO314">
        <v>59.63</v>
      </c>
      <c r="BP314">
        <v>72.45</v>
      </c>
      <c r="BQ314">
        <v>88.37</v>
      </c>
      <c r="BR314">
        <v>88.69</v>
      </c>
      <c r="BS314">
        <v>88.74</v>
      </c>
      <c r="BT314">
        <v>88.32</v>
      </c>
    </row>
    <row r="315" spans="1:72"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92</v>
      </c>
      <c r="F315">
        <v>93</v>
      </c>
      <c r="G315">
        <v>94.6</v>
      </c>
      <c r="H315">
        <v>95</v>
      </c>
      <c r="I315">
        <v>94.2</v>
      </c>
      <c r="J315">
        <v>93.5</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I315">
        <v>7.6</v>
      </c>
      <c r="AJ315">
        <v>12.1</v>
      </c>
      <c r="BB315" t="s">
        <v>260</v>
      </c>
      <c r="BC315" t="str">
        <f>IFERROR(VLOOKUP(BB315,'class and classification'!$A$1:$B$338,2,FALSE),VLOOKUP(BB315,'class and classification'!$A$340:$B$378,2,FALSE))</f>
        <v>Predominantly Urban</v>
      </c>
      <c r="BD315" t="str">
        <f>IFERROR(VLOOKUP(BB315,'class and classification'!$A$1:$C$338,3,FALSE),VLOOKUP(BB315,'class and classification'!$A$340:$C$378,3,FALSE))</f>
        <v>UA</v>
      </c>
      <c r="BG315">
        <v>2.5</v>
      </c>
      <c r="BH315">
        <v>2.7</v>
      </c>
      <c r="BI315">
        <v>4.5999999999999996</v>
      </c>
      <c r="BJ315">
        <v>7.5</v>
      </c>
      <c r="BL315" t="s">
        <v>260</v>
      </c>
      <c r="BM315" t="str">
        <f>IFERROR(VLOOKUP(BL315,'class and classification'!$A$1:$B$338,2,FALSE),VLOOKUP(BL315,'class and classification'!$A$340:$B$378,2,FALSE))</f>
        <v>Predominantly Urban</v>
      </c>
      <c r="BN315" t="str">
        <f>IFERROR(VLOOKUP(BL315,'class and classification'!$A$1:$C$338,3,FALSE),VLOOKUP(BL315,'class and classification'!$A$340:$C$378,3,FALSE))</f>
        <v>UA</v>
      </c>
      <c r="BO315">
        <v>82.92</v>
      </c>
      <c r="BP315">
        <v>75.510000000000005</v>
      </c>
      <c r="BQ315">
        <v>80.930000000000007</v>
      </c>
      <c r="BR315">
        <v>80.52</v>
      </c>
      <c r="BS315">
        <v>81.44</v>
      </c>
      <c r="BT315">
        <v>81.86</v>
      </c>
    </row>
    <row r="316" spans="1:72"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95</v>
      </c>
      <c r="F316">
        <v>95</v>
      </c>
      <c r="G316">
        <v>96.699999999999989</v>
      </c>
      <c r="H316">
        <v>96.1</v>
      </c>
      <c r="I316">
        <v>96.5</v>
      </c>
      <c r="J316">
        <v>96.7</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I316">
        <v>19.100000000000001</v>
      </c>
      <c r="AJ316">
        <v>37.1</v>
      </c>
      <c r="BB316" t="s">
        <v>30</v>
      </c>
      <c r="BC316" t="str">
        <f>IFERROR(VLOOKUP(BB316,'class and classification'!$A$1:$B$338,2,FALSE),VLOOKUP(BB316,'class and classification'!$A$340:$B$378,2,FALSE))</f>
        <v>Predominantly Urban</v>
      </c>
      <c r="BD316" t="str">
        <f>IFERROR(VLOOKUP(BB316,'class and classification'!$A$1:$C$338,3,FALSE),VLOOKUP(BB316,'class and classification'!$A$340:$C$378,3,FALSE))</f>
        <v>UA</v>
      </c>
      <c r="BG316">
        <v>0.6</v>
      </c>
      <c r="BH316">
        <v>3.8</v>
      </c>
      <c r="BI316">
        <v>9.6</v>
      </c>
      <c r="BJ316">
        <v>11.7</v>
      </c>
      <c r="BL316" t="s">
        <v>30</v>
      </c>
      <c r="BM316" t="str">
        <f>IFERROR(VLOOKUP(BL316,'class and classification'!$A$1:$B$338,2,FALSE),VLOOKUP(BL316,'class and classification'!$A$340:$B$378,2,FALSE))</f>
        <v>Predominantly Urban</v>
      </c>
      <c r="BN316" t="str">
        <f>IFERROR(VLOOKUP(BL316,'class and classification'!$A$1:$C$338,3,FALSE),VLOOKUP(BL316,'class and classification'!$A$340:$C$378,3,FALSE))</f>
        <v>UA</v>
      </c>
      <c r="BO316">
        <v>57.19</v>
      </c>
      <c r="BP316">
        <v>85.49</v>
      </c>
      <c r="BQ316">
        <v>93.27</v>
      </c>
      <c r="BR316">
        <v>95.03</v>
      </c>
      <c r="BS316">
        <v>95.11</v>
      </c>
      <c r="BT316">
        <v>95.35</v>
      </c>
    </row>
    <row r="317" spans="1:72"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83</v>
      </c>
      <c r="F317">
        <v>88</v>
      </c>
      <c r="G317">
        <v>91.399999999999991</v>
      </c>
      <c r="H317">
        <v>93.6</v>
      </c>
      <c r="I317">
        <v>94.5</v>
      </c>
      <c r="J317">
        <v>95.1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I317">
        <v>3.7</v>
      </c>
      <c r="AJ317">
        <v>5.3</v>
      </c>
      <c r="BB317" t="s">
        <v>31</v>
      </c>
      <c r="BC317" t="str">
        <f>IFERROR(VLOOKUP(BB317,'class and classification'!$A$1:$B$338,2,FALSE),VLOOKUP(BB317,'class and classification'!$A$340:$B$378,2,FALSE))</f>
        <v>Predominantly Urban</v>
      </c>
      <c r="BD317" t="str">
        <f>IFERROR(VLOOKUP(BB317,'class and classification'!$A$1:$C$338,3,FALSE),VLOOKUP(BB317,'class and classification'!$A$340:$C$378,3,FALSE))</f>
        <v>UA</v>
      </c>
      <c r="BG317">
        <v>0.3</v>
      </c>
      <c r="BH317">
        <v>0.4</v>
      </c>
      <c r="BI317">
        <v>0.5</v>
      </c>
      <c r="BJ317">
        <v>0.9</v>
      </c>
      <c r="BL317" t="s">
        <v>31</v>
      </c>
      <c r="BM317" t="str">
        <f>IFERROR(VLOOKUP(BL317,'class and classification'!$A$1:$B$338,2,FALSE),VLOOKUP(BL317,'class and classification'!$A$340:$B$378,2,FALSE))</f>
        <v>Predominantly Urban</v>
      </c>
      <c r="BN317" t="str">
        <f>IFERROR(VLOOKUP(BL317,'class and classification'!$A$1:$C$338,3,FALSE),VLOOKUP(BL317,'class and classification'!$A$340:$C$378,3,FALSE))</f>
        <v>UA</v>
      </c>
      <c r="BO317">
        <v>88.35</v>
      </c>
      <c r="BP317">
        <v>80.959999999999994</v>
      </c>
      <c r="BQ317">
        <v>90</v>
      </c>
      <c r="BR317">
        <v>88.4</v>
      </c>
      <c r="BS317">
        <v>86.09</v>
      </c>
      <c r="BT317">
        <v>85.28</v>
      </c>
    </row>
    <row r="318" spans="1:72"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88</v>
      </c>
      <c r="F318">
        <v>92</v>
      </c>
      <c r="G318">
        <v>94.3</v>
      </c>
      <c r="H318">
        <v>94.300000000000011</v>
      </c>
      <c r="I318">
        <v>95.1</v>
      </c>
      <c r="J318">
        <v>95.4</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I318">
        <v>4.5999999999999996</v>
      </c>
      <c r="AJ318">
        <v>19.100000000000001</v>
      </c>
      <c r="BB318" t="s">
        <v>64</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UA</v>
      </c>
      <c r="BG318">
        <v>2.7</v>
      </c>
      <c r="BH318">
        <v>4.0999999999999996</v>
      </c>
      <c r="BI318">
        <v>9.1999999999999993</v>
      </c>
      <c r="BJ318">
        <v>18.100000000000001</v>
      </c>
      <c r="BL318" t="s">
        <v>64</v>
      </c>
      <c r="BM318" t="str">
        <f>IFERROR(VLOOKUP(BL318,'class and classification'!$A$1:$B$338,2,FALSE),VLOOKUP(BL318,'class and classification'!$A$340:$B$378,2,FALSE))</f>
        <v>Urban with Significant Rural</v>
      </c>
      <c r="BN318" t="str">
        <f>IFERROR(VLOOKUP(BL318,'class and classification'!$A$1:$C$338,3,FALSE),VLOOKUP(BL318,'class and classification'!$A$340:$C$378,3,FALSE))</f>
        <v>UA</v>
      </c>
      <c r="BO318">
        <v>37.39</v>
      </c>
      <c r="BP318">
        <v>52.4</v>
      </c>
      <c r="BQ318">
        <v>77.930000000000007</v>
      </c>
      <c r="BR318">
        <v>83.09</v>
      </c>
      <c r="BS318">
        <v>82.69</v>
      </c>
      <c r="BT318">
        <v>83.42</v>
      </c>
    </row>
    <row r="319" spans="1:72" x14ac:dyDescent="0.3">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I319">
        <v>9.1999999999999993</v>
      </c>
      <c r="AJ319">
        <v>12.6</v>
      </c>
      <c r="BB319" t="s">
        <v>65</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UA</v>
      </c>
      <c r="BG319">
        <v>4.4000000000000004</v>
      </c>
      <c r="BH319">
        <v>5.8</v>
      </c>
      <c r="BI319">
        <v>19.8</v>
      </c>
      <c r="BJ319">
        <v>31.8</v>
      </c>
      <c r="BL319" t="s">
        <v>65</v>
      </c>
      <c r="BM319" t="str">
        <f>IFERROR(VLOOKUP(BL319,'class and classification'!$A$1:$B$338,2,FALSE),VLOOKUP(BL319,'class and classification'!$A$340:$B$378,2,FALSE))</f>
        <v>Urban with Significant Rural</v>
      </c>
      <c r="BN319" t="str">
        <f>IFERROR(VLOOKUP(BL319,'class and classification'!$A$1:$C$338,3,FALSE),VLOOKUP(BL319,'class and classification'!$A$340:$C$378,3,FALSE))</f>
        <v>UA</v>
      </c>
      <c r="BO319">
        <v>38.53</v>
      </c>
      <c r="BP319">
        <v>45.93</v>
      </c>
      <c r="BQ319">
        <v>66.67</v>
      </c>
      <c r="BR319">
        <v>66.34</v>
      </c>
      <c r="BS319">
        <v>66</v>
      </c>
      <c r="BT319">
        <v>69.36</v>
      </c>
    </row>
    <row r="320" spans="1:72"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I320">
        <v>6.5</v>
      </c>
      <c r="AJ320">
        <v>9.3000000000000007</v>
      </c>
      <c r="BB320" t="s">
        <v>120</v>
      </c>
      <c r="BC320" t="str">
        <f>IFERROR(VLOOKUP(BB320,'class and classification'!$A$1:$B$338,2,FALSE),VLOOKUP(BB320,'class and classification'!$A$340:$B$378,2,FALSE))</f>
        <v>Predominantly Urban</v>
      </c>
      <c r="BD320" t="str">
        <f>IFERROR(VLOOKUP(BB320,'class and classification'!$A$1:$C$338,3,FALSE),VLOOKUP(BB320,'class and classification'!$A$340:$C$378,3,FALSE))</f>
        <v>UA</v>
      </c>
      <c r="BG320">
        <v>1.3</v>
      </c>
      <c r="BH320">
        <v>1.4</v>
      </c>
      <c r="BI320">
        <v>2.2000000000000002</v>
      </c>
      <c r="BJ320">
        <v>4.8</v>
      </c>
      <c r="BL320" t="s">
        <v>120</v>
      </c>
      <c r="BM320" t="str">
        <f>IFERROR(VLOOKUP(BL320,'class and classification'!$A$1:$B$338,2,FALSE),VLOOKUP(BL320,'class and classification'!$A$340:$B$378,2,FALSE))</f>
        <v>Predominantly Urban</v>
      </c>
      <c r="BN320" t="str">
        <f>IFERROR(VLOOKUP(BL320,'class and classification'!$A$1:$C$338,3,FALSE),VLOOKUP(BL320,'class and classification'!$A$340:$C$378,3,FALSE))</f>
        <v>UA</v>
      </c>
      <c r="BO320">
        <v>78.08</v>
      </c>
      <c r="BP320">
        <v>43.6</v>
      </c>
      <c r="BQ320">
        <v>72.459999999999994</v>
      </c>
      <c r="BR320">
        <v>77.95</v>
      </c>
      <c r="BS320">
        <v>79.150000000000006</v>
      </c>
      <c r="BT320">
        <v>88.76</v>
      </c>
    </row>
    <row r="321" spans="1:72"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96</v>
      </c>
      <c r="F321">
        <v>96</v>
      </c>
      <c r="G321">
        <v>96.9</v>
      </c>
      <c r="H321">
        <v>97.7</v>
      </c>
      <c r="I321">
        <v>97.7</v>
      </c>
      <c r="J321">
        <v>97.7</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I321">
        <v>2.5</v>
      </c>
      <c r="AJ321">
        <v>5.9</v>
      </c>
      <c r="BB321" t="s">
        <v>292</v>
      </c>
      <c r="BC321" t="str">
        <f>IFERROR(VLOOKUP(BB321,'class and classification'!$A$1:$B$338,2,FALSE),VLOOKUP(BB321,'class and classification'!$A$340:$B$378,2,FALSE))</f>
        <v>Predominantly Urban</v>
      </c>
      <c r="BD321" t="str">
        <f>IFERROR(VLOOKUP(BB321,'class and classification'!$A$1:$C$338,3,FALSE),VLOOKUP(BB321,'class and classification'!$A$340:$C$378,3,FALSE))</f>
        <v>UA</v>
      </c>
      <c r="BG321">
        <v>0.7</v>
      </c>
      <c r="BH321">
        <v>1.1000000000000001</v>
      </c>
      <c r="BI321">
        <v>1.9</v>
      </c>
      <c r="BJ321">
        <v>14.3</v>
      </c>
      <c r="BL321" t="s">
        <v>292</v>
      </c>
      <c r="BM321" t="str">
        <f>IFERROR(VLOOKUP(BL321,'class and classification'!$A$1:$B$338,2,FALSE),VLOOKUP(BL321,'class and classification'!$A$340:$B$378,2,FALSE))</f>
        <v>Predominantly Urban</v>
      </c>
      <c r="BN321" t="str">
        <f>IFERROR(VLOOKUP(BL321,'class and classification'!$A$1:$C$338,3,FALSE),VLOOKUP(BL321,'class and classification'!$A$340:$C$378,3,FALSE))</f>
        <v>UA</v>
      </c>
      <c r="BO321">
        <v>82.289999999999992</v>
      </c>
      <c r="BP321">
        <v>54.95</v>
      </c>
      <c r="BQ321">
        <v>72.58</v>
      </c>
      <c r="BR321">
        <v>69.05</v>
      </c>
      <c r="BS321">
        <v>73.73</v>
      </c>
      <c r="BT321">
        <v>74.790000000000006</v>
      </c>
    </row>
    <row r="322" spans="1:72"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96</v>
      </c>
      <c r="F322">
        <v>96</v>
      </c>
      <c r="G322">
        <v>97.6</v>
      </c>
      <c r="H322">
        <v>98</v>
      </c>
      <c r="I322">
        <v>98</v>
      </c>
      <c r="J322">
        <v>98.4</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I322">
        <v>23.4</v>
      </c>
      <c r="AJ322">
        <v>41.9</v>
      </c>
      <c r="BB322" t="s">
        <v>94</v>
      </c>
      <c r="BC322" t="str">
        <f>IFERROR(VLOOKUP(BB322,'class and classification'!$A$1:$B$338,2,FALSE),VLOOKUP(BB322,'class and classification'!$A$340:$B$378,2,FALSE))</f>
        <v>Predominantly Rural</v>
      </c>
      <c r="BD322" t="str">
        <f>IFERROR(VLOOKUP(BB322,'class and classification'!$A$1:$C$338,3,FALSE),VLOOKUP(BB322,'class and classification'!$A$340:$C$378,3,FALSE))</f>
        <v>UA</v>
      </c>
      <c r="BG322">
        <v>37.1</v>
      </c>
      <c r="BH322">
        <v>40.200000000000003</v>
      </c>
      <c r="BI322">
        <v>48.4</v>
      </c>
      <c r="BJ322">
        <v>68.400000000000006</v>
      </c>
      <c r="BL322" t="s">
        <v>94</v>
      </c>
      <c r="BM322" t="str">
        <f>IFERROR(VLOOKUP(BL322,'class and classification'!$A$1:$B$338,2,FALSE),VLOOKUP(BL322,'class and classification'!$A$340:$B$378,2,FALSE))</f>
        <v>Predominantly Rural</v>
      </c>
      <c r="BN322" t="str">
        <f>IFERROR(VLOOKUP(BL322,'class and classification'!$A$1:$C$338,3,FALSE),VLOOKUP(BL322,'class and classification'!$A$340:$C$378,3,FALSE))</f>
        <v>UA</v>
      </c>
      <c r="BO322">
        <v>27.93</v>
      </c>
      <c r="BP322">
        <v>32.43</v>
      </c>
      <c r="BQ322">
        <v>65.47</v>
      </c>
      <c r="BR322">
        <v>70.040000000000006</v>
      </c>
      <c r="BS322">
        <v>70.260000000000005</v>
      </c>
      <c r="BT322">
        <v>70.849999999999994</v>
      </c>
    </row>
    <row r="323" spans="1:72"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87</v>
      </c>
      <c r="F323">
        <v>91</v>
      </c>
      <c r="G323">
        <v>93.8</v>
      </c>
      <c r="H323">
        <v>94.6</v>
      </c>
      <c r="I323">
        <v>95</v>
      </c>
      <c r="J323">
        <v>95</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I323">
        <v>1.3</v>
      </c>
      <c r="AJ323">
        <v>3.6</v>
      </c>
      <c r="BB323" t="s">
        <v>148</v>
      </c>
      <c r="BC323" t="str">
        <f>IFERROR(VLOOKUP(BB323,'class and classification'!$A$1:$B$338,2,FALSE),VLOOKUP(BB323,'class and classification'!$A$340:$B$378,2,FALSE))</f>
        <v>Predominantly Urban</v>
      </c>
      <c r="BD323" t="str">
        <f>IFERROR(VLOOKUP(BB323,'class and classification'!$A$1:$C$338,3,FALSE),VLOOKUP(BB323,'class and classification'!$A$340:$C$378,3,FALSE))</f>
        <v>UA</v>
      </c>
      <c r="BG323">
        <v>78.900000000000006</v>
      </c>
      <c r="BH323">
        <v>97</v>
      </c>
      <c r="BI323">
        <v>97.5</v>
      </c>
      <c r="BJ323">
        <v>97.6</v>
      </c>
      <c r="BL323" t="s">
        <v>148</v>
      </c>
      <c r="BM323" t="str">
        <f>IFERROR(VLOOKUP(BL323,'class and classification'!$A$1:$B$338,2,FALSE),VLOOKUP(BL323,'class and classification'!$A$340:$B$378,2,FALSE))</f>
        <v>Predominantly Urban</v>
      </c>
      <c r="BN323" t="str">
        <f>IFERROR(VLOOKUP(BL323,'class and classification'!$A$1:$C$338,3,FALSE),VLOOKUP(BL323,'class and classification'!$A$340:$C$378,3,FALSE))</f>
        <v>UA</v>
      </c>
      <c r="BO323">
        <v>98.429999999999993</v>
      </c>
      <c r="BP323">
        <v>92.44</v>
      </c>
      <c r="BQ323">
        <v>93.6</v>
      </c>
      <c r="BR323">
        <v>98.38</v>
      </c>
      <c r="BS323">
        <v>98.57</v>
      </c>
      <c r="BT323">
        <v>98.49</v>
      </c>
    </row>
    <row r="324" spans="1:72"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92</v>
      </c>
      <c r="F324">
        <v>93</v>
      </c>
      <c r="G324">
        <v>95.300000000000011</v>
      </c>
      <c r="H324">
        <v>95.1</v>
      </c>
      <c r="I324">
        <v>95.5</v>
      </c>
      <c r="J324">
        <v>96.6</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I324">
        <v>5.4</v>
      </c>
      <c r="AJ324">
        <v>39</v>
      </c>
      <c r="BB324" t="s">
        <v>184</v>
      </c>
      <c r="BC324" t="str">
        <f>IFERROR(VLOOKUP(BB324,'class and classification'!$A$1:$B$338,2,FALSE),VLOOKUP(BB324,'class and classification'!$A$340:$B$378,2,FALSE))</f>
        <v>Predominantly Urban</v>
      </c>
      <c r="BD324" t="str">
        <f>IFERROR(VLOOKUP(BB324,'class and classification'!$A$1:$C$338,3,FALSE),VLOOKUP(BB324,'class and classification'!$A$340:$C$378,3,FALSE))</f>
        <v>UA</v>
      </c>
      <c r="BG324">
        <v>0.3</v>
      </c>
      <c r="BH324">
        <v>0.5</v>
      </c>
      <c r="BI324">
        <v>0.7</v>
      </c>
      <c r="BJ324">
        <v>1.6</v>
      </c>
      <c r="BL324" t="s">
        <v>184</v>
      </c>
      <c r="BM324" t="str">
        <f>IFERROR(VLOOKUP(BL324,'class and classification'!$A$1:$B$338,2,FALSE),VLOOKUP(BL324,'class and classification'!$A$340:$B$378,2,FALSE))</f>
        <v>Predominantly Urban</v>
      </c>
      <c r="BN324" t="str">
        <f>IFERROR(VLOOKUP(BL324,'class and classification'!$A$1:$C$338,3,FALSE),VLOOKUP(BL324,'class and classification'!$A$340:$C$378,3,FALSE))</f>
        <v>UA</v>
      </c>
      <c r="BO324">
        <v>57.410000000000004</v>
      </c>
      <c r="BP324">
        <v>50.86</v>
      </c>
      <c r="BQ324">
        <v>59.93</v>
      </c>
      <c r="BR324">
        <v>58.86</v>
      </c>
      <c r="BS324">
        <v>60.02</v>
      </c>
      <c r="BT324">
        <v>68.599999999999994</v>
      </c>
    </row>
    <row r="325" spans="1:72"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84</v>
      </c>
      <c r="F325">
        <v>89</v>
      </c>
      <c r="G325">
        <v>93.300000000000011</v>
      </c>
      <c r="H325">
        <v>93.5</v>
      </c>
      <c r="I325">
        <v>93.4</v>
      </c>
      <c r="J325">
        <v>93.1</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I325">
        <v>2.4</v>
      </c>
      <c r="AJ325">
        <v>22.9</v>
      </c>
      <c r="BB325" t="s">
        <v>187</v>
      </c>
      <c r="BC325" t="str">
        <f>IFERROR(VLOOKUP(BB325,'class and classification'!$A$1:$B$338,2,FALSE),VLOOKUP(BB325,'class and classification'!$A$340:$B$378,2,FALSE))</f>
        <v>Urban with Significant Rural</v>
      </c>
      <c r="BD325" t="str">
        <f>IFERROR(VLOOKUP(BB325,'class and classification'!$A$1:$C$338,3,FALSE),VLOOKUP(BB325,'class and classification'!$A$340:$C$378,3,FALSE))</f>
        <v>UA</v>
      </c>
      <c r="BG325">
        <v>1.2</v>
      </c>
      <c r="BH325">
        <v>1.4</v>
      </c>
      <c r="BI325">
        <v>5.8</v>
      </c>
      <c r="BJ325">
        <v>11</v>
      </c>
      <c r="BL325" t="s">
        <v>187</v>
      </c>
      <c r="BM325" t="str">
        <f>IFERROR(VLOOKUP(BL325,'class and classification'!$A$1:$B$338,2,FALSE),VLOOKUP(BL325,'class and classification'!$A$340:$B$378,2,FALSE))</f>
        <v>Urban with Significant Rural</v>
      </c>
      <c r="BN325" t="str">
        <f>IFERROR(VLOOKUP(BL325,'class and classification'!$A$1:$C$338,3,FALSE),VLOOKUP(BL325,'class and classification'!$A$340:$C$378,3,FALSE))</f>
        <v>UA</v>
      </c>
      <c r="BO325">
        <v>58.25</v>
      </c>
      <c r="BP325">
        <v>48.17</v>
      </c>
      <c r="BQ325">
        <v>69.900000000000006</v>
      </c>
      <c r="BR325">
        <v>67.290000000000006</v>
      </c>
      <c r="BS325">
        <v>74.489999999999995</v>
      </c>
      <c r="BT325">
        <v>75.11</v>
      </c>
    </row>
    <row r="326" spans="1:72"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92</v>
      </c>
      <c r="F326">
        <v>92</v>
      </c>
      <c r="G326">
        <v>95.5</v>
      </c>
      <c r="H326">
        <v>95.199999999999989</v>
      </c>
      <c r="I326">
        <v>95.7</v>
      </c>
      <c r="J326">
        <v>96.9</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I326">
        <v>9.6999999999999993</v>
      </c>
      <c r="AJ326">
        <v>70.400000000000006</v>
      </c>
      <c r="BB326" t="s">
        <v>319</v>
      </c>
      <c r="BC326" t="str">
        <f>IFERROR(VLOOKUP(BB326,'class and classification'!$A$1:$B$338,2,FALSE),VLOOKUP(BB326,'class and classification'!$A$340:$B$378,2,FALSE))</f>
        <v>Predominantly Urban</v>
      </c>
      <c r="BD326" t="str">
        <f>IFERROR(VLOOKUP(BB326,'class and classification'!$A$1:$C$338,3,FALSE),VLOOKUP(BB326,'class and classification'!$A$340:$C$378,3,FALSE))</f>
        <v>UA</v>
      </c>
      <c r="BG326">
        <v>28.4</v>
      </c>
      <c r="BH326">
        <v>43.6</v>
      </c>
      <c r="BI326">
        <v>54.8</v>
      </c>
      <c r="BJ326">
        <v>60.4</v>
      </c>
      <c r="BL326" t="s">
        <v>319</v>
      </c>
      <c r="BM326" t="str">
        <f>IFERROR(VLOOKUP(BL326,'class and classification'!$A$1:$B$338,2,FALSE),VLOOKUP(BL326,'class and classification'!$A$340:$B$378,2,FALSE))</f>
        <v>Predominantly Urban</v>
      </c>
      <c r="BN326" t="str">
        <f>IFERROR(VLOOKUP(BL326,'class and classification'!$A$1:$C$338,3,FALSE),VLOOKUP(BL326,'class and classification'!$A$340:$C$378,3,FALSE))</f>
        <v>UA</v>
      </c>
      <c r="BO326">
        <v>70.56</v>
      </c>
      <c r="BP326">
        <v>68.78</v>
      </c>
      <c r="BQ326">
        <v>80.88</v>
      </c>
      <c r="BR326">
        <v>82.85</v>
      </c>
      <c r="BS326">
        <v>82.44</v>
      </c>
      <c r="BT326">
        <v>84.96</v>
      </c>
    </row>
    <row r="327" spans="1:72"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98</v>
      </c>
      <c r="F327">
        <v>99</v>
      </c>
      <c r="G327">
        <v>99.1</v>
      </c>
      <c r="H327">
        <v>98.7</v>
      </c>
      <c r="I327">
        <v>98.7</v>
      </c>
      <c r="J327">
        <v>96.6</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I327">
        <v>11.1</v>
      </c>
      <c r="AJ327">
        <v>29.5</v>
      </c>
      <c r="BB327" t="s">
        <v>82</v>
      </c>
      <c r="BC327" t="str">
        <f>IFERROR(VLOOKUP(BB327,'class and classification'!$A$1:$B$338,2,FALSE),VLOOKUP(BB327,'class and classification'!$A$340:$B$378,2,FALSE))</f>
        <v>Predominantly Urban</v>
      </c>
      <c r="BD327" t="str">
        <f>IFERROR(VLOOKUP(BB327,'class and classification'!$A$1:$C$338,3,FALSE),VLOOKUP(BB327,'class and classification'!$A$340:$C$378,3,FALSE))</f>
        <v>UA</v>
      </c>
      <c r="BG327">
        <v>1.9</v>
      </c>
      <c r="BH327">
        <v>4.3</v>
      </c>
      <c r="BI327">
        <v>9.6</v>
      </c>
      <c r="BJ327">
        <v>46.9</v>
      </c>
      <c r="BL327" t="s">
        <v>82</v>
      </c>
      <c r="BM327" t="str">
        <f>IFERROR(VLOOKUP(BL327,'class and classification'!$A$1:$B$338,2,FALSE),VLOOKUP(BL327,'class and classification'!$A$340:$B$378,2,FALSE))</f>
        <v>Predominantly Urban</v>
      </c>
      <c r="BN327" t="str">
        <f>IFERROR(VLOOKUP(BL327,'class and classification'!$A$1:$C$338,3,FALSE),VLOOKUP(BL327,'class and classification'!$A$340:$C$378,3,FALSE))</f>
        <v>UA</v>
      </c>
      <c r="BO327">
        <v>98.88</v>
      </c>
      <c r="BP327">
        <v>83.24</v>
      </c>
      <c r="BQ327">
        <v>87.58</v>
      </c>
      <c r="BR327">
        <v>93.27</v>
      </c>
      <c r="BS327">
        <v>92.19</v>
      </c>
      <c r="BT327">
        <v>94.1</v>
      </c>
    </row>
    <row r="328" spans="1:72" x14ac:dyDescent="0.3">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I328">
        <v>7.3</v>
      </c>
      <c r="AJ328">
        <v>8.6999999999999993</v>
      </c>
      <c r="BB328" t="s">
        <v>155</v>
      </c>
      <c r="BC328" t="str">
        <f>IFERROR(VLOOKUP(BB328,'class and classification'!$A$1:$B$338,2,FALSE),VLOOKUP(BB328,'class and classification'!$A$340:$B$378,2,FALSE))</f>
        <v>Predominantly Urban</v>
      </c>
      <c r="BD328" t="str">
        <f>IFERROR(VLOOKUP(BB328,'class and classification'!$A$1:$C$338,3,FALSE),VLOOKUP(BB328,'class and classification'!$A$340:$C$378,3,FALSE))</f>
        <v>UA</v>
      </c>
      <c r="BG328">
        <v>3.2</v>
      </c>
      <c r="BH328">
        <v>6</v>
      </c>
      <c r="BI328">
        <v>7.5</v>
      </c>
      <c r="BJ328">
        <v>24.1</v>
      </c>
      <c r="BL328" t="s">
        <v>155</v>
      </c>
      <c r="BM328" t="str">
        <f>IFERROR(VLOOKUP(BL328,'class and classification'!$A$1:$B$338,2,FALSE),VLOOKUP(BL328,'class and classification'!$A$340:$B$378,2,FALSE))</f>
        <v>Predominantly Urban</v>
      </c>
      <c r="BN328" t="str">
        <f>IFERROR(VLOOKUP(BL328,'class and classification'!$A$1:$C$338,3,FALSE),VLOOKUP(BL328,'class and classification'!$A$340:$C$378,3,FALSE))</f>
        <v>UA</v>
      </c>
      <c r="BO328">
        <v>99.6</v>
      </c>
      <c r="BP328">
        <v>83.42</v>
      </c>
      <c r="BQ328">
        <v>86.87</v>
      </c>
      <c r="BR328">
        <v>96.33</v>
      </c>
      <c r="BS328">
        <v>95.84</v>
      </c>
      <c r="BT328">
        <v>96.2</v>
      </c>
    </row>
    <row r="329" spans="1:72"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I329">
        <v>3.3</v>
      </c>
      <c r="AJ329">
        <v>12.2</v>
      </c>
      <c r="BB329" t="s">
        <v>196</v>
      </c>
      <c r="BC329" t="str">
        <f>IFERROR(VLOOKUP(BB329,'class and classification'!$A$1:$B$338,2,FALSE),VLOOKUP(BB329,'class and classification'!$A$340:$B$378,2,FALSE))</f>
        <v>Predominantly Urban</v>
      </c>
      <c r="BD329" t="str">
        <f>IFERROR(VLOOKUP(BB329,'class and classification'!$A$1:$C$338,3,FALSE),VLOOKUP(BB329,'class and classification'!$A$340:$C$378,3,FALSE))</f>
        <v>UA</v>
      </c>
      <c r="BG329">
        <v>4.8</v>
      </c>
      <c r="BH329">
        <v>6.7</v>
      </c>
      <c r="BI329">
        <v>21</v>
      </c>
      <c r="BJ329">
        <v>32.799999999999997</v>
      </c>
      <c r="BL329" t="s">
        <v>196</v>
      </c>
      <c r="BM329" t="str">
        <f>IFERROR(VLOOKUP(BL329,'class and classification'!$A$1:$B$338,2,FALSE),VLOOKUP(BL329,'class and classification'!$A$340:$B$378,2,FALSE))</f>
        <v>Predominantly Urban</v>
      </c>
      <c r="BN329" t="str">
        <f>IFERROR(VLOOKUP(BL329,'class and classification'!$A$1:$C$338,3,FALSE),VLOOKUP(BL329,'class and classification'!$A$340:$C$378,3,FALSE))</f>
        <v>UA</v>
      </c>
      <c r="BO329">
        <v>98.3</v>
      </c>
      <c r="BP329">
        <v>80.19</v>
      </c>
      <c r="BQ329">
        <v>86.9</v>
      </c>
      <c r="BR329">
        <v>94.21</v>
      </c>
      <c r="BS329">
        <v>93.57</v>
      </c>
      <c r="BT329">
        <v>95.14</v>
      </c>
    </row>
    <row r="330" spans="1:72"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83</v>
      </c>
      <c r="F330">
        <v>86</v>
      </c>
      <c r="G330">
        <v>87</v>
      </c>
      <c r="H330">
        <v>89.600000000000009</v>
      </c>
      <c r="I330">
        <v>90.7</v>
      </c>
      <c r="J330">
        <v>91.3</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I330">
        <v>3.4</v>
      </c>
      <c r="AJ330">
        <v>12.2</v>
      </c>
      <c r="BB330" t="s">
        <v>223</v>
      </c>
      <c r="BC330" t="str">
        <f>IFERROR(VLOOKUP(BB330,'class and classification'!$A$1:$B$338,2,FALSE),VLOOKUP(BB330,'class and classification'!$A$340:$B$378,2,FALSE))</f>
        <v>Predominantly Rural</v>
      </c>
      <c r="BD330" t="str">
        <f>IFERROR(VLOOKUP(BB330,'class and classification'!$A$1:$C$338,3,FALSE),VLOOKUP(BB330,'class and classification'!$A$340:$C$378,3,FALSE))</f>
        <v>UA</v>
      </c>
      <c r="BG330">
        <v>8.3000000000000007</v>
      </c>
      <c r="BH330">
        <v>10</v>
      </c>
      <c r="BI330">
        <v>12.1</v>
      </c>
      <c r="BJ330">
        <v>14.4</v>
      </c>
      <c r="BL330" t="s">
        <v>223</v>
      </c>
      <c r="BM330" t="str">
        <f>IFERROR(VLOOKUP(BL330,'class and classification'!$A$1:$B$338,2,FALSE),VLOOKUP(BL330,'class and classification'!$A$340:$B$378,2,FALSE))</f>
        <v>Predominantly Rural</v>
      </c>
      <c r="BN330" t="str">
        <f>IFERROR(VLOOKUP(BL330,'class and classification'!$A$1:$C$338,3,FALSE),VLOOKUP(BL330,'class and classification'!$A$340:$C$378,3,FALSE))</f>
        <v>UA</v>
      </c>
      <c r="BO330">
        <v>5.56</v>
      </c>
      <c r="BP330">
        <v>3.42</v>
      </c>
      <c r="BQ330">
        <v>37.799999999999997</v>
      </c>
      <c r="BR330">
        <v>43.56</v>
      </c>
      <c r="BS330">
        <v>43.33</v>
      </c>
      <c r="BT330">
        <v>57.94</v>
      </c>
    </row>
    <row r="331" spans="1:72"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79</v>
      </c>
      <c r="F331">
        <v>80</v>
      </c>
      <c r="G331">
        <v>84.800000000000011</v>
      </c>
      <c r="H331">
        <v>86.100000000000009</v>
      </c>
      <c r="I331">
        <v>87.6</v>
      </c>
      <c r="J331">
        <v>87.8</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I331">
        <v>4.2</v>
      </c>
      <c r="AJ331">
        <v>6.3</v>
      </c>
      <c r="BB331" t="s">
        <v>189</v>
      </c>
      <c r="BC331" t="str">
        <f>IFERROR(VLOOKUP(BB331,'class and classification'!$A$1:$B$338,2,FALSE),VLOOKUP(BB331,'class and classification'!$A$340:$B$378,2,FALSE))</f>
        <v>Urban with Significant Rural</v>
      </c>
      <c r="BD331" t="str">
        <f>IFERROR(VLOOKUP(BB331,'class and classification'!$A$1:$C$338,3,FALSE),VLOOKUP(BB331,'class and classification'!$A$340:$C$378,3,FALSE))</f>
        <v>UA</v>
      </c>
      <c r="BJ331">
        <v>21.6</v>
      </c>
      <c r="BL331" t="s">
        <v>189</v>
      </c>
      <c r="BM331" t="str">
        <f>IFERROR(VLOOKUP(BL331,'class and classification'!$A$1:$B$338,2,FALSE),VLOOKUP(BL331,'class and classification'!$A$340:$B$378,2,FALSE))</f>
        <v>Urban with Significant Rural</v>
      </c>
      <c r="BN331" t="str">
        <f>IFERROR(VLOOKUP(BL331,'class and classification'!$A$1:$C$338,3,FALSE),VLOOKUP(BL331,'class and classification'!$A$340:$C$378,3,FALSE))</f>
        <v>UA</v>
      </c>
      <c r="BT331">
        <v>79.849999999999994</v>
      </c>
    </row>
    <row r="332" spans="1:72"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98</v>
      </c>
      <c r="F332">
        <v>98</v>
      </c>
      <c r="G332">
        <v>98.8</v>
      </c>
      <c r="H332">
        <v>98.300000000000011</v>
      </c>
      <c r="I332">
        <v>98.2</v>
      </c>
      <c r="J332">
        <v>98</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I332">
        <v>0.2</v>
      </c>
      <c r="AJ332">
        <v>19.600000000000001</v>
      </c>
      <c r="BB332" t="s">
        <v>302</v>
      </c>
      <c r="BC332" t="str">
        <f>IFERROR(VLOOKUP(BB332,'class and classification'!$A$1:$B$338,2,FALSE),VLOOKUP(BB332,'class and classification'!$A$340:$B$378,2,FALSE))</f>
        <v>Urban with Significant Rural</v>
      </c>
      <c r="BD332" t="str">
        <f>IFERROR(VLOOKUP(BB332,'class and classification'!$A$1:$C$338,3,FALSE),VLOOKUP(BB332,'class and classification'!$A$340:$C$378,3,FALSE))</f>
        <v>UA</v>
      </c>
      <c r="BJ332">
        <v>41.5</v>
      </c>
      <c r="BL332" t="s">
        <v>302</v>
      </c>
      <c r="BM332" t="str">
        <f>IFERROR(VLOOKUP(BL332,'class and classification'!$A$1:$B$338,2,FALSE),VLOOKUP(BL332,'class and classification'!$A$340:$B$378,2,FALSE))</f>
        <v>Urban with Significant Rural</v>
      </c>
      <c r="BN332" t="str">
        <f>IFERROR(VLOOKUP(BL332,'class and classification'!$A$1:$C$338,3,FALSE),VLOOKUP(BL332,'class and classification'!$A$340:$C$378,3,FALSE))</f>
        <v>UA</v>
      </c>
      <c r="BT332">
        <v>80.33</v>
      </c>
    </row>
    <row r="333" spans="1:72"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89</v>
      </c>
      <c r="F333">
        <v>90</v>
      </c>
      <c r="G333">
        <v>92.3</v>
      </c>
      <c r="H333">
        <v>93</v>
      </c>
      <c r="I333">
        <v>93.5</v>
      </c>
      <c r="J333">
        <v>94</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I333">
        <v>8.4</v>
      </c>
      <c r="AJ333">
        <v>13.8</v>
      </c>
      <c r="BB333" t="s">
        <v>133</v>
      </c>
      <c r="BC333" t="str">
        <f>IFERROR(VLOOKUP(BB333,'class and classification'!$A$1:$B$338,2,FALSE),VLOOKUP(BB333,'class and classification'!$A$340:$B$378,2,FALSE))</f>
        <v>Predominantly Rural</v>
      </c>
      <c r="BD333" t="str">
        <f>IFERROR(VLOOKUP(BB333,'class and classification'!$A$1:$C$338,3,FALSE),VLOOKUP(BB333,'class and classification'!$A$340:$C$378,3,FALSE))</f>
        <v>UA</v>
      </c>
      <c r="BG333">
        <v>10.7</v>
      </c>
      <c r="BH333">
        <v>13.2</v>
      </c>
      <c r="BI333">
        <v>17.100000000000001</v>
      </c>
      <c r="BJ333">
        <v>24.5</v>
      </c>
      <c r="BL333" t="s">
        <v>133</v>
      </c>
      <c r="BM333" t="str">
        <f>IFERROR(VLOOKUP(BL333,'class and classification'!$A$1:$B$338,2,FALSE),VLOOKUP(BL333,'class and classification'!$A$340:$B$378,2,FALSE))</f>
        <v>Predominantly Rural</v>
      </c>
      <c r="BN333" t="str">
        <f>IFERROR(VLOOKUP(BL333,'class and classification'!$A$1:$C$338,3,FALSE),VLOOKUP(BL333,'class and classification'!$A$340:$C$378,3,FALSE))</f>
        <v>UA</v>
      </c>
      <c r="BO333">
        <v>4.41</v>
      </c>
      <c r="BP333">
        <v>32.82</v>
      </c>
      <c r="BQ333">
        <v>60.07</v>
      </c>
      <c r="BR333">
        <v>64.41</v>
      </c>
      <c r="BS333">
        <v>65.12</v>
      </c>
      <c r="BT333">
        <v>65.33</v>
      </c>
    </row>
    <row r="334" spans="1:72"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78</v>
      </c>
      <c r="F334">
        <v>81</v>
      </c>
      <c r="G334">
        <v>84</v>
      </c>
      <c r="H334">
        <v>86.800000000000011</v>
      </c>
      <c r="I334">
        <v>88.2</v>
      </c>
      <c r="J334">
        <v>88.4</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I334">
        <v>8.3000000000000007</v>
      </c>
      <c r="AJ334">
        <v>11.7</v>
      </c>
      <c r="BB334" t="s">
        <v>233</v>
      </c>
      <c r="BC334" t="str">
        <f>IFERROR(VLOOKUP(BB334,'class and classification'!$A$1:$B$338,2,FALSE),VLOOKUP(BB334,'class and classification'!$A$340:$B$378,2,FALSE))</f>
        <v>Predominantly Rural</v>
      </c>
      <c r="BD334" t="str">
        <f>IFERROR(VLOOKUP(BB334,'class and classification'!$A$1:$C$338,3,FALSE),VLOOKUP(BB334,'class and classification'!$A$340:$C$378,3,FALSE))</f>
        <v>UA</v>
      </c>
      <c r="BG334">
        <v>5.2</v>
      </c>
      <c r="BH334">
        <v>4.8</v>
      </c>
      <c r="BI334">
        <v>6.5</v>
      </c>
      <c r="BJ334">
        <v>11.2</v>
      </c>
      <c r="BL334" t="s">
        <v>233</v>
      </c>
      <c r="BM334" t="str">
        <f>IFERROR(VLOOKUP(BL334,'class and classification'!$A$1:$B$338,2,FALSE),VLOOKUP(BL334,'class and classification'!$A$340:$B$378,2,FALSE))</f>
        <v>Predominantly Rural</v>
      </c>
      <c r="BN334" t="str">
        <f>IFERROR(VLOOKUP(BL334,'class and classification'!$A$1:$C$338,3,FALSE),VLOOKUP(BL334,'class and classification'!$A$340:$C$378,3,FALSE))</f>
        <v>UA</v>
      </c>
      <c r="BO334">
        <v>7.1499999999999995</v>
      </c>
      <c r="BP334">
        <v>26.19</v>
      </c>
      <c r="BQ334">
        <v>52.33</v>
      </c>
      <c r="BR334">
        <v>59.47</v>
      </c>
      <c r="BS334">
        <v>62.03</v>
      </c>
      <c r="BT334">
        <v>62.54</v>
      </c>
    </row>
    <row r="335" spans="1:72"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89</v>
      </c>
      <c r="F335">
        <v>90</v>
      </c>
      <c r="G335">
        <v>92.5</v>
      </c>
      <c r="H335">
        <v>92.6</v>
      </c>
      <c r="I335">
        <v>93.5</v>
      </c>
      <c r="J335">
        <v>92.8</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I335">
        <v>4.0999999999999996</v>
      </c>
      <c r="AJ335">
        <v>27.7</v>
      </c>
      <c r="BB335" t="s">
        <v>261</v>
      </c>
      <c r="BC335" t="str">
        <f>IFERROR(VLOOKUP(BB335,'class and classification'!$A$1:$B$338,2,FALSE),VLOOKUP(BB335,'class and classification'!$A$340:$B$378,2,FALSE))</f>
        <v>Predominantly Urban</v>
      </c>
      <c r="BD335" t="str">
        <f>IFERROR(VLOOKUP(BB335,'class and classification'!$A$1:$C$338,3,FALSE),VLOOKUP(BB335,'class and classification'!$A$340:$C$378,3,FALSE))</f>
        <v>UA</v>
      </c>
      <c r="BG335">
        <v>0.1</v>
      </c>
      <c r="BH335">
        <v>0.4</v>
      </c>
      <c r="BI335">
        <v>1</v>
      </c>
      <c r="BJ335">
        <v>23.5</v>
      </c>
      <c r="BL335" t="s">
        <v>261</v>
      </c>
      <c r="BM335" t="str">
        <f>IFERROR(VLOOKUP(BL335,'class and classification'!$A$1:$B$338,2,FALSE),VLOOKUP(BL335,'class and classification'!$A$340:$B$378,2,FALSE))</f>
        <v>Predominantly Urban</v>
      </c>
      <c r="BN335" t="str">
        <f>IFERROR(VLOOKUP(BL335,'class and classification'!$A$1:$C$338,3,FALSE),VLOOKUP(BL335,'class and classification'!$A$340:$C$378,3,FALSE))</f>
        <v>UA</v>
      </c>
      <c r="BO335">
        <v>85.929999999999993</v>
      </c>
      <c r="BP335">
        <v>60.68</v>
      </c>
      <c r="BQ335">
        <v>74.77</v>
      </c>
      <c r="BR335">
        <v>80.08</v>
      </c>
      <c r="BS335">
        <v>79.97</v>
      </c>
      <c r="BT335">
        <v>82.33</v>
      </c>
    </row>
    <row r="336" spans="1:72"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85</v>
      </c>
      <c r="F336">
        <v>85</v>
      </c>
      <c r="G336">
        <v>85.7</v>
      </c>
      <c r="H336">
        <v>84.9</v>
      </c>
      <c r="I336">
        <v>85.5</v>
      </c>
      <c r="J336">
        <v>85.4</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I336">
        <v>12.7</v>
      </c>
      <c r="AJ336">
        <v>16.7</v>
      </c>
      <c r="BB336" t="s">
        <v>273</v>
      </c>
      <c r="BC336" t="str">
        <f>IFERROR(VLOOKUP(BB336,'class and classification'!$A$1:$B$338,2,FALSE),VLOOKUP(BB336,'class and classification'!$A$340:$B$378,2,FALSE))</f>
        <v>Predominantly Urban</v>
      </c>
      <c r="BD336" t="str">
        <f>IFERROR(VLOOKUP(BB336,'class and classification'!$A$1:$C$338,3,FALSE),VLOOKUP(BB336,'class and classification'!$A$340:$C$378,3,FALSE))</f>
        <v>UA</v>
      </c>
      <c r="BG336">
        <v>1.4</v>
      </c>
      <c r="BH336">
        <v>2.6</v>
      </c>
      <c r="BI336">
        <v>5.5</v>
      </c>
      <c r="BJ336">
        <v>11.1</v>
      </c>
      <c r="BL336" t="s">
        <v>273</v>
      </c>
      <c r="BM336" t="str">
        <f>IFERROR(VLOOKUP(BL336,'class and classification'!$A$1:$B$338,2,FALSE),VLOOKUP(BL336,'class and classification'!$A$340:$B$378,2,FALSE))</f>
        <v>Predominantly Urban</v>
      </c>
      <c r="BN336" t="str">
        <f>IFERROR(VLOOKUP(BL336,'class and classification'!$A$1:$C$338,3,FALSE),VLOOKUP(BL336,'class and classification'!$A$340:$C$378,3,FALSE))</f>
        <v>UA</v>
      </c>
      <c r="BO336">
        <v>33.03</v>
      </c>
      <c r="BP336">
        <v>55.16</v>
      </c>
      <c r="BQ336">
        <v>77.06</v>
      </c>
      <c r="BR336">
        <v>78.45</v>
      </c>
      <c r="BS336">
        <v>77.34</v>
      </c>
      <c r="BT336">
        <v>77.63</v>
      </c>
    </row>
    <row r="337" spans="1:72" x14ac:dyDescent="0.3">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I337">
        <v>12.8</v>
      </c>
      <c r="AJ337">
        <v>17.2</v>
      </c>
      <c r="BB337" t="s">
        <v>26</v>
      </c>
      <c r="BC337" t="str">
        <f>IFERROR(VLOOKUP(BB337,'class and classification'!$A$1:$B$338,2,FALSE),VLOOKUP(BB337,'class and classification'!$A$340:$B$378,2,FALSE))</f>
        <v>Urban with Significant Rural</v>
      </c>
      <c r="BD337" t="str">
        <f>IFERROR(VLOOKUP(BB337,'class and classification'!$A$1:$C$338,3,FALSE),VLOOKUP(BB337,'class and classification'!$A$340:$C$378,3,FALSE))</f>
        <v>UA</v>
      </c>
      <c r="BG337">
        <v>4.0999999999999996</v>
      </c>
      <c r="BH337">
        <v>7.4</v>
      </c>
      <c r="BI337">
        <v>10.7</v>
      </c>
      <c r="BJ337">
        <v>16.399999999999999</v>
      </c>
      <c r="BL337" t="s">
        <v>26</v>
      </c>
      <c r="BM337" t="str">
        <f>IFERROR(VLOOKUP(BL337,'class and classification'!$A$1:$B$338,2,FALSE),VLOOKUP(BL337,'class and classification'!$A$340:$B$378,2,FALSE))</f>
        <v>Urban with Significant Rural</v>
      </c>
      <c r="BN337" t="str">
        <f>IFERROR(VLOOKUP(BL337,'class and classification'!$A$1:$C$338,3,FALSE),VLOOKUP(BL337,'class and classification'!$A$340:$C$378,3,FALSE))</f>
        <v>UA</v>
      </c>
      <c r="BO337">
        <v>46.08</v>
      </c>
      <c r="BP337">
        <v>55.53</v>
      </c>
      <c r="BQ337">
        <v>70.77</v>
      </c>
      <c r="BR337">
        <v>68.239999999999995</v>
      </c>
      <c r="BS337">
        <v>68.63</v>
      </c>
      <c r="BT337">
        <v>72</v>
      </c>
    </row>
    <row r="338" spans="1:72"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I338">
        <v>11.2</v>
      </c>
      <c r="AJ338">
        <v>17.3</v>
      </c>
      <c r="BB338" t="s">
        <v>59</v>
      </c>
      <c r="BC338" t="str">
        <f>IFERROR(VLOOKUP(BB338,'class and classification'!$A$1:$B$338,2,FALSE),VLOOKUP(BB338,'class and classification'!$A$340:$B$378,2,FALSE))</f>
        <v>Predominantly Rural</v>
      </c>
      <c r="BD338" t="str">
        <f>IFERROR(VLOOKUP(BB338,'class and classification'!$A$1:$C$338,3,FALSE),VLOOKUP(BB338,'class and classification'!$A$340:$C$378,3,FALSE))</f>
        <v>UA</v>
      </c>
      <c r="BG338">
        <v>3.8</v>
      </c>
      <c r="BH338">
        <v>6</v>
      </c>
      <c r="BI338">
        <v>12.5</v>
      </c>
      <c r="BJ338">
        <v>20.9</v>
      </c>
      <c r="BL338" t="s">
        <v>59</v>
      </c>
      <c r="BM338" t="str">
        <f>IFERROR(VLOOKUP(BL338,'class and classification'!$A$1:$B$338,2,FALSE),VLOOKUP(BL338,'class and classification'!$A$340:$B$378,2,FALSE))</f>
        <v>Predominantly Rural</v>
      </c>
      <c r="BN338" t="str">
        <f>IFERROR(VLOOKUP(BL338,'class and classification'!$A$1:$C$338,3,FALSE),VLOOKUP(BL338,'class and classification'!$A$340:$C$378,3,FALSE))</f>
        <v>UA</v>
      </c>
      <c r="BO338">
        <v>50.839999999999996</v>
      </c>
      <c r="BP338">
        <v>26.96</v>
      </c>
      <c r="BQ338">
        <v>67.75</v>
      </c>
      <c r="BR338">
        <v>66.05</v>
      </c>
      <c r="BS338">
        <v>66.16</v>
      </c>
      <c r="BT338">
        <v>67.040000000000006</v>
      </c>
    </row>
    <row r="339" spans="1:72"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77</v>
      </c>
      <c r="F339">
        <v>80</v>
      </c>
      <c r="G339">
        <v>83.7</v>
      </c>
      <c r="H339">
        <v>87.2</v>
      </c>
      <c r="I339">
        <v>89.8</v>
      </c>
      <c r="J339">
        <v>90.9</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I339">
        <v>3</v>
      </c>
      <c r="AJ339">
        <v>22.6</v>
      </c>
      <c r="BB339" t="s">
        <v>161</v>
      </c>
      <c r="BC339" t="str">
        <f>IFERROR(VLOOKUP(BB339,'class and classification'!$A$1:$B$338,2,FALSE),VLOOKUP(BB339,'class and classification'!$A$340:$B$378,2,FALSE))</f>
        <v>Predominantly Urban</v>
      </c>
      <c r="BD339" t="str">
        <f>IFERROR(VLOOKUP(BB339,'class and classification'!$A$1:$C$338,3,FALSE),VLOOKUP(BB339,'class and classification'!$A$340:$C$378,3,FALSE))</f>
        <v>UA</v>
      </c>
      <c r="BG339">
        <v>1.8</v>
      </c>
      <c r="BH339">
        <v>3.5</v>
      </c>
      <c r="BI339">
        <v>4.4000000000000004</v>
      </c>
      <c r="BJ339">
        <v>2.1</v>
      </c>
      <c r="BL339" t="s">
        <v>161</v>
      </c>
      <c r="BM339" t="str">
        <f>IFERROR(VLOOKUP(BL339,'class and classification'!$A$1:$B$338,2,FALSE),VLOOKUP(BL339,'class and classification'!$A$340:$B$378,2,FALSE))</f>
        <v>Predominantly Urban</v>
      </c>
      <c r="BN339" t="str">
        <f>IFERROR(VLOOKUP(BL339,'class and classification'!$A$1:$C$338,3,FALSE),VLOOKUP(BL339,'class and classification'!$A$340:$C$378,3,FALSE))</f>
        <v>UA</v>
      </c>
      <c r="BO339">
        <v>97.899999999999991</v>
      </c>
      <c r="BP339">
        <v>82.98</v>
      </c>
      <c r="BQ339">
        <v>94.5</v>
      </c>
      <c r="BR339">
        <v>92.68</v>
      </c>
      <c r="BS339">
        <v>92.11</v>
      </c>
      <c r="BT339">
        <v>91.12</v>
      </c>
    </row>
    <row r="340" spans="1:72"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84</v>
      </c>
      <c r="F340">
        <v>86</v>
      </c>
      <c r="G340">
        <v>90.300000000000011</v>
      </c>
      <c r="H340">
        <v>92.2</v>
      </c>
      <c r="I340">
        <v>94</v>
      </c>
      <c r="J340">
        <v>94.1</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I340">
        <v>3.2</v>
      </c>
      <c r="AJ340">
        <v>4.7</v>
      </c>
      <c r="BB340" t="s">
        <v>202</v>
      </c>
      <c r="BC340" t="str">
        <f>IFERROR(VLOOKUP(BB340,'class and classification'!$A$1:$B$338,2,FALSE),VLOOKUP(BB340,'class and classification'!$A$340:$B$378,2,FALSE))</f>
        <v>Predominantly Urban</v>
      </c>
      <c r="BD340" t="str">
        <f>IFERROR(VLOOKUP(BB340,'class and classification'!$A$1:$C$338,3,FALSE),VLOOKUP(BB340,'class and classification'!$A$340:$C$378,3,FALSE))</f>
        <v>UA</v>
      </c>
      <c r="BG340">
        <v>3.6</v>
      </c>
      <c r="BH340">
        <v>25.4</v>
      </c>
      <c r="BI340">
        <v>47.1</v>
      </c>
      <c r="BJ340">
        <v>80.900000000000006</v>
      </c>
      <c r="BL340" t="s">
        <v>202</v>
      </c>
      <c r="BM340" t="str">
        <f>IFERROR(VLOOKUP(BL340,'class and classification'!$A$1:$B$338,2,FALSE),VLOOKUP(BL340,'class and classification'!$A$340:$B$378,2,FALSE))</f>
        <v>Predominantly Urban</v>
      </c>
      <c r="BN340" t="str">
        <f>IFERROR(VLOOKUP(BL340,'class and classification'!$A$1:$C$338,3,FALSE),VLOOKUP(BL340,'class and classification'!$A$340:$C$378,3,FALSE))</f>
        <v>UA</v>
      </c>
      <c r="BO340">
        <v>48.089999999999996</v>
      </c>
      <c r="BP340">
        <v>66.989999999999995</v>
      </c>
      <c r="BQ340">
        <v>86.23</v>
      </c>
      <c r="BR340">
        <v>86.91</v>
      </c>
      <c r="BS340">
        <v>84.9</v>
      </c>
      <c r="BT340">
        <v>87.19</v>
      </c>
    </row>
    <row r="341" spans="1:72"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93</v>
      </c>
      <c r="F341">
        <v>93</v>
      </c>
      <c r="G341">
        <v>94.4</v>
      </c>
      <c r="H341">
        <v>96.2</v>
      </c>
      <c r="I341">
        <v>97</v>
      </c>
      <c r="J341">
        <v>97.2</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I341">
        <v>24.6</v>
      </c>
      <c r="AJ341">
        <v>29.5</v>
      </c>
      <c r="BB341" t="s">
        <v>251</v>
      </c>
      <c r="BC341" t="str">
        <f>IFERROR(VLOOKUP(BB341,'class and classification'!$A$1:$B$338,2,FALSE),VLOOKUP(BB341,'class and classification'!$A$340:$B$378,2,FALSE))</f>
        <v>Predominantly Urban</v>
      </c>
      <c r="BD341" t="str">
        <f>IFERROR(VLOOKUP(BB341,'class and classification'!$A$1:$C$338,3,FALSE),VLOOKUP(BB341,'class and classification'!$A$340:$C$378,3,FALSE))</f>
        <v>UA</v>
      </c>
      <c r="BG341">
        <v>0.7</v>
      </c>
      <c r="BH341">
        <v>1.4</v>
      </c>
      <c r="BI341">
        <v>21</v>
      </c>
      <c r="BJ341">
        <v>41.3</v>
      </c>
      <c r="BL341" t="s">
        <v>251</v>
      </c>
      <c r="BM341" t="str">
        <f>IFERROR(VLOOKUP(BL341,'class and classification'!$A$1:$B$338,2,FALSE),VLOOKUP(BL341,'class and classification'!$A$340:$B$378,2,FALSE))</f>
        <v>Predominantly Urban</v>
      </c>
      <c r="BN341" t="str">
        <f>IFERROR(VLOOKUP(BL341,'class and classification'!$A$1:$C$338,3,FALSE),VLOOKUP(BL341,'class and classification'!$A$340:$C$378,3,FALSE))</f>
        <v>UA</v>
      </c>
      <c r="BO341">
        <v>93.97999999999999</v>
      </c>
      <c r="BP341">
        <v>62.7</v>
      </c>
      <c r="BQ341">
        <v>80.45</v>
      </c>
      <c r="BR341">
        <v>92.27</v>
      </c>
      <c r="BS341">
        <v>93.79</v>
      </c>
      <c r="BT341">
        <v>93.55</v>
      </c>
    </row>
    <row r="342" spans="1:72"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79</v>
      </c>
      <c r="F342">
        <v>81</v>
      </c>
      <c r="G342">
        <v>86.1</v>
      </c>
      <c r="H342">
        <v>90.100000000000009</v>
      </c>
      <c r="I342">
        <v>91.2</v>
      </c>
      <c r="J342">
        <v>91.6</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I342">
        <v>4.8</v>
      </c>
      <c r="AJ342">
        <v>7.7</v>
      </c>
      <c r="BB342" t="s">
        <v>279</v>
      </c>
      <c r="BC342" t="str">
        <f>IFERROR(VLOOKUP(BB342,'class and classification'!$A$1:$B$338,2,FALSE),VLOOKUP(BB342,'class and classification'!$A$340:$B$378,2,FALSE))</f>
        <v>Predominantly Urban</v>
      </c>
      <c r="BD342" t="str">
        <f>IFERROR(VLOOKUP(BB342,'class and classification'!$A$1:$C$338,3,FALSE),VLOOKUP(BB342,'class and classification'!$A$340:$C$378,3,FALSE))</f>
        <v>UA</v>
      </c>
      <c r="BG342">
        <v>7.1</v>
      </c>
      <c r="BH342">
        <v>6</v>
      </c>
      <c r="BI342">
        <v>12.8</v>
      </c>
      <c r="BJ342">
        <v>24.6</v>
      </c>
      <c r="BL342" t="s">
        <v>279</v>
      </c>
      <c r="BM342" t="str">
        <f>IFERROR(VLOOKUP(BL342,'class and classification'!$A$1:$B$338,2,FALSE),VLOOKUP(BL342,'class and classification'!$A$340:$B$378,2,FALSE))</f>
        <v>Predominantly Urban</v>
      </c>
      <c r="BN342" t="str">
        <f>IFERROR(VLOOKUP(BL342,'class and classification'!$A$1:$C$338,3,FALSE),VLOOKUP(BL342,'class and classification'!$A$340:$C$378,3,FALSE))</f>
        <v>UA</v>
      </c>
      <c r="BO342">
        <v>90.259999999999991</v>
      </c>
      <c r="BP342">
        <v>67.59</v>
      </c>
      <c r="BQ342">
        <v>74.41</v>
      </c>
      <c r="BR342">
        <v>73.28</v>
      </c>
      <c r="BS342">
        <v>72.430000000000007</v>
      </c>
      <c r="BT342">
        <v>78.819999999999993</v>
      </c>
    </row>
    <row r="343" spans="1:72"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75</v>
      </c>
      <c r="F343">
        <v>79</v>
      </c>
      <c r="G343">
        <v>83.399999999999991</v>
      </c>
      <c r="H343">
        <v>87.800000000000011</v>
      </c>
      <c r="I343">
        <v>90.6</v>
      </c>
      <c r="J343">
        <v>90.6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I343">
        <v>14.4</v>
      </c>
      <c r="AJ343">
        <v>43.2</v>
      </c>
      <c r="BB343" t="s">
        <v>36</v>
      </c>
      <c r="BC343" t="str">
        <f>IFERROR(VLOOKUP(BB343,'class and classification'!$A$1:$B$338,2,FALSE),VLOOKUP(BB343,'class and classification'!$A$340:$B$378,2,FALSE))</f>
        <v>Predominantly Urban</v>
      </c>
      <c r="BD343" t="str">
        <f>IFERROR(VLOOKUP(BB343,'class and classification'!$A$1:$C$338,3,FALSE),VLOOKUP(BB343,'class and classification'!$A$340:$C$378,3,FALSE))</f>
        <v>UA</v>
      </c>
      <c r="BG343">
        <v>1.9</v>
      </c>
      <c r="BH343">
        <v>4.0999999999999996</v>
      </c>
      <c r="BI343">
        <v>7.5</v>
      </c>
      <c r="BJ343">
        <v>12.1</v>
      </c>
      <c r="BL343" t="s">
        <v>36</v>
      </c>
      <c r="BM343" t="str">
        <f>IFERROR(VLOOKUP(BL343,'class and classification'!$A$1:$B$338,2,FALSE),VLOOKUP(BL343,'class and classification'!$A$340:$B$378,2,FALSE))</f>
        <v>Predominantly Urban</v>
      </c>
      <c r="BN343" t="str">
        <f>IFERROR(VLOOKUP(BL343,'class and classification'!$A$1:$C$338,3,FALSE),VLOOKUP(BL343,'class and classification'!$A$340:$C$378,3,FALSE))</f>
        <v>UA</v>
      </c>
      <c r="BO343">
        <v>58.489999999999995</v>
      </c>
      <c r="BP343">
        <v>52.46</v>
      </c>
      <c r="BQ343">
        <v>76.97</v>
      </c>
      <c r="BR343">
        <v>84.71</v>
      </c>
      <c r="BS343">
        <v>84.84</v>
      </c>
      <c r="BT343">
        <v>90.72</v>
      </c>
    </row>
    <row r="344" spans="1:72"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97</v>
      </c>
      <c r="F344">
        <v>98</v>
      </c>
      <c r="G344">
        <v>98.9</v>
      </c>
      <c r="H344">
        <v>97.600000000000009</v>
      </c>
      <c r="I344">
        <v>98.5</v>
      </c>
      <c r="J344">
        <v>98.3</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I344">
        <v>51.3</v>
      </c>
      <c r="AJ344">
        <v>56.8</v>
      </c>
      <c r="BB344" t="s">
        <v>42</v>
      </c>
      <c r="BC344" t="str">
        <f>IFERROR(VLOOKUP(BB344,'class and classification'!$A$1:$B$338,2,FALSE),VLOOKUP(BB344,'class and classification'!$A$340:$B$378,2,FALSE))</f>
        <v>Predominantly Urban</v>
      </c>
      <c r="BD344" t="str">
        <f>IFERROR(VLOOKUP(BB344,'class and classification'!$A$1:$C$338,3,FALSE),VLOOKUP(BB344,'class and classification'!$A$340:$C$378,3,FALSE))</f>
        <v>UA</v>
      </c>
      <c r="BG344">
        <v>1.7</v>
      </c>
      <c r="BH344">
        <v>1.5</v>
      </c>
      <c r="BI344">
        <v>1.9</v>
      </c>
      <c r="BJ344">
        <v>14.2</v>
      </c>
      <c r="BL344" t="s">
        <v>42</v>
      </c>
      <c r="BM344" t="str">
        <f>IFERROR(VLOOKUP(BL344,'class and classification'!$A$1:$B$338,2,FALSE),VLOOKUP(BL344,'class and classification'!$A$340:$B$378,2,FALSE))</f>
        <v>Predominantly Urban</v>
      </c>
      <c r="BN344" t="str">
        <f>IFERROR(VLOOKUP(BL344,'class and classification'!$A$1:$C$338,3,FALSE),VLOOKUP(BL344,'class and classification'!$A$340:$C$378,3,FALSE))</f>
        <v>UA</v>
      </c>
      <c r="BO344">
        <v>80.540000000000006</v>
      </c>
      <c r="BP344">
        <v>75.849999999999994</v>
      </c>
      <c r="BQ344">
        <v>83.34</v>
      </c>
      <c r="BR344">
        <v>93.64</v>
      </c>
      <c r="BS344">
        <v>94.49</v>
      </c>
      <c r="BT344">
        <v>94.24</v>
      </c>
    </row>
    <row r="345" spans="1:72"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75</v>
      </c>
      <c r="F345">
        <v>79</v>
      </c>
      <c r="G345">
        <v>83.2</v>
      </c>
      <c r="H345">
        <v>87.5</v>
      </c>
      <c r="I345">
        <v>90.6</v>
      </c>
      <c r="J345">
        <v>91.5</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I345">
        <v>11</v>
      </c>
      <c r="AJ345">
        <v>19.600000000000001</v>
      </c>
      <c r="BB345" t="s">
        <v>143</v>
      </c>
      <c r="BC345" t="str">
        <f>IFERROR(VLOOKUP(BB345,'class and classification'!$A$1:$B$338,2,FALSE),VLOOKUP(BB345,'class and classification'!$A$340:$B$378,2,FALSE))</f>
        <v>Predominantly Rural</v>
      </c>
      <c r="BD345" t="str">
        <f>IFERROR(VLOOKUP(BB345,'class and classification'!$A$1:$C$338,3,FALSE),VLOOKUP(BB345,'class and classification'!$A$340:$C$378,3,FALSE))</f>
        <v>UA</v>
      </c>
      <c r="BG345">
        <v>19</v>
      </c>
      <c r="BH345">
        <v>17.7</v>
      </c>
      <c r="BI345">
        <v>26.8</v>
      </c>
      <c r="BJ345">
        <v>35.6</v>
      </c>
      <c r="BL345" t="s">
        <v>143</v>
      </c>
      <c r="BM345" t="str">
        <f>IFERROR(VLOOKUP(BL345,'class and classification'!$A$1:$B$338,2,FALSE),VLOOKUP(BL345,'class and classification'!$A$340:$B$378,2,FALSE))</f>
        <v>Predominantly Rural</v>
      </c>
      <c r="BN345" t="str">
        <f>IFERROR(VLOOKUP(BL345,'class and classification'!$A$1:$C$338,3,FALSE),VLOOKUP(BL345,'class and classification'!$A$340:$C$378,3,FALSE))</f>
        <v>UA</v>
      </c>
      <c r="BO345">
        <v>30.7</v>
      </c>
      <c r="BP345">
        <v>32.229999999999997</v>
      </c>
      <c r="BQ345">
        <v>65.069999999999993</v>
      </c>
      <c r="BR345">
        <v>73.64</v>
      </c>
      <c r="BS345">
        <v>73.849999999999994</v>
      </c>
      <c r="BT345">
        <v>76.91</v>
      </c>
    </row>
    <row r="346" spans="1:72" x14ac:dyDescent="0.3">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I346">
        <v>21.3</v>
      </c>
      <c r="AJ346">
        <v>25.1</v>
      </c>
      <c r="BB346" t="s">
        <v>167</v>
      </c>
      <c r="BC346" t="str">
        <f>IFERROR(VLOOKUP(BB346,'class and classification'!$A$1:$B$338,2,FALSE),VLOOKUP(BB346,'class and classification'!$A$340:$B$378,2,FALSE))</f>
        <v>Predominantly Urban</v>
      </c>
      <c r="BD346" t="str">
        <f>IFERROR(VLOOKUP(BB346,'class and classification'!$A$1:$C$338,3,FALSE),VLOOKUP(BB346,'class and classification'!$A$340:$C$378,3,FALSE))</f>
        <v>UA</v>
      </c>
      <c r="BG346">
        <v>0.3</v>
      </c>
      <c r="BH346">
        <v>0.7</v>
      </c>
      <c r="BI346">
        <v>4.4000000000000004</v>
      </c>
      <c r="BJ346">
        <v>8.8000000000000007</v>
      </c>
      <c r="BL346" t="s">
        <v>167</v>
      </c>
      <c r="BM346" t="str">
        <f>IFERROR(VLOOKUP(BL346,'class and classification'!$A$1:$B$338,2,FALSE),VLOOKUP(BL346,'class and classification'!$A$340:$B$378,2,FALSE))</f>
        <v>Predominantly Urban</v>
      </c>
      <c r="BN346" t="str">
        <f>IFERROR(VLOOKUP(BL346,'class and classification'!$A$1:$C$338,3,FALSE),VLOOKUP(BL346,'class and classification'!$A$340:$C$378,3,FALSE))</f>
        <v>UA</v>
      </c>
      <c r="BO346">
        <v>66.03</v>
      </c>
      <c r="BP346">
        <v>66.900000000000006</v>
      </c>
      <c r="BQ346">
        <v>82.86</v>
      </c>
      <c r="BR346">
        <v>78.510000000000005</v>
      </c>
      <c r="BS346">
        <v>79.37</v>
      </c>
      <c r="BT346">
        <v>80.459999999999994</v>
      </c>
    </row>
    <row r="347" spans="1:72"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I347">
        <v>5.3</v>
      </c>
      <c r="AJ347">
        <v>4</v>
      </c>
      <c r="BB347" t="s">
        <v>175</v>
      </c>
      <c r="BC347" t="str">
        <f>IFERROR(VLOOKUP(BB347,'class and classification'!$A$1:$B$338,2,FALSE),VLOOKUP(BB347,'class and classification'!$A$340:$B$378,2,FALSE))</f>
        <v>Predominantly Urban</v>
      </c>
      <c r="BD347" t="str">
        <f>IFERROR(VLOOKUP(BB347,'class and classification'!$A$1:$C$338,3,FALSE),VLOOKUP(BB347,'class and classification'!$A$340:$C$378,3,FALSE))</f>
        <v>UA</v>
      </c>
      <c r="BG347">
        <v>17.5</v>
      </c>
      <c r="BH347">
        <v>43.9</v>
      </c>
      <c r="BI347">
        <v>83.3</v>
      </c>
      <c r="BJ347">
        <v>87.4</v>
      </c>
      <c r="BL347" t="s">
        <v>175</v>
      </c>
      <c r="BM347" t="str">
        <f>IFERROR(VLOOKUP(BL347,'class and classification'!$A$1:$B$338,2,FALSE),VLOOKUP(BL347,'class and classification'!$A$340:$B$378,2,FALSE))</f>
        <v>Predominantly Urban</v>
      </c>
      <c r="BN347" t="str">
        <f>IFERROR(VLOOKUP(BL347,'class and classification'!$A$1:$C$338,3,FALSE),VLOOKUP(BL347,'class and classification'!$A$340:$C$378,3,FALSE))</f>
        <v>UA</v>
      </c>
      <c r="BO347">
        <v>68.239999999999995</v>
      </c>
      <c r="BP347">
        <v>49.73</v>
      </c>
      <c r="BQ347">
        <v>74.11</v>
      </c>
      <c r="BR347">
        <v>78.02</v>
      </c>
      <c r="BS347">
        <v>79.62</v>
      </c>
      <c r="BT347">
        <v>77.489999999999995</v>
      </c>
    </row>
    <row r="348" spans="1:72"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90</v>
      </c>
      <c r="F348">
        <v>97</v>
      </c>
      <c r="G348">
        <v>98.7</v>
      </c>
      <c r="H348">
        <v>97.9</v>
      </c>
      <c r="I348">
        <v>98.1</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I348">
        <v>1.5</v>
      </c>
      <c r="AJ348">
        <v>4.5999999999999996</v>
      </c>
      <c r="BB348" t="s">
        <v>204</v>
      </c>
      <c r="BC348" t="str">
        <f>IFERROR(VLOOKUP(BB348,'class and classification'!$A$1:$B$338,2,FALSE),VLOOKUP(BB348,'class and classification'!$A$340:$B$378,2,FALSE))</f>
        <v>Predominantly Urban</v>
      </c>
      <c r="BD348" t="str">
        <f>IFERROR(VLOOKUP(BB348,'class and classification'!$A$1:$C$338,3,FALSE),VLOOKUP(BB348,'class and classification'!$A$340:$C$378,3,FALSE))</f>
        <v>UA</v>
      </c>
      <c r="BG348">
        <v>2.9</v>
      </c>
      <c r="BH348">
        <v>4.3</v>
      </c>
      <c r="BI348">
        <v>7.1</v>
      </c>
      <c r="BJ348">
        <v>24</v>
      </c>
      <c r="BL348" t="s">
        <v>204</v>
      </c>
      <c r="BM348" t="str">
        <f>IFERROR(VLOOKUP(BL348,'class and classification'!$A$1:$B$338,2,FALSE),VLOOKUP(BL348,'class and classification'!$A$340:$B$378,2,FALSE))</f>
        <v>Predominantly Urban</v>
      </c>
      <c r="BN348" t="str">
        <f>IFERROR(VLOOKUP(BL348,'class and classification'!$A$1:$C$338,3,FALSE),VLOOKUP(BL348,'class and classification'!$A$340:$C$378,3,FALSE))</f>
        <v>UA</v>
      </c>
      <c r="BO348">
        <v>97.18</v>
      </c>
      <c r="BP348">
        <v>63.56</v>
      </c>
      <c r="BQ348">
        <v>80.849999999999994</v>
      </c>
      <c r="BR348">
        <v>97.88</v>
      </c>
      <c r="BS348">
        <v>98.91</v>
      </c>
      <c r="BT348">
        <v>98.98</v>
      </c>
    </row>
    <row r="349" spans="1:72"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72</v>
      </c>
      <c r="F349">
        <v>85</v>
      </c>
      <c r="G349">
        <v>90.6</v>
      </c>
      <c r="H349">
        <v>93.1</v>
      </c>
      <c r="I349">
        <v>94.7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I349">
        <v>8.6999999999999993</v>
      </c>
      <c r="AJ349">
        <v>41.9</v>
      </c>
      <c r="BB349" t="s">
        <v>206</v>
      </c>
      <c r="BC349" t="str">
        <f>IFERROR(VLOOKUP(BB349,'class and classification'!$A$1:$B$338,2,FALSE),VLOOKUP(BB349,'class and classification'!$A$340:$B$378,2,FALSE))</f>
        <v>Predominantly Urban</v>
      </c>
      <c r="BD349" t="str">
        <f>IFERROR(VLOOKUP(BB349,'class and classification'!$A$1:$C$338,3,FALSE),VLOOKUP(BB349,'class and classification'!$A$340:$C$378,3,FALSE))</f>
        <v>UA</v>
      </c>
      <c r="BG349">
        <v>7.3</v>
      </c>
      <c r="BH349">
        <v>9.6999999999999993</v>
      </c>
      <c r="BI349">
        <v>10</v>
      </c>
      <c r="BJ349">
        <v>16.899999999999999</v>
      </c>
      <c r="BL349" t="s">
        <v>206</v>
      </c>
      <c r="BM349" t="str">
        <f>IFERROR(VLOOKUP(BL349,'class and classification'!$A$1:$B$338,2,FALSE),VLOOKUP(BL349,'class and classification'!$A$340:$B$378,2,FALSE))</f>
        <v>Predominantly Urban</v>
      </c>
      <c r="BN349" t="str">
        <f>IFERROR(VLOOKUP(BL349,'class and classification'!$A$1:$C$338,3,FALSE),VLOOKUP(BL349,'class and classification'!$A$340:$C$378,3,FALSE))</f>
        <v>UA</v>
      </c>
      <c r="BO349">
        <v>99.83</v>
      </c>
      <c r="BP349">
        <v>87.75</v>
      </c>
      <c r="BQ349">
        <v>90.26</v>
      </c>
      <c r="BR349">
        <v>93.36</v>
      </c>
      <c r="BS349">
        <v>94.64</v>
      </c>
      <c r="BT349">
        <v>94.86</v>
      </c>
    </row>
    <row r="350" spans="1:72"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82</v>
      </c>
      <c r="F350">
        <v>92</v>
      </c>
      <c r="G350">
        <v>95.5</v>
      </c>
      <c r="H350">
        <v>96.9</v>
      </c>
      <c r="I350">
        <v>97.9</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I350">
        <v>1.2</v>
      </c>
      <c r="AJ350">
        <v>1.5</v>
      </c>
      <c r="BB350" t="s">
        <v>234</v>
      </c>
      <c r="BC350" t="str">
        <f>IFERROR(VLOOKUP(BB350,'class and classification'!$A$1:$B$338,2,FALSE),VLOOKUP(BB350,'class and classification'!$A$340:$B$378,2,FALSE))</f>
        <v>Predominantly Urban</v>
      </c>
      <c r="BD350" t="str">
        <f>IFERROR(VLOOKUP(BB350,'class and classification'!$A$1:$C$338,3,FALSE),VLOOKUP(BB350,'class and classification'!$A$340:$C$378,3,FALSE))</f>
        <v>UA</v>
      </c>
      <c r="BG350">
        <v>3.7</v>
      </c>
      <c r="BH350">
        <v>5</v>
      </c>
      <c r="BI350">
        <v>15.7</v>
      </c>
      <c r="BJ350">
        <v>59</v>
      </c>
      <c r="BL350" t="s">
        <v>234</v>
      </c>
      <c r="BM350" t="str">
        <f>IFERROR(VLOOKUP(BL350,'class and classification'!$A$1:$B$338,2,FALSE),VLOOKUP(BL350,'class and classification'!$A$340:$B$378,2,FALSE))</f>
        <v>Predominantly Urban</v>
      </c>
      <c r="BN350" t="str">
        <f>IFERROR(VLOOKUP(BL350,'class and classification'!$A$1:$C$338,3,FALSE),VLOOKUP(BL350,'class and classification'!$A$340:$C$378,3,FALSE))</f>
        <v>UA</v>
      </c>
      <c r="BO350">
        <v>99.76</v>
      </c>
      <c r="BP350">
        <v>82.34</v>
      </c>
      <c r="BQ350">
        <v>81.97</v>
      </c>
      <c r="BR350">
        <v>85.18</v>
      </c>
      <c r="BS350">
        <v>86.06</v>
      </c>
      <c r="BT350">
        <v>91.07</v>
      </c>
    </row>
    <row r="351" spans="1:72"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89</v>
      </c>
      <c r="F351">
        <v>95</v>
      </c>
      <c r="G351">
        <v>98.199999999999989</v>
      </c>
      <c r="H351">
        <v>96.1</v>
      </c>
      <c r="I351">
        <v>97.4</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I351">
        <v>10.3</v>
      </c>
      <c r="AJ351">
        <v>11.4</v>
      </c>
      <c r="BB351" t="s">
        <v>250</v>
      </c>
      <c r="BC351" t="str">
        <f>IFERROR(VLOOKUP(BB351,'class and classification'!$A$1:$B$338,2,FALSE),VLOOKUP(BB351,'class and classification'!$A$340:$B$378,2,FALSE))</f>
        <v>Predominantly Urban</v>
      </c>
      <c r="BD351" t="str">
        <f>IFERROR(VLOOKUP(BB351,'class and classification'!$A$1:$C$338,3,FALSE),VLOOKUP(BB351,'class and classification'!$A$340:$C$378,3,FALSE))</f>
        <v>UA</v>
      </c>
      <c r="BG351">
        <v>6.2</v>
      </c>
      <c r="BH351">
        <v>8.1999999999999993</v>
      </c>
      <c r="BI351">
        <v>10.1</v>
      </c>
      <c r="BJ351">
        <v>52.1</v>
      </c>
      <c r="BL351" t="s">
        <v>250</v>
      </c>
      <c r="BM351" t="str">
        <f>IFERROR(VLOOKUP(BL351,'class and classification'!$A$1:$B$338,2,FALSE),VLOOKUP(BL351,'class and classification'!$A$340:$B$378,2,FALSE))</f>
        <v>Predominantly Urban</v>
      </c>
      <c r="BN351" t="str">
        <f>IFERROR(VLOOKUP(BL351,'class and classification'!$A$1:$C$338,3,FALSE),VLOOKUP(BL351,'class and classification'!$A$340:$C$378,3,FALSE))</f>
        <v>UA</v>
      </c>
      <c r="BO351">
        <v>99.69</v>
      </c>
      <c r="BP351">
        <v>81.87</v>
      </c>
      <c r="BQ351">
        <v>88.92</v>
      </c>
      <c r="BR351">
        <v>91.45</v>
      </c>
      <c r="BS351">
        <v>93.04</v>
      </c>
      <c r="BT351">
        <v>95.99</v>
      </c>
    </row>
    <row r="352" spans="1:72"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97</v>
      </c>
      <c r="F352">
        <v>97</v>
      </c>
      <c r="G352">
        <v>98.5</v>
      </c>
      <c r="H352">
        <v>96.4</v>
      </c>
      <c r="I352">
        <v>97.2</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I352">
        <v>4.2</v>
      </c>
      <c r="AJ352">
        <v>51</v>
      </c>
      <c r="BB352" t="s">
        <v>298</v>
      </c>
      <c r="BC352" t="str">
        <f>IFERROR(VLOOKUP(BB352,'class and classification'!$A$1:$B$338,2,FALSE),VLOOKUP(BB352,'class and classification'!$A$340:$B$378,2,FALSE))</f>
        <v>Urban with Significant Rural</v>
      </c>
      <c r="BD352" t="str">
        <f>IFERROR(VLOOKUP(BB352,'class and classification'!$A$1:$C$338,3,FALSE),VLOOKUP(BB352,'class and classification'!$A$340:$C$378,3,FALSE))</f>
        <v>UA</v>
      </c>
      <c r="BG352">
        <v>20.9</v>
      </c>
      <c r="BH352">
        <v>24.8</v>
      </c>
      <c r="BI352">
        <v>26.8</v>
      </c>
      <c r="BJ352">
        <v>28.8</v>
      </c>
      <c r="BL352" t="s">
        <v>298</v>
      </c>
      <c r="BM352" t="str">
        <f>IFERROR(VLOOKUP(BL352,'class and classification'!$A$1:$B$338,2,FALSE),VLOOKUP(BL352,'class and classification'!$A$340:$B$378,2,FALSE))</f>
        <v>Urban with Significant Rural</v>
      </c>
      <c r="BN352" t="str">
        <f>IFERROR(VLOOKUP(BL352,'class and classification'!$A$1:$C$338,3,FALSE),VLOOKUP(BL352,'class and classification'!$A$340:$C$378,3,FALSE))</f>
        <v>UA</v>
      </c>
      <c r="BO352">
        <v>47.3</v>
      </c>
      <c r="BP352">
        <v>46.32</v>
      </c>
      <c r="BQ352">
        <v>70.55</v>
      </c>
      <c r="BR352">
        <v>76.66</v>
      </c>
      <c r="BS352">
        <v>78.66</v>
      </c>
      <c r="BT352">
        <v>78.41</v>
      </c>
    </row>
    <row r="353" spans="1:72"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73</v>
      </c>
      <c r="F353">
        <v>86</v>
      </c>
      <c r="G353">
        <v>91</v>
      </c>
      <c r="H353">
        <v>91.5</v>
      </c>
      <c r="I353">
        <v>92.6</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I353">
        <v>16.899999999999999</v>
      </c>
      <c r="AJ353">
        <v>61.6</v>
      </c>
      <c r="BB353" t="s">
        <v>309</v>
      </c>
      <c r="BC353" t="str">
        <f>IFERROR(VLOOKUP(BB353,'class and classification'!$A$1:$B$338,2,FALSE),VLOOKUP(BB353,'class and classification'!$A$340:$B$378,2,FALSE))</f>
        <v>Predominantly Urban</v>
      </c>
      <c r="BD353" t="str">
        <f>IFERROR(VLOOKUP(BB353,'class and classification'!$A$1:$C$338,3,FALSE),VLOOKUP(BB353,'class and classification'!$A$340:$C$378,3,FALSE))</f>
        <v>UA</v>
      </c>
      <c r="BG353">
        <v>2.6</v>
      </c>
      <c r="BH353">
        <v>3.4</v>
      </c>
      <c r="BI353">
        <v>4.9000000000000004</v>
      </c>
      <c r="BJ353">
        <v>15.8</v>
      </c>
      <c r="BL353" t="s">
        <v>309</v>
      </c>
      <c r="BM353" t="str">
        <f>IFERROR(VLOOKUP(BL353,'class and classification'!$A$1:$B$338,2,FALSE),VLOOKUP(BL353,'class and classification'!$A$340:$B$378,2,FALSE))</f>
        <v>Predominantly Urban</v>
      </c>
      <c r="BN353" t="str">
        <f>IFERROR(VLOOKUP(BL353,'class and classification'!$A$1:$C$338,3,FALSE),VLOOKUP(BL353,'class and classification'!$A$340:$C$378,3,FALSE))</f>
        <v>UA</v>
      </c>
      <c r="BO353">
        <v>86.850000000000009</v>
      </c>
      <c r="BP353">
        <v>59.32</v>
      </c>
      <c r="BQ353">
        <v>79.38</v>
      </c>
      <c r="BR353">
        <v>84.43</v>
      </c>
      <c r="BS353">
        <v>84.5</v>
      </c>
      <c r="BT353">
        <v>86.54</v>
      </c>
    </row>
    <row r="354" spans="1:72"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92</v>
      </c>
      <c r="F354">
        <v>96</v>
      </c>
      <c r="G354">
        <v>97.5</v>
      </c>
      <c r="H354">
        <v>97.5</v>
      </c>
      <c r="I354">
        <v>97.5</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I354">
        <v>7.9</v>
      </c>
      <c r="AJ354">
        <v>9.3000000000000007</v>
      </c>
      <c r="BB354" t="s">
        <v>312</v>
      </c>
      <c r="BC354" t="str">
        <f>IFERROR(VLOOKUP(BB354,'class and classification'!$A$1:$B$338,2,FALSE),VLOOKUP(BB354,'class and classification'!$A$340:$B$378,2,FALSE))</f>
        <v>Predominantly Urban</v>
      </c>
      <c r="BD354" t="str">
        <f>IFERROR(VLOOKUP(BB354,'class and classification'!$A$1:$C$338,3,FALSE),VLOOKUP(BB354,'class and classification'!$A$340:$C$378,3,FALSE))</f>
        <v>UA</v>
      </c>
      <c r="BG354">
        <v>4.7</v>
      </c>
      <c r="BH354">
        <v>7.2</v>
      </c>
      <c r="BI354">
        <v>12.1</v>
      </c>
      <c r="BJ354">
        <v>14.7</v>
      </c>
      <c r="BL354" t="s">
        <v>312</v>
      </c>
      <c r="BM354" t="str">
        <f>IFERROR(VLOOKUP(BL354,'class and classification'!$A$1:$B$338,2,FALSE),VLOOKUP(BL354,'class and classification'!$A$340:$B$378,2,FALSE))</f>
        <v>Predominantly Urban</v>
      </c>
      <c r="BN354" t="str">
        <f>IFERROR(VLOOKUP(BL354,'class and classification'!$A$1:$C$338,3,FALSE),VLOOKUP(BL354,'class and classification'!$A$340:$C$378,3,FALSE))</f>
        <v>UA</v>
      </c>
      <c r="BO354">
        <v>87.62</v>
      </c>
      <c r="BP354">
        <v>58.7</v>
      </c>
      <c r="BQ354">
        <v>79.06</v>
      </c>
      <c r="BR354">
        <v>79.349999999999994</v>
      </c>
      <c r="BS354">
        <v>79.290000000000006</v>
      </c>
      <c r="BT354">
        <v>82.68</v>
      </c>
    </row>
    <row r="355" spans="1:72"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J355">
        <v>97.9</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I355">
        <v>7.5</v>
      </c>
      <c r="AJ355">
        <v>44.8</v>
      </c>
      <c r="BB355" t="s">
        <v>49</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UA</v>
      </c>
      <c r="BI355">
        <v>8.8000000000000007</v>
      </c>
      <c r="BJ355">
        <v>20.399999999999999</v>
      </c>
      <c r="BL355" t="s">
        <v>49</v>
      </c>
      <c r="BM355" t="str">
        <f>IFERROR(VLOOKUP(BL355,'class and classification'!$A$1:$B$338,2,FALSE),VLOOKUP(BL355,'class and classification'!$A$340:$B$378,2,FALSE))</f>
        <v>Urban with Significant Rural</v>
      </c>
      <c r="BN355" t="str">
        <f>IFERROR(VLOOKUP(BL355,'class and classification'!$A$1:$C$338,3,FALSE),VLOOKUP(BL355,'class and classification'!$A$340:$C$378,3,FALSE))</f>
        <v>UA</v>
      </c>
      <c r="BS355">
        <v>69.58</v>
      </c>
      <c r="BT355">
        <v>69.739999999999995</v>
      </c>
    </row>
    <row r="356" spans="1:72"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J356">
        <v>96.6</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I356">
        <v>4.5</v>
      </c>
      <c r="AJ356">
        <v>10.7</v>
      </c>
      <c r="BB356" t="s">
        <v>24</v>
      </c>
      <c r="BC356" t="str">
        <f>IFERROR(VLOOKUP(BB356,'class and classification'!$A$1:$B$338,2,FALSE),VLOOKUP(BB356,'class and classification'!$A$340:$B$378,2,FALSE))</f>
        <v>Urban with Significant Rural</v>
      </c>
      <c r="BD356" t="str">
        <f>IFERROR(VLOOKUP(BB356,'class and classification'!$A$1:$C$338,3,FALSE),VLOOKUP(BB356,'class and classification'!$A$340:$C$378,3,FALSE))</f>
        <v>UA</v>
      </c>
      <c r="BG356">
        <v>8.9</v>
      </c>
      <c r="BH356">
        <v>16.399999999999999</v>
      </c>
      <c r="BI356">
        <v>21</v>
      </c>
      <c r="BJ356">
        <v>33.6</v>
      </c>
      <c r="BL356" t="s">
        <v>24</v>
      </c>
      <c r="BM356" t="str">
        <f>IFERROR(VLOOKUP(BL356,'class and classification'!$A$1:$B$338,2,FALSE),VLOOKUP(BL356,'class and classification'!$A$340:$B$378,2,FALSE))</f>
        <v>Urban with Significant Rural</v>
      </c>
      <c r="BN356" t="str">
        <f>IFERROR(VLOOKUP(BL356,'class and classification'!$A$1:$C$338,3,FALSE),VLOOKUP(BL356,'class and classification'!$A$340:$C$378,3,FALSE))</f>
        <v>UA</v>
      </c>
      <c r="BO356">
        <v>32.590000000000003</v>
      </c>
      <c r="BP356">
        <v>55.01</v>
      </c>
      <c r="BQ356">
        <v>74.459999999999994</v>
      </c>
      <c r="BR356">
        <v>76.849999999999994</v>
      </c>
      <c r="BS356">
        <v>79.81</v>
      </c>
      <c r="BT356">
        <v>77.819999999999993</v>
      </c>
    </row>
    <row r="357" spans="1:72" x14ac:dyDescent="0.3">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I357">
        <v>14.7</v>
      </c>
      <c r="AJ357">
        <v>72.2</v>
      </c>
      <c r="BB357" t="s">
        <v>43</v>
      </c>
      <c r="BC357" t="str">
        <f>IFERROR(VLOOKUP(BB357,'class and classification'!$A$1:$B$338,2,FALSE),VLOOKUP(BB357,'class and classification'!$A$340:$B$378,2,FALSE))</f>
        <v>Predominantly Urban</v>
      </c>
      <c r="BD357" t="str">
        <f>IFERROR(VLOOKUP(BB357,'class and classification'!$A$1:$C$338,3,FALSE),VLOOKUP(BB357,'class and classification'!$A$340:$C$378,3,FALSE))</f>
        <v>UA</v>
      </c>
      <c r="BG357">
        <v>6.9</v>
      </c>
      <c r="BH357">
        <v>32.9</v>
      </c>
      <c r="BI357">
        <v>45.7</v>
      </c>
      <c r="BJ357">
        <v>50.4</v>
      </c>
      <c r="BL357" t="s">
        <v>43</v>
      </c>
      <c r="BM357" t="str">
        <f>IFERROR(VLOOKUP(BL357,'class and classification'!$A$1:$B$338,2,FALSE),VLOOKUP(BL357,'class and classification'!$A$340:$B$378,2,FALSE))</f>
        <v>Predominantly Urban</v>
      </c>
      <c r="BN357" t="str">
        <f>IFERROR(VLOOKUP(BL357,'class and classification'!$A$1:$C$338,3,FALSE),VLOOKUP(BL357,'class and classification'!$A$340:$C$378,3,FALSE))</f>
        <v>UA</v>
      </c>
      <c r="BO357">
        <v>95.25</v>
      </c>
      <c r="BP357">
        <v>77.290000000000006</v>
      </c>
      <c r="BQ357">
        <v>90.88</v>
      </c>
      <c r="BR357">
        <v>89.3</v>
      </c>
      <c r="BS357">
        <v>93.9</v>
      </c>
      <c r="BT357">
        <v>91.66</v>
      </c>
    </row>
    <row r="358" spans="1:72" x14ac:dyDescent="0.3">
      <c r="A358" t="s">
        <v>194</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I358">
        <v>4.2</v>
      </c>
      <c r="AJ358">
        <v>19.100000000000001</v>
      </c>
      <c r="BB358" t="s">
        <v>72</v>
      </c>
      <c r="BC358" t="str">
        <f>IFERROR(VLOOKUP(BB358,'class and classification'!$A$1:$B$338,2,FALSE),VLOOKUP(BB358,'class and classification'!$A$340:$B$378,2,FALSE))</f>
        <v>Predominantly Rural</v>
      </c>
      <c r="BD358" t="str">
        <f>IFERROR(VLOOKUP(BB358,'class and classification'!$A$1:$C$338,3,FALSE),VLOOKUP(BB358,'class and classification'!$A$340:$C$378,3,FALSE))</f>
        <v>UA</v>
      </c>
      <c r="BG358">
        <v>31</v>
      </c>
      <c r="BH358">
        <v>33.200000000000003</v>
      </c>
      <c r="BI358">
        <v>31.4</v>
      </c>
      <c r="BJ358">
        <v>32.6</v>
      </c>
      <c r="BL358" t="s">
        <v>72</v>
      </c>
      <c r="BM358" t="str">
        <f>IFERROR(VLOOKUP(BL358,'class and classification'!$A$1:$B$338,2,FALSE),VLOOKUP(BL358,'class and classification'!$A$340:$B$378,2,FALSE))</f>
        <v>Predominantly Rural</v>
      </c>
      <c r="BN358" t="str">
        <f>IFERROR(VLOOKUP(BL358,'class and classification'!$A$1:$C$338,3,FALSE),VLOOKUP(BL358,'class and classification'!$A$340:$C$378,3,FALSE))</f>
        <v>UA</v>
      </c>
      <c r="BO358">
        <v>15.040000000000001</v>
      </c>
      <c r="BP358">
        <v>28.39</v>
      </c>
      <c r="BQ358">
        <v>59.86</v>
      </c>
      <c r="BR358">
        <v>65.28</v>
      </c>
      <c r="BS358">
        <v>66.599999999999994</v>
      </c>
      <c r="BT358">
        <v>68.739999999999995</v>
      </c>
    </row>
    <row r="359" spans="1:72"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I359">
        <v>6.4</v>
      </c>
      <c r="AJ359">
        <v>15.9</v>
      </c>
      <c r="BB359" t="s">
        <v>144</v>
      </c>
      <c r="BC359" t="str">
        <f>IFERROR(VLOOKUP(BB359,'class and classification'!$A$1:$B$338,2,FALSE),VLOOKUP(BB359,'class and classification'!$A$340:$B$378,2,FALSE))</f>
        <v>Predominantly Rural</v>
      </c>
      <c r="BD359" t="str">
        <f>IFERROR(VLOOKUP(BB359,'class and classification'!$A$1:$C$338,3,FALSE),VLOOKUP(BB359,'class and classification'!$A$340:$C$378,3,FALSE))</f>
        <v>UA</v>
      </c>
      <c r="BG359">
        <v>0</v>
      </c>
      <c r="BH359">
        <v>0</v>
      </c>
      <c r="BI359">
        <v>0</v>
      </c>
      <c r="BJ359">
        <v>1.6</v>
      </c>
      <c r="BL359" t="s">
        <v>144</v>
      </c>
      <c r="BM359" t="str">
        <f>IFERROR(VLOOKUP(BL359,'class and classification'!$A$1:$B$338,2,FALSE),VLOOKUP(BL359,'class and classification'!$A$340:$B$378,2,FALSE))</f>
        <v>Predominantly Rural</v>
      </c>
      <c r="BN359" t="str">
        <f>IFERROR(VLOOKUP(BL359,'class and classification'!$A$1:$C$338,3,FALSE),VLOOKUP(BL359,'class and classification'!$A$340:$C$378,3,FALSE))</f>
        <v>UA</v>
      </c>
      <c r="BO359">
        <v>0</v>
      </c>
      <c r="BP359">
        <v>0</v>
      </c>
      <c r="BQ359">
        <v>0</v>
      </c>
      <c r="BR359">
        <v>0</v>
      </c>
      <c r="BS359">
        <v>0</v>
      </c>
      <c r="BT359">
        <v>0</v>
      </c>
    </row>
    <row r="360" spans="1:72"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I360">
        <v>11.5</v>
      </c>
      <c r="AJ360">
        <v>27.8</v>
      </c>
      <c r="BB360" t="s">
        <v>190</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UA</v>
      </c>
      <c r="BG360">
        <v>2.9</v>
      </c>
      <c r="BH360">
        <v>6</v>
      </c>
      <c r="BI360">
        <v>16.7</v>
      </c>
      <c r="BJ360">
        <v>32.299999999999997</v>
      </c>
      <c r="BL360" t="s">
        <v>190</v>
      </c>
      <c r="BM360" t="str">
        <f>IFERROR(VLOOKUP(BL360,'class and classification'!$A$1:$B$338,2,FALSE),VLOOKUP(BL360,'class and classification'!$A$340:$B$378,2,FALSE))</f>
        <v>Urban with Significant Rural</v>
      </c>
      <c r="BN360" t="str">
        <f>IFERROR(VLOOKUP(BL360,'class and classification'!$A$1:$C$338,3,FALSE),VLOOKUP(BL360,'class and classification'!$A$340:$C$378,3,FALSE))</f>
        <v>UA</v>
      </c>
      <c r="BO360">
        <v>41.49</v>
      </c>
      <c r="BP360">
        <v>48.19</v>
      </c>
      <c r="BQ360">
        <v>65.44</v>
      </c>
      <c r="BR360">
        <v>63.73</v>
      </c>
      <c r="BS360">
        <v>65.180000000000007</v>
      </c>
      <c r="BT360">
        <v>68.45</v>
      </c>
    </row>
    <row r="361" spans="1:72"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I361">
        <v>15.3</v>
      </c>
      <c r="AJ361">
        <v>54.7</v>
      </c>
      <c r="BB361" t="s">
        <v>203</v>
      </c>
      <c r="BC361" t="str">
        <f>IFERROR(VLOOKUP(BB361,'class and classification'!$A$1:$B$338,2,FALSE),VLOOKUP(BB361,'class and classification'!$A$340:$B$378,2,FALSE))</f>
        <v>Predominantly Urban</v>
      </c>
      <c r="BD361" t="str">
        <f>IFERROR(VLOOKUP(BB361,'class and classification'!$A$1:$C$338,3,FALSE),VLOOKUP(BB361,'class and classification'!$A$340:$C$378,3,FALSE))</f>
        <v>UA</v>
      </c>
      <c r="BG361">
        <v>0.4</v>
      </c>
      <c r="BH361">
        <v>1.1000000000000001</v>
      </c>
      <c r="BI361">
        <v>2.8</v>
      </c>
      <c r="BJ361">
        <v>4.4000000000000004</v>
      </c>
      <c r="BL361" t="s">
        <v>203</v>
      </c>
      <c r="BM361" t="str">
        <f>IFERROR(VLOOKUP(BL361,'class and classification'!$A$1:$B$338,2,FALSE),VLOOKUP(BL361,'class and classification'!$A$340:$B$378,2,FALSE))</f>
        <v>Predominantly Urban</v>
      </c>
      <c r="BN361" t="str">
        <f>IFERROR(VLOOKUP(BL361,'class and classification'!$A$1:$C$338,3,FALSE),VLOOKUP(BL361,'class and classification'!$A$340:$C$378,3,FALSE))</f>
        <v>UA</v>
      </c>
      <c r="BO361">
        <v>76.08</v>
      </c>
      <c r="BP361">
        <v>72.13</v>
      </c>
      <c r="BQ361">
        <v>89.33</v>
      </c>
      <c r="BR361">
        <v>93.75</v>
      </c>
      <c r="BS361">
        <v>92.66</v>
      </c>
      <c r="BT361">
        <v>94.58</v>
      </c>
    </row>
    <row r="362" spans="1:72"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I362">
        <v>5.3</v>
      </c>
      <c r="AJ362">
        <v>26.4</v>
      </c>
      <c r="BB362" t="s">
        <v>35</v>
      </c>
      <c r="BC362" t="str">
        <f>IFERROR(VLOOKUP(BB362,'class and classification'!$A$1:$B$338,2,FALSE),VLOOKUP(BB362,'class and classification'!$A$340:$B$378,2,FALSE))</f>
        <v>Predominantly Urban</v>
      </c>
      <c r="BD362" t="str">
        <f>IFERROR(VLOOKUP(BB362,'class and classification'!$A$1:$C$338,3,FALSE),VLOOKUP(BB362,'class and classification'!$A$340:$C$378,3,FALSE))</f>
        <v>UA</v>
      </c>
      <c r="BH362">
        <v>13.8</v>
      </c>
      <c r="BI362">
        <v>20.100000000000001</v>
      </c>
      <c r="BJ362">
        <v>31.8</v>
      </c>
      <c r="BL362" t="s">
        <v>35</v>
      </c>
      <c r="BM362" t="str">
        <f>IFERROR(VLOOKUP(BL362,'class and classification'!$A$1:$B$338,2,FALSE),VLOOKUP(BL362,'class and classification'!$A$340:$B$378,2,FALSE))</f>
        <v>Predominantly Urban</v>
      </c>
      <c r="BN362" t="str">
        <f>IFERROR(VLOOKUP(BL362,'class and classification'!$A$1:$C$338,3,FALSE),VLOOKUP(BL362,'class and classification'!$A$340:$C$378,3,FALSE))</f>
        <v>UA</v>
      </c>
      <c r="BR362">
        <v>88.12</v>
      </c>
      <c r="BS362">
        <v>88.31</v>
      </c>
      <c r="BT362">
        <v>89.19</v>
      </c>
    </row>
    <row r="363" spans="1:72"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I363">
        <v>6</v>
      </c>
      <c r="AJ363">
        <v>23.9</v>
      </c>
      <c r="BB363" t="s">
        <v>239</v>
      </c>
      <c r="BC363" t="str">
        <f>IFERROR(VLOOKUP(BB363,'class and classification'!$A$1:$B$338,2,FALSE),VLOOKUP(BB363,'class and classification'!$A$340:$B$378,2,FALSE))</f>
        <v>Predominantly Urban</v>
      </c>
      <c r="BD363" t="str">
        <f>IFERROR(VLOOKUP(BB363,'class and classification'!$A$1:$C$338,3,FALSE),VLOOKUP(BB363,'class and classification'!$A$340:$C$378,3,FALSE))</f>
        <v>UA</v>
      </c>
      <c r="BG363">
        <v>4</v>
      </c>
      <c r="BH363">
        <v>6.7</v>
      </c>
      <c r="BI363">
        <v>11.6</v>
      </c>
      <c r="BJ363">
        <v>13.9</v>
      </c>
      <c r="BL363" t="s">
        <v>239</v>
      </c>
      <c r="BM363" t="str">
        <f>IFERROR(VLOOKUP(BL363,'class and classification'!$A$1:$B$338,2,FALSE),VLOOKUP(BL363,'class and classification'!$A$340:$B$378,2,FALSE))</f>
        <v>Predominantly Urban</v>
      </c>
      <c r="BN363" t="str">
        <f>IFERROR(VLOOKUP(BL363,'class and classification'!$A$1:$C$338,3,FALSE),VLOOKUP(BL363,'class and classification'!$A$340:$C$378,3,FALSE))</f>
        <v>UA</v>
      </c>
      <c r="BO363">
        <v>59.150000000000006</v>
      </c>
      <c r="BP363">
        <v>56.83</v>
      </c>
      <c r="BQ363">
        <v>80.17</v>
      </c>
      <c r="BR363">
        <v>85.05</v>
      </c>
      <c r="BS363">
        <v>85.4</v>
      </c>
      <c r="BT363">
        <v>81.58</v>
      </c>
    </row>
    <row r="364" spans="1:72"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I364">
        <v>49.1</v>
      </c>
      <c r="AJ364">
        <v>61.1</v>
      </c>
      <c r="BB364" t="s">
        <v>268</v>
      </c>
      <c r="BC364" t="str">
        <f>IFERROR(VLOOKUP(BB364,'class and classification'!$A$1:$B$338,2,FALSE),VLOOKUP(BB364,'class and classification'!$A$340:$B$378,2,FALSE))</f>
        <v>Predominantly Urban</v>
      </c>
      <c r="BD364" t="str">
        <f>IFERROR(VLOOKUP(BB364,'class and classification'!$A$1:$C$338,3,FALSE),VLOOKUP(BB364,'class and classification'!$A$340:$C$378,3,FALSE))</f>
        <v>UA</v>
      </c>
      <c r="BG364">
        <v>5.3</v>
      </c>
      <c r="BH364">
        <v>8.4</v>
      </c>
      <c r="BI364">
        <v>14.5</v>
      </c>
      <c r="BJ364">
        <v>34.6</v>
      </c>
      <c r="BL364" t="s">
        <v>268</v>
      </c>
      <c r="BM364" t="str">
        <f>IFERROR(VLOOKUP(BL364,'class and classification'!$A$1:$B$338,2,FALSE),VLOOKUP(BL364,'class and classification'!$A$340:$B$378,2,FALSE))</f>
        <v>Predominantly Urban</v>
      </c>
      <c r="BN364" t="str">
        <f>IFERROR(VLOOKUP(BL364,'class and classification'!$A$1:$C$338,3,FALSE),VLOOKUP(BL364,'class and classification'!$A$340:$C$378,3,FALSE))</f>
        <v>UA</v>
      </c>
      <c r="BO364">
        <v>63.29</v>
      </c>
      <c r="BP364">
        <v>70.010000000000005</v>
      </c>
      <c r="BQ364">
        <v>80.09</v>
      </c>
      <c r="BR364">
        <v>83.47</v>
      </c>
      <c r="BS364">
        <v>88.64</v>
      </c>
      <c r="BT364">
        <v>89.1</v>
      </c>
    </row>
    <row r="365" spans="1:72" x14ac:dyDescent="0.3">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I365">
        <v>11.6</v>
      </c>
      <c r="AJ365">
        <v>24.1</v>
      </c>
      <c r="BB365" t="s">
        <v>281</v>
      </c>
      <c r="BC365" t="str">
        <f>IFERROR(VLOOKUP(BB365,'class and classification'!$A$1:$B$338,2,FALSE),VLOOKUP(BB365,'class and classification'!$A$340:$B$378,2,FALSE))</f>
        <v>Predominantly Urban</v>
      </c>
      <c r="BD365" t="str">
        <f>IFERROR(VLOOKUP(BB365,'class and classification'!$A$1:$C$338,3,FALSE),VLOOKUP(BB365,'class and classification'!$A$340:$C$378,3,FALSE))</f>
        <v>UA</v>
      </c>
      <c r="BG365">
        <v>3.5</v>
      </c>
      <c r="BH365">
        <v>14.8</v>
      </c>
      <c r="BI365">
        <v>24</v>
      </c>
      <c r="BJ365">
        <v>45.7</v>
      </c>
      <c r="BL365" t="s">
        <v>281</v>
      </c>
      <c r="BM365" t="str">
        <f>IFERROR(VLOOKUP(BL365,'class and classification'!$A$1:$B$338,2,FALSE),VLOOKUP(BL365,'class and classification'!$A$340:$B$378,2,FALSE))</f>
        <v>Predominantly Urban</v>
      </c>
      <c r="BN365" t="str">
        <f>IFERROR(VLOOKUP(BL365,'class and classification'!$A$1:$C$338,3,FALSE),VLOOKUP(BL365,'class and classification'!$A$340:$C$378,3,FALSE))</f>
        <v>UA</v>
      </c>
      <c r="BO365">
        <v>64.67</v>
      </c>
      <c r="BP365">
        <v>70.89</v>
      </c>
      <c r="BQ365">
        <v>88.75</v>
      </c>
      <c r="BR365">
        <v>90.13</v>
      </c>
      <c r="BS365">
        <v>86.62</v>
      </c>
      <c r="BT365">
        <v>88.21</v>
      </c>
    </row>
    <row r="366" spans="1:72"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I366">
        <v>8.3000000000000007</v>
      </c>
      <c r="AJ366">
        <v>34.6</v>
      </c>
      <c r="BB366" t="s">
        <v>307</v>
      </c>
      <c r="BC366" t="str">
        <f>IFERROR(VLOOKUP(BB366,'class and classification'!$A$1:$B$338,2,FALSE),VLOOKUP(BB366,'class and classification'!$A$340:$B$378,2,FALSE))</f>
        <v>Predominantly Rural</v>
      </c>
      <c r="BD366" t="str">
        <f>IFERROR(VLOOKUP(BB366,'class and classification'!$A$1:$C$338,3,FALSE),VLOOKUP(BB366,'class and classification'!$A$340:$C$378,3,FALSE))</f>
        <v>UA</v>
      </c>
      <c r="BG366">
        <v>3.3</v>
      </c>
      <c r="BH366">
        <v>7.2</v>
      </c>
      <c r="BI366">
        <v>19.2</v>
      </c>
      <c r="BJ366">
        <v>26.9</v>
      </c>
      <c r="BL366" t="s">
        <v>307</v>
      </c>
      <c r="BM366" t="str">
        <f>IFERROR(VLOOKUP(BL366,'class and classification'!$A$1:$B$338,2,FALSE),VLOOKUP(BL366,'class and classification'!$A$340:$B$378,2,FALSE))</f>
        <v>Predominantly Rural</v>
      </c>
      <c r="BN366" t="str">
        <f>IFERROR(VLOOKUP(BL366,'class and classification'!$A$1:$C$338,3,FALSE),VLOOKUP(BL366,'class and classification'!$A$340:$C$378,3,FALSE))</f>
        <v>UA</v>
      </c>
      <c r="BO366">
        <v>31.44</v>
      </c>
      <c r="BP366">
        <v>39.71</v>
      </c>
      <c r="BQ366">
        <v>69.12</v>
      </c>
      <c r="BR366">
        <v>73.23</v>
      </c>
      <c r="BS366">
        <v>73.86</v>
      </c>
      <c r="BT366">
        <v>74.61</v>
      </c>
    </row>
    <row r="367" spans="1:72"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82</v>
      </c>
      <c r="F367">
        <v>88</v>
      </c>
      <c r="G367">
        <v>89.4</v>
      </c>
      <c r="H367">
        <v>90.4</v>
      </c>
      <c r="I367">
        <v>92.1</v>
      </c>
      <c r="J367">
        <v>92.5</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I367">
        <v>10.5</v>
      </c>
      <c r="AJ367">
        <v>14.6</v>
      </c>
      <c r="BB367" t="s">
        <v>85</v>
      </c>
      <c r="BC367" t="str">
        <f>IFERROR(VLOOKUP(BB367,'class and classification'!$A$1:$B$338,2,FALSE),VLOOKUP(BB367,'class and classification'!$A$340:$B$378,2,FALSE))</f>
        <v>Predominantly Rural</v>
      </c>
      <c r="BD367" t="str">
        <f>IFERROR(VLOOKUP(BB367,'class and classification'!$A$1:$C$338,3,FALSE),VLOOKUP(BB367,'class and classification'!$A$340:$C$378,3,FALSE))</f>
        <v>UA</v>
      </c>
      <c r="BH367">
        <v>3.3</v>
      </c>
      <c r="BI367">
        <v>6.3</v>
      </c>
      <c r="BJ367">
        <v>12.9</v>
      </c>
      <c r="BL367" t="s">
        <v>85</v>
      </c>
      <c r="BM367" t="str">
        <f>IFERROR(VLOOKUP(BL367,'class and classification'!$A$1:$B$338,2,FALSE),VLOOKUP(BL367,'class and classification'!$A$340:$B$378,2,FALSE))</f>
        <v>Predominantly Rural</v>
      </c>
      <c r="BN367" t="str">
        <f>IFERROR(VLOOKUP(BL367,'class and classification'!$A$1:$C$338,3,FALSE),VLOOKUP(BL367,'class and classification'!$A$340:$C$378,3,FALSE))</f>
        <v>UA</v>
      </c>
      <c r="BR367">
        <v>65.52</v>
      </c>
      <c r="BS367">
        <v>66.739999999999995</v>
      </c>
      <c r="BT367">
        <v>68.61</v>
      </c>
    </row>
    <row r="368" spans="1:72"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81</v>
      </c>
      <c r="F368">
        <v>83</v>
      </c>
      <c r="G368">
        <v>85.399999999999991</v>
      </c>
      <c r="H368">
        <v>86.9</v>
      </c>
      <c r="I368">
        <v>89.1</v>
      </c>
      <c r="J368">
        <v>89.9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I368">
        <v>2.5</v>
      </c>
      <c r="AJ368">
        <v>1.5</v>
      </c>
      <c r="BB368" t="s">
        <v>347</v>
      </c>
      <c r="BC368" t="str">
        <f>IFERROR(VLOOKUP(BB368,'class and classification'!$A$1:$B$338,2,FALSE),VLOOKUP(BB368,'class and classification'!$A$340:$B$378,2,FALSE))</f>
        <v>Predominantly Urban</v>
      </c>
      <c r="BD368" t="str">
        <f>IFERROR(VLOOKUP(BB368,'class and classification'!$A$1:$C$338,3,FALSE),VLOOKUP(BB368,'class and classification'!$A$340:$C$378,3,FALSE))</f>
        <v>UA</v>
      </c>
      <c r="BG368">
        <v>19.899999999999999</v>
      </c>
      <c r="BL368" t="s">
        <v>347</v>
      </c>
      <c r="BM368" t="str">
        <f>IFERROR(VLOOKUP(BL368,'class and classification'!$A$1:$B$338,2,FALSE),VLOOKUP(BL368,'class and classification'!$A$340:$B$378,2,FALSE))</f>
        <v>Predominantly Urban</v>
      </c>
      <c r="BN368" t="str">
        <f>IFERROR(VLOOKUP(BL368,'class and classification'!$A$1:$C$338,3,FALSE),VLOOKUP(BL368,'class and classification'!$A$340:$C$378,3,FALSE))</f>
        <v>UA</v>
      </c>
      <c r="BO368">
        <v>96.57</v>
      </c>
      <c r="BP368">
        <v>79.260000000000005</v>
      </c>
      <c r="BQ368">
        <v>89.99</v>
      </c>
    </row>
    <row r="369" spans="1:72"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85</v>
      </c>
      <c r="F369">
        <v>88</v>
      </c>
      <c r="G369">
        <v>90</v>
      </c>
      <c r="H369">
        <v>90.4</v>
      </c>
      <c r="I369">
        <v>91.8</v>
      </c>
      <c r="J369">
        <v>92.5</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I369">
        <v>23.6</v>
      </c>
      <c r="AJ369">
        <v>24.2</v>
      </c>
      <c r="BB369" t="s">
        <v>358</v>
      </c>
      <c r="BC369" t="str">
        <f>IFERROR(VLOOKUP(BB369,'class and classification'!$A$1:$B$338,2,FALSE),VLOOKUP(BB369,'class and classification'!$A$340:$B$378,2,FALSE))</f>
        <v>Predominantly Urban</v>
      </c>
      <c r="BD369" t="str">
        <f>IFERROR(VLOOKUP(BB369,'class and classification'!$A$1:$C$338,3,FALSE),VLOOKUP(BB369,'class and classification'!$A$340:$C$378,3,FALSE))</f>
        <v>UA</v>
      </c>
      <c r="BG369">
        <v>3.2</v>
      </c>
      <c r="BL369" t="s">
        <v>358</v>
      </c>
      <c r="BM369" t="str">
        <f>IFERROR(VLOOKUP(BL369,'class and classification'!$A$1:$B$338,2,FALSE),VLOOKUP(BL369,'class and classification'!$A$340:$B$378,2,FALSE))</f>
        <v>Predominantly Urban</v>
      </c>
      <c r="BN369" t="str">
        <f>IFERROR(VLOOKUP(BL369,'class and classification'!$A$1:$C$338,3,FALSE),VLOOKUP(BL369,'class and classification'!$A$340:$C$378,3,FALSE))</f>
        <v>UA</v>
      </c>
      <c r="BO369">
        <v>91.45</v>
      </c>
      <c r="BP369">
        <v>74.09</v>
      </c>
      <c r="BQ369">
        <v>86.36</v>
      </c>
    </row>
    <row r="370" spans="1:72"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75</v>
      </c>
      <c r="F370">
        <v>78</v>
      </c>
      <c r="G370">
        <v>82.3</v>
      </c>
      <c r="H370">
        <v>81.7</v>
      </c>
      <c r="I370">
        <v>84</v>
      </c>
      <c r="J370">
        <v>84.2</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I370">
        <v>16.5</v>
      </c>
      <c r="AJ370">
        <v>19</v>
      </c>
      <c r="BB370" t="s">
        <v>1228</v>
      </c>
      <c r="BC370" t="e">
        <f>IFERROR(VLOOKUP(BB370,'class and classification'!$A$1:$B$338,2,FALSE),VLOOKUP(BB370,'class and classification'!$A$340:$B$378,2,FALSE))</f>
        <v>#N/A</v>
      </c>
      <c r="BD370" t="e">
        <f>IFERROR(VLOOKUP(BB370,'class and classification'!$A$1:$C$338,3,FALSE),VLOOKUP(BB370,'class and classification'!$A$340:$C$378,3,FALSE))</f>
        <v>#N/A</v>
      </c>
      <c r="BG370">
        <v>15.4</v>
      </c>
      <c r="BH370">
        <v>15.7</v>
      </c>
      <c r="BI370">
        <v>16.100000000000001</v>
      </c>
      <c r="BJ370">
        <v>16.899999999999999</v>
      </c>
      <c r="BL370" t="s">
        <v>1228</v>
      </c>
      <c r="BM370" t="e">
        <f>IFERROR(VLOOKUP(BL370,'class and classification'!$A$1:$B$338,2,FALSE),VLOOKUP(BL370,'class and classification'!$A$340:$B$378,2,FALSE))</f>
        <v>#N/A</v>
      </c>
      <c r="BN370" t="e">
        <f>IFERROR(VLOOKUP(BL370,'class and classification'!$A$1:$C$338,3,FALSE),VLOOKUP(BL370,'class and classification'!$A$340:$C$378,3,FALSE))</f>
        <v>#N/A</v>
      </c>
      <c r="BP370">
        <v>7.14</v>
      </c>
      <c r="BQ370">
        <v>22.34</v>
      </c>
      <c r="BR370">
        <v>25.86</v>
      </c>
      <c r="BS370">
        <v>30.92</v>
      </c>
      <c r="BT370">
        <v>31.27</v>
      </c>
    </row>
    <row r="371" spans="1:72"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72</v>
      </c>
      <c r="F371">
        <v>80</v>
      </c>
      <c r="G371">
        <v>81.100000000000009</v>
      </c>
      <c r="H371">
        <v>81.399999999999991</v>
      </c>
      <c r="I371">
        <v>83.4</v>
      </c>
      <c r="J371">
        <v>85</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I371">
        <v>24.9</v>
      </c>
      <c r="AJ371">
        <v>42.2</v>
      </c>
      <c r="BB371" t="s">
        <v>1233</v>
      </c>
      <c r="BC371" t="e">
        <f>IFERROR(VLOOKUP(BB371,'class and classification'!$A$1:$B$338,2,FALSE),VLOOKUP(BB371,'class and classification'!$A$340:$B$378,2,FALSE))</f>
        <v>#N/A</v>
      </c>
      <c r="BD371" t="e">
        <f>IFERROR(VLOOKUP(BB371,'class and classification'!$A$1:$C$338,3,FALSE),VLOOKUP(BB371,'class and classification'!$A$340:$C$378,3,FALSE))</f>
        <v>#N/A</v>
      </c>
      <c r="BG371">
        <v>14.2</v>
      </c>
      <c r="BH371">
        <v>14.5</v>
      </c>
      <c r="BI371">
        <v>15.7</v>
      </c>
      <c r="BJ371">
        <v>17.100000000000001</v>
      </c>
      <c r="BL371" t="s">
        <v>1233</v>
      </c>
      <c r="BM371" t="e">
        <f>IFERROR(VLOOKUP(BL371,'class and classification'!$A$1:$B$338,2,FALSE),VLOOKUP(BL371,'class and classification'!$A$340:$B$378,2,FALSE))</f>
        <v>#N/A</v>
      </c>
      <c r="BN371" t="e">
        <f>IFERROR(VLOOKUP(BL371,'class and classification'!$A$1:$C$338,3,FALSE),VLOOKUP(BL371,'class and classification'!$A$340:$C$378,3,FALSE))</f>
        <v>#N/A</v>
      </c>
      <c r="BP371">
        <v>15.38</v>
      </c>
      <c r="BQ371">
        <v>50.7</v>
      </c>
      <c r="BR371">
        <v>52.89</v>
      </c>
      <c r="BS371">
        <v>56.88</v>
      </c>
      <c r="BT371">
        <v>56.65</v>
      </c>
    </row>
    <row r="372" spans="1:72"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89</v>
      </c>
      <c r="F372">
        <v>91</v>
      </c>
      <c r="G372">
        <v>91.3</v>
      </c>
      <c r="H372">
        <v>92.2</v>
      </c>
      <c r="I372">
        <v>93.3</v>
      </c>
      <c r="J372">
        <v>93.7</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I372">
        <v>4.5</v>
      </c>
      <c r="AJ372">
        <v>15.7</v>
      </c>
      <c r="BB372" t="s">
        <v>1236</v>
      </c>
      <c r="BC372" t="e">
        <f>IFERROR(VLOOKUP(BB372,'class and classification'!$A$1:$B$338,2,FALSE),VLOOKUP(BB372,'class and classification'!$A$340:$B$378,2,FALSE))</f>
        <v>#N/A</v>
      </c>
      <c r="BD372" t="e">
        <f>IFERROR(VLOOKUP(BB372,'class and classification'!$A$1:$C$338,3,FALSE),VLOOKUP(BB372,'class and classification'!$A$340:$C$378,3,FALSE))</f>
        <v>#N/A</v>
      </c>
      <c r="BG372">
        <v>3.8</v>
      </c>
      <c r="BH372">
        <v>4.0999999999999996</v>
      </c>
      <c r="BI372">
        <v>7.2</v>
      </c>
      <c r="BJ372">
        <v>10.1</v>
      </c>
      <c r="BL372" t="s">
        <v>1236</v>
      </c>
      <c r="BM372" t="e">
        <f>IFERROR(VLOOKUP(BL372,'class and classification'!$A$1:$B$338,2,FALSE),VLOOKUP(BL372,'class and classification'!$A$340:$B$378,2,FALSE))</f>
        <v>#N/A</v>
      </c>
      <c r="BN372" t="e">
        <f>IFERROR(VLOOKUP(BL372,'class and classification'!$A$1:$C$338,3,FALSE),VLOOKUP(BL372,'class and classification'!$A$340:$C$378,3,FALSE))</f>
        <v>#N/A</v>
      </c>
      <c r="BP372">
        <v>21.39</v>
      </c>
      <c r="BQ372">
        <v>59.35</v>
      </c>
      <c r="BR372">
        <v>69.45</v>
      </c>
      <c r="BS372">
        <v>71.459999999999994</v>
      </c>
      <c r="BT372">
        <v>72.17</v>
      </c>
    </row>
    <row r="373" spans="1:72"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77</v>
      </c>
      <c r="F373">
        <v>86</v>
      </c>
      <c r="G373">
        <v>87.300000000000011</v>
      </c>
      <c r="H373">
        <v>88.300000000000011</v>
      </c>
      <c r="I373">
        <v>91.2</v>
      </c>
      <c r="J373">
        <v>92.8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I373">
        <v>60.2</v>
      </c>
      <c r="AJ373">
        <v>67.900000000000006</v>
      </c>
      <c r="BB373" t="s">
        <v>1240</v>
      </c>
      <c r="BC373" t="e">
        <f>IFERROR(VLOOKUP(BB373,'class and classification'!$A$1:$B$338,2,FALSE),VLOOKUP(BB373,'class and classification'!$A$340:$B$378,2,FALSE))</f>
        <v>#N/A</v>
      </c>
      <c r="BD373" t="e">
        <f>IFERROR(VLOOKUP(BB373,'class and classification'!$A$1:$C$338,3,FALSE),VLOOKUP(BB373,'class and classification'!$A$340:$C$378,3,FALSE))</f>
        <v>#N/A</v>
      </c>
      <c r="BG373">
        <v>5.8</v>
      </c>
      <c r="BH373">
        <v>5.6</v>
      </c>
      <c r="BI373">
        <v>8</v>
      </c>
      <c r="BJ373">
        <v>23.6</v>
      </c>
      <c r="BL373" t="s">
        <v>1240</v>
      </c>
      <c r="BM373" t="e">
        <f>IFERROR(VLOOKUP(BL373,'class and classification'!$A$1:$B$338,2,FALSE),VLOOKUP(BL373,'class and classification'!$A$340:$B$378,2,FALSE))</f>
        <v>#N/A</v>
      </c>
      <c r="BN373" t="e">
        <f>IFERROR(VLOOKUP(BL373,'class and classification'!$A$1:$C$338,3,FALSE),VLOOKUP(BL373,'class and classification'!$A$340:$C$378,3,FALSE))</f>
        <v>#N/A</v>
      </c>
      <c r="BP373">
        <v>32.32</v>
      </c>
      <c r="BQ373">
        <v>62.16</v>
      </c>
      <c r="BR373">
        <v>60.67</v>
      </c>
      <c r="BS373">
        <v>62.48</v>
      </c>
      <c r="BT373">
        <v>62.65</v>
      </c>
    </row>
    <row r="374" spans="1:72" x14ac:dyDescent="0.3">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I374">
        <v>2.7</v>
      </c>
      <c r="AJ374">
        <v>3.6</v>
      </c>
      <c r="BB374" t="s">
        <v>639</v>
      </c>
      <c r="BC374" t="e">
        <f>IFERROR(VLOOKUP(BB374,'class and classification'!$A$1:$B$338,2,FALSE),VLOOKUP(BB374,'class and classification'!$A$340:$B$378,2,FALSE))</f>
        <v>#N/A</v>
      </c>
      <c r="BD374" t="e">
        <f>IFERROR(VLOOKUP(BB374,'class and classification'!$A$1:$C$338,3,FALSE),VLOOKUP(BB374,'class and classification'!$A$340:$C$378,3,FALSE))</f>
        <v>#N/A</v>
      </c>
      <c r="BG374">
        <v>8.3000000000000007</v>
      </c>
      <c r="BH374">
        <v>9.3000000000000007</v>
      </c>
      <c r="BI374">
        <v>18.399999999999999</v>
      </c>
      <c r="BJ374">
        <v>56.4</v>
      </c>
      <c r="BL374" t="s">
        <v>639</v>
      </c>
      <c r="BM374" t="e">
        <f>IFERROR(VLOOKUP(BL374,'class and classification'!$A$1:$B$338,2,FALSE),VLOOKUP(BL374,'class and classification'!$A$340:$B$378,2,FALSE))</f>
        <v>#N/A</v>
      </c>
      <c r="BN374" t="e">
        <f>IFERROR(VLOOKUP(BL374,'class and classification'!$A$1:$C$338,3,FALSE),VLOOKUP(BL374,'class and classification'!$A$340:$C$378,3,FALSE))</f>
        <v>#N/A</v>
      </c>
      <c r="BP374">
        <v>21.29</v>
      </c>
      <c r="BQ374">
        <v>62.19</v>
      </c>
      <c r="BR374">
        <v>63.92</v>
      </c>
      <c r="BS374">
        <v>62.4</v>
      </c>
      <c r="BT374">
        <v>60.97</v>
      </c>
    </row>
    <row r="375" spans="1:72"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I375">
        <v>10.3</v>
      </c>
      <c r="AJ375">
        <v>11</v>
      </c>
      <c r="BB375" t="s">
        <v>644</v>
      </c>
      <c r="BC375" t="e">
        <f>IFERROR(VLOOKUP(BB375,'class and classification'!$A$1:$B$338,2,FALSE),VLOOKUP(BB375,'class and classification'!$A$340:$B$378,2,FALSE))</f>
        <v>#N/A</v>
      </c>
      <c r="BD375" t="e">
        <f>IFERROR(VLOOKUP(BB375,'class and classification'!$A$1:$C$338,3,FALSE),VLOOKUP(BB375,'class and classification'!$A$340:$C$378,3,FALSE))</f>
        <v>#N/A</v>
      </c>
      <c r="BG375">
        <v>15.8</v>
      </c>
      <c r="BH375">
        <v>26.6</v>
      </c>
      <c r="BI375">
        <v>36.200000000000003</v>
      </c>
      <c r="BJ375">
        <v>41</v>
      </c>
      <c r="BL375" t="s">
        <v>644</v>
      </c>
      <c r="BM375" t="e">
        <f>IFERROR(VLOOKUP(BL375,'class and classification'!$A$1:$B$338,2,FALSE),VLOOKUP(BL375,'class and classification'!$A$340:$B$378,2,FALSE))</f>
        <v>#N/A</v>
      </c>
      <c r="BN375" t="e">
        <f>IFERROR(VLOOKUP(BL375,'class and classification'!$A$1:$C$338,3,FALSE),VLOOKUP(BL375,'class and classification'!$A$340:$C$378,3,FALSE))</f>
        <v>#N/A</v>
      </c>
      <c r="BO375">
        <v>8.5599999999999987</v>
      </c>
      <c r="BP375">
        <v>40.090000000000003</v>
      </c>
      <c r="BQ375">
        <v>68.84</v>
      </c>
      <c r="BR375">
        <v>73.38</v>
      </c>
      <c r="BS375">
        <v>72.69</v>
      </c>
      <c r="BT375">
        <v>73.180000000000007</v>
      </c>
    </row>
    <row r="376" spans="1:72"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97</v>
      </c>
      <c r="F376">
        <v>98</v>
      </c>
      <c r="G376">
        <v>98.8</v>
      </c>
      <c r="H376">
        <v>98.3</v>
      </c>
      <c r="I376">
        <v>98.3</v>
      </c>
      <c r="J376">
        <v>97.9</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I376">
        <v>19.7</v>
      </c>
      <c r="AJ376">
        <v>25.8</v>
      </c>
      <c r="BB376" t="s">
        <v>647</v>
      </c>
      <c r="BC376" t="e">
        <f>IFERROR(VLOOKUP(BB376,'class and classification'!$A$1:$B$338,2,FALSE),VLOOKUP(BB376,'class and classification'!$A$340:$B$378,2,FALSE))</f>
        <v>#N/A</v>
      </c>
      <c r="BD376" t="e">
        <f>IFERROR(VLOOKUP(BB376,'class and classification'!$A$1:$C$338,3,FALSE),VLOOKUP(BB376,'class and classification'!$A$340:$C$378,3,FALSE))</f>
        <v>#N/A</v>
      </c>
      <c r="BG376">
        <v>16.3</v>
      </c>
      <c r="BH376">
        <v>17</v>
      </c>
      <c r="BI376">
        <v>16.3</v>
      </c>
      <c r="BJ376">
        <v>17.899999999999999</v>
      </c>
      <c r="BL376" t="s">
        <v>647</v>
      </c>
      <c r="BM376" t="e">
        <f>IFERROR(VLOOKUP(BL376,'class and classification'!$A$1:$B$338,2,FALSE),VLOOKUP(BL376,'class and classification'!$A$340:$B$378,2,FALSE))</f>
        <v>#N/A</v>
      </c>
      <c r="BN376" t="e">
        <f>IFERROR(VLOOKUP(BL376,'class and classification'!$A$1:$C$338,3,FALSE),VLOOKUP(BL376,'class and classification'!$A$340:$C$378,3,FALSE))</f>
        <v>#N/A</v>
      </c>
      <c r="BP376">
        <v>2.2200000000000002</v>
      </c>
      <c r="BQ376">
        <v>55.36</v>
      </c>
      <c r="BR376">
        <v>56.96</v>
      </c>
      <c r="BS376">
        <v>60.76</v>
      </c>
      <c r="BT376">
        <v>61.69</v>
      </c>
    </row>
    <row r="377" spans="1:72"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86</v>
      </c>
      <c r="F377">
        <v>88</v>
      </c>
      <c r="G377">
        <v>92.7</v>
      </c>
      <c r="H377">
        <v>95.199999999999989</v>
      </c>
      <c r="I377">
        <v>95.6</v>
      </c>
      <c r="J377">
        <v>95.2</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I377">
        <v>3.1</v>
      </c>
      <c r="AJ377">
        <v>67.099999999999994</v>
      </c>
      <c r="BB377" t="s">
        <v>1242</v>
      </c>
      <c r="BC377" t="e">
        <f>IFERROR(VLOOKUP(BB377,'class and classification'!$A$1:$B$338,2,FALSE),VLOOKUP(BB377,'class and classification'!$A$340:$B$378,2,FALSE))</f>
        <v>#N/A</v>
      </c>
      <c r="BD377" t="e">
        <f>IFERROR(VLOOKUP(BB377,'class and classification'!$A$1:$C$338,3,FALSE),VLOOKUP(BB377,'class and classification'!$A$340:$C$378,3,FALSE))</f>
        <v>#N/A</v>
      </c>
      <c r="BG377">
        <v>19.7</v>
      </c>
      <c r="BH377">
        <v>20</v>
      </c>
      <c r="BI377">
        <v>20</v>
      </c>
      <c r="BJ377">
        <v>21.8</v>
      </c>
      <c r="BL377" t="s">
        <v>1242</v>
      </c>
      <c r="BM377" t="e">
        <f>IFERROR(VLOOKUP(BL377,'class and classification'!$A$1:$B$338,2,FALSE),VLOOKUP(BL377,'class and classification'!$A$340:$B$378,2,FALSE))</f>
        <v>#N/A</v>
      </c>
      <c r="BN377" t="e">
        <f>IFERROR(VLOOKUP(BL377,'class and classification'!$A$1:$C$338,3,FALSE),VLOOKUP(BL377,'class and classification'!$A$340:$C$378,3,FALSE))</f>
        <v>#N/A</v>
      </c>
      <c r="BP377">
        <v>10.52</v>
      </c>
      <c r="BQ377">
        <v>47.53</v>
      </c>
      <c r="BR377">
        <v>50.35</v>
      </c>
      <c r="BS377">
        <v>54.4</v>
      </c>
      <c r="BT377">
        <v>54.92</v>
      </c>
    </row>
    <row r="378" spans="1:72"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98</v>
      </c>
      <c r="F378">
        <v>99</v>
      </c>
      <c r="G378">
        <v>99.5</v>
      </c>
      <c r="H378">
        <v>99</v>
      </c>
      <c r="I378">
        <v>98.9</v>
      </c>
      <c r="J378">
        <v>98.7</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I378">
        <v>23</v>
      </c>
      <c r="AJ378">
        <v>23.3</v>
      </c>
      <c r="BB378" t="s">
        <v>1246</v>
      </c>
      <c r="BC378" t="e">
        <f>IFERROR(VLOOKUP(BB378,'class and classification'!$A$1:$B$338,2,FALSE),VLOOKUP(BB378,'class and classification'!$A$340:$B$378,2,FALSE))</f>
        <v>#N/A</v>
      </c>
      <c r="BD378" t="e">
        <f>IFERROR(VLOOKUP(BB378,'class and classification'!$A$1:$C$338,3,FALSE),VLOOKUP(BB378,'class and classification'!$A$340:$C$378,3,FALSE))</f>
        <v>#N/A</v>
      </c>
      <c r="BG378">
        <v>4.8</v>
      </c>
      <c r="BH378">
        <v>5.2</v>
      </c>
      <c r="BI378">
        <v>6.4</v>
      </c>
      <c r="BJ378">
        <v>8.1999999999999993</v>
      </c>
      <c r="BL378" t="s">
        <v>1246</v>
      </c>
      <c r="BM378" t="e">
        <f>IFERROR(VLOOKUP(BL378,'class and classification'!$A$1:$B$338,2,FALSE),VLOOKUP(BL378,'class and classification'!$A$340:$B$378,2,FALSE))</f>
        <v>#N/A</v>
      </c>
      <c r="BN378" t="e">
        <f>IFERROR(VLOOKUP(BL378,'class and classification'!$A$1:$C$338,3,FALSE),VLOOKUP(BL378,'class and classification'!$A$340:$C$378,3,FALSE))</f>
        <v>#N/A</v>
      </c>
      <c r="BP378">
        <v>15.71</v>
      </c>
      <c r="BQ378">
        <v>58.47</v>
      </c>
      <c r="BR378">
        <v>62</v>
      </c>
      <c r="BS378">
        <v>65.5</v>
      </c>
      <c r="BT378">
        <v>65.61</v>
      </c>
    </row>
    <row r="379" spans="1:72"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98</v>
      </c>
      <c r="F379">
        <v>98</v>
      </c>
      <c r="G379">
        <v>98.9</v>
      </c>
      <c r="H379">
        <v>98.9</v>
      </c>
      <c r="I379">
        <v>98.8</v>
      </c>
      <c r="J379">
        <v>98.7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I379">
        <v>7.6</v>
      </c>
      <c r="AJ379">
        <v>12.9</v>
      </c>
      <c r="BB379" t="s">
        <v>1248</v>
      </c>
      <c r="BC379" t="e">
        <f>IFERROR(VLOOKUP(BB379,'class and classification'!$A$1:$B$338,2,FALSE),VLOOKUP(BB379,'class and classification'!$A$340:$B$378,2,FALSE))</f>
        <v>#N/A</v>
      </c>
      <c r="BD379" t="e">
        <f>IFERROR(VLOOKUP(BB379,'class and classification'!$A$1:$C$338,3,FALSE),VLOOKUP(BB379,'class and classification'!$A$340:$C$378,3,FALSE))</f>
        <v>#N/A</v>
      </c>
      <c r="BG379">
        <v>6.3</v>
      </c>
      <c r="BH379">
        <v>12.4</v>
      </c>
      <c r="BI379">
        <v>19.100000000000001</v>
      </c>
      <c r="BJ379">
        <v>33</v>
      </c>
      <c r="BL379" t="s">
        <v>1248</v>
      </c>
      <c r="BM379" t="e">
        <f>IFERROR(VLOOKUP(BL379,'class and classification'!$A$1:$B$338,2,FALSE),VLOOKUP(BL379,'class and classification'!$A$340:$B$378,2,FALSE))</f>
        <v>#N/A</v>
      </c>
      <c r="BN379" t="e">
        <f>IFERROR(VLOOKUP(BL379,'class and classification'!$A$1:$C$338,3,FALSE),VLOOKUP(BL379,'class and classification'!$A$340:$C$378,3,FALSE))</f>
        <v>#N/A</v>
      </c>
      <c r="BP379">
        <v>27.94</v>
      </c>
      <c r="BQ379">
        <v>58.4</v>
      </c>
      <c r="BR379">
        <v>58.63</v>
      </c>
      <c r="BS379">
        <v>62.45</v>
      </c>
      <c r="BT379">
        <v>65.09</v>
      </c>
    </row>
    <row r="380" spans="1:72"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97</v>
      </c>
      <c r="F380">
        <v>98</v>
      </c>
      <c r="G380">
        <v>98.6</v>
      </c>
      <c r="H380">
        <v>98.600000000000009</v>
      </c>
      <c r="I380">
        <v>98.9</v>
      </c>
      <c r="J380">
        <v>98.7</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I380">
        <v>11.3</v>
      </c>
      <c r="AJ380">
        <v>15.4</v>
      </c>
      <c r="BB380" t="s">
        <v>1270</v>
      </c>
      <c r="BC380" t="e">
        <f>IFERROR(VLOOKUP(BB380,'class and classification'!$A$1:$B$338,2,FALSE),VLOOKUP(BB380,'class and classification'!$A$340:$B$378,2,FALSE))</f>
        <v>#N/A</v>
      </c>
      <c r="BD380" t="e">
        <f>IFERROR(VLOOKUP(BB380,'class and classification'!$A$1:$C$338,3,FALSE),VLOOKUP(BB380,'class and classification'!$A$340:$C$378,3,FALSE))</f>
        <v>#N/A</v>
      </c>
      <c r="BG380">
        <v>4.7</v>
      </c>
      <c r="BH380">
        <v>13.3</v>
      </c>
      <c r="BI380">
        <v>28.2</v>
      </c>
      <c r="BJ380">
        <v>31.9</v>
      </c>
      <c r="BL380" t="s">
        <v>1270</v>
      </c>
      <c r="BM380" t="e">
        <f>IFERROR(VLOOKUP(BL380,'class and classification'!$A$1:$B$338,2,FALSE),VLOOKUP(BL380,'class and classification'!$A$340:$B$378,2,FALSE))</f>
        <v>#N/A</v>
      </c>
      <c r="BN380" t="e">
        <f>IFERROR(VLOOKUP(BL380,'class and classification'!$A$1:$C$338,3,FALSE),VLOOKUP(BL380,'class and classification'!$A$340:$C$378,3,FALSE))</f>
        <v>#N/A</v>
      </c>
      <c r="BP380">
        <v>50.44</v>
      </c>
      <c r="BQ380">
        <v>73.78</v>
      </c>
      <c r="BR380">
        <v>80.930000000000007</v>
      </c>
      <c r="BS380">
        <v>79.459999999999994</v>
      </c>
      <c r="BT380">
        <v>79.38</v>
      </c>
    </row>
    <row r="381" spans="1:72"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88</v>
      </c>
      <c r="F381">
        <v>92</v>
      </c>
      <c r="G381">
        <v>94.300000000000011</v>
      </c>
      <c r="H381">
        <v>95.3</v>
      </c>
      <c r="I381">
        <v>95.7</v>
      </c>
      <c r="J381">
        <v>95.3</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I381">
        <v>5.4</v>
      </c>
      <c r="AJ381">
        <v>14.5</v>
      </c>
      <c r="BB381" t="s">
        <v>1264</v>
      </c>
      <c r="BC381" t="e">
        <f>IFERROR(VLOOKUP(BB381,'class and classification'!$A$1:$B$338,2,FALSE),VLOOKUP(BB381,'class and classification'!$A$340:$B$378,2,FALSE))</f>
        <v>#N/A</v>
      </c>
      <c r="BD381" t="e">
        <f>IFERROR(VLOOKUP(BB381,'class and classification'!$A$1:$C$338,3,FALSE),VLOOKUP(BB381,'class and classification'!$A$340:$C$378,3,FALSE))</f>
        <v>#N/A</v>
      </c>
      <c r="BG381">
        <v>2.2000000000000002</v>
      </c>
      <c r="BH381">
        <v>2.7</v>
      </c>
      <c r="BI381">
        <v>3</v>
      </c>
      <c r="BJ381">
        <v>4.4000000000000004</v>
      </c>
      <c r="BL381" t="s">
        <v>1264</v>
      </c>
      <c r="BM381" t="e">
        <f>IFERROR(VLOOKUP(BL381,'class and classification'!$A$1:$B$338,2,FALSE),VLOOKUP(BL381,'class and classification'!$A$340:$B$378,2,FALSE))</f>
        <v>#N/A</v>
      </c>
      <c r="BN381" t="e">
        <f>IFERROR(VLOOKUP(BL381,'class and classification'!$A$1:$C$338,3,FALSE),VLOOKUP(BL381,'class and classification'!$A$340:$C$378,3,FALSE))</f>
        <v>#N/A</v>
      </c>
      <c r="BP381">
        <v>32.130000000000003</v>
      </c>
      <c r="BQ381">
        <v>72.03</v>
      </c>
      <c r="BR381">
        <v>73.36</v>
      </c>
      <c r="BS381">
        <v>77.08</v>
      </c>
      <c r="BT381">
        <v>79.900000000000006</v>
      </c>
    </row>
    <row r="382" spans="1:72"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92</v>
      </c>
      <c r="F382">
        <v>94</v>
      </c>
      <c r="G382">
        <v>96.300000000000011</v>
      </c>
      <c r="H382">
        <v>96.600000000000009</v>
      </c>
      <c r="I382">
        <v>97.1</v>
      </c>
      <c r="J382">
        <v>97</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I382">
        <v>3.4</v>
      </c>
      <c r="AJ382">
        <v>3.9</v>
      </c>
      <c r="BB382" t="s">
        <v>1268</v>
      </c>
      <c r="BC382" t="e">
        <f>IFERROR(VLOOKUP(BB382,'class and classification'!$A$1:$B$338,2,FALSE),VLOOKUP(BB382,'class and classification'!$A$340:$B$378,2,FALSE))</f>
        <v>#N/A</v>
      </c>
      <c r="BD382" t="e">
        <f>IFERROR(VLOOKUP(BB382,'class and classification'!$A$1:$C$338,3,FALSE),VLOOKUP(BB382,'class and classification'!$A$340:$C$378,3,FALSE))</f>
        <v>#N/A</v>
      </c>
      <c r="BG382">
        <v>4.9000000000000004</v>
      </c>
      <c r="BH382">
        <v>9.1999999999999993</v>
      </c>
      <c r="BI382">
        <v>22.5</v>
      </c>
      <c r="BJ382">
        <v>35</v>
      </c>
      <c r="BL382" t="s">
        <v>1268</v>
      </c>
      <c r="BM382" t="e">
        <f>IFERROR(VLOOKUP(BL382,'class and classification'!$A$1:$B$338,2,FALSE),VLOOKUP(BL382,'class and classification'!$A$340:$B$378,2,FALSE))</f>
        <v>#N/A</v>
      </c>
      <c r="BN382" t="e">
        <f>IFERROR(VLOOKUP(BL382,'class and classification'!$A$1:$C$338,3,FALSE),VLOOKUP(BL382,'class and classification'!$A$340:$C$378,3,FALSE))</f>
        <v>#N/A</v>
      </c>
      <c r="BP382">
        <v>49.61</v>
      </c>
      <c r="BQ382">
        <v>78.459999999999994</v>
      </c>
      <c r="BR382">
        <v>85.44</v>
      </c>
      <c r="BS382">
        <v>84.34</v>
      </c>
      <c r="BT382">
        <v>84.69</v>
      </c>
    </row>
    <row r="383" spans="1:72" x14ac:dyDescent="0.3">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I383">
        <v>0.6</v>
      </c>
      <c r="AJ383">
        <v>1.8</v>
      </c>
      <c r="BB383" t="s">
        <v>631</v>
      </c>
      <c r="BC383" t="e">
        <f>IFERROR(VLOOKUP(BB383,'class and classification'!$A$1:$B$338,2,FALSE),VLOOKUP(BB383,'class and classification'!$A$340:$B$378,2,FALSE))</f>
        <v>#N/A</v>
      </c>
      <c r="BD383" t="e">
        <f>IFERROR(VLOOKUP(BB383,'class and classification'!$A$1:$C$338,3,FALSE),VLOOKUP(BB383,'class and classification'!$A$340:$C$378,3,FALSE))</f>
        <v>#N/A</v>
      </c>
      <c r="BG383">
        <v>4.3</v>
      </c>
      <c r="BH383">
        <v>5.3</v>
      </c>
      <c r="BI383">
        <v>22.5</v>
      </c>
      <c r="BJ383">
        <v>44.3</v>
      </c>
      <c r="BL383" t="s">
        <v>631</v>
      </c>
      <c r="BM383" t="e">
        <f>IFERROR(VLOOKUP(BL383,'class and classification'!$A$1:$B$338,2,FALSE),VLOOKUP(BL383,'class and classification'!$A$340:$B$378,2,FALSE))</f>
        <v>#N/A</v>
      </c>
      <c r="BN383" t="e">
        <f>IFERROR(VLOOKUP(BL383,'class and classification'!$A$1:$C$338,3,FALSE),VLOOKUP(BL383,'class and classification'!$A$340:$C$378,3,FALSE))</f>
        <v>#N/A</v>
      </c>
      <c r="BP383">
        <v>40.270000000000003</v>
      </c>
      <c r="BQ383">
        <v>64.84</v>
      </c>
      <c r="BR383">
        <v>69.849999999999994</v>
      </c>
      <c r="BS383">
        <v>67.11</v>
      </c>
      <c r="BT383">
        <v>68.209999999999994</v>
      </c>
    </row>
    <row r="384" spans="1:72"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I384">
        <v>3.4</v>
      </c>
      <c r="AJ384">
        <v>11.9</v>
      </c>
      <c r="BB384" t="s">
        <v>636</v>
      </c>
      <c r="BC384" t="e">
        <f>IFERROR(VLOOKUP(BB384,'class and classification'!$A$1:$B$338,2,FALSE),VLOOKUP(BB384,'class and classification'!$A$340:$B$378,2,FALSE))</f>
        <v>#N/A</v>
      </c>
      <c r="BD384" t="e">
        <f>IFERROR(VLOOKUP(BB384,'class and classification'!$A$1:$C$338,3,FALSE),VLOOKUP(BB384,'class and classification'!$A$340:$C$378,3,FALSE))</f>
        <v>#N/A</v>
      </c>
      <c r="BG384">
        <v>6.8</v>
      </c>
      <c r="BH384">
        <v>29.5</v>
      </c>
      <c r="BI384">
        <v>43.7</v>
      </c>
      <c r="BJ384">
        <v>47.9</v>
      </c>
      <c r="BL384" t="s">
        <v>636</v>
      </c>
      <c r="BM384" t="e">
        <f>IFERROR(VLOOKUP(BL384,'class and classification'!$A$1:$B$338,2,FALSE),VLOOKUP(BL384,'class and classification'!$A$340:$B$378,2,FALSE))</f>
        <v>#N/A</v>
      </c>
      <c r="BN384" t="e">
        <f>IFERROR(VLOOKUP(BL384,'class and classification'!$A$1:$C$338,3,FALSE),VLOOKUP(BL384,'class and classification'!$A$340:$C$378,3,FALSE))</f>
        <v>#N/A</v>
      </c>
      <c r="BP384">
        <v>58.92</v>
      </c>
      <c r="BQ384">
        <v>83.72</v>
      </c>
      <c r="BR384">
        <v>88.91</v>
      </c>
      <c r="BS384">
        <v>88.51</v>
      </c>
      <c r="BT384">
        <v>91.63</v>
      </c>
    </row>
    <row r="385" spans="1:72"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86</v>
      </c>
      <c r="F385">
        <v>92</v>
      </c>
      <c r="G385">
        <v>94.4</v>
      </c>
      <c r="H385">
        <v>95</v>
      </c>
      <c r="I385">
        <v>96.4</v>
      </c>
      <c r="J385">
        <v>96</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I385">
        <v>19.2</v>
      </c>
      <c r="AJ385">
        <v>22</v>
      </c>
      <c r="BB385" t="s">
        <v>1327</v>
      </c>
      <c r="BC385" t="e">
        <f>IFERROR(VLOOKUP(BB385,'class and classification'!$A$1:$B$338,2,FALSE),VLOOKUP(BB385,'class and classification'!$A$340:$B$378,2,FALSE))</f>
        <v>#N/A</v>
      </c>
      <c r="BD385" t="e">
        <f>IFERROR(VLOOKUP(BB385,'class and classification'!$A$1:$C$338,3,FALSE),VLOOKUP(BB385,'class and classification'!$A$340:$C$378,3,FALSE))</f>
        <v>#N/A</v>
      </c>
      <c r="BL385" t="s">
        <v>1327</v>
      </c>
      <c r="BM385" t="e">
        <f>IFERROR(VLOOKUP(BL385,'class and classification'!$A$1:$B$338,2,FALSE),VLOOKUP(BL385,'class and classification'!$A$340:$B$378,2,FALSE))</f>
        <v>#N/A</v>
      </c>
      <c r="BN385" t="e">
        <f>IFERROR(VLOOKUP(BL385,'class and classification'!$A$1:$C$338,3,FALSE),VLOOKUP(BL385,'class and classification'!$A$340:$C$378,3,FALSE))</f>
        <v>#N/A</v>
      </c>
    </row>
    <row r="386" spans="1:72"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97</v>
      </c>
      <c r="F386">
        <v>98</v>
      </c>
      <c r="G386">
        <v>98.8</v>
      </c>
      <c r="H386">
        <v>97.4</v>
      </c>
      <c r="I386">
        <v>97.7</v>
      </c>
      <c r="J386">
        <v>97.2</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I386">
        <v>3</v>
      </c>
      <c r="AJ386">
        <v>6.8</v>
      </c>
      <c r="BB386" t="s">
        <v>1254</v>
      </c>
      <c r="BC386" t="e">
        <f>IFERROR(VLOOKUP(BB386,'class and classification'!$A$1:$B$338,2,FALSE),VLOOKUP(BB386,'class and classification'!$A$340:$B$378,2,FALSE))</f>
        <v>#N/A</v>
      </c>
      <c r="BD386" t="e">
        <f>IFERROR(VLOOKUP(BB386,'class and classification'!$A$1:$C$338,3,FALSE),VLOOKUP(BB386,'class and classification'!$A$340:$C$378,3,FALSE))</f>
        <v>#N/A</v>
      </c>
      <c r="BG386">
        <v>2.2000000000000002</v>
      </c>
      <c r="BH386">
        <v>2.4</v>
      </c>
      <c r="BI386">
        <v>10</v>
      </c>
      <c r="BJ386">
        <v>44.3</v>
      </c>
      <c r="BL386" t="s">
        <v>1254</v>
      </c>
      <c r="BM386" t="e">
        <f>IFERROR(VLOOKUP(BL386,'class and classification'!$A$1:$B$338,2,FALSE),VLOOKUP(BL386,'class and classification'!$A$340:$B$378,2,FALSE))</f>
        <v>#N/A</v>
      </c>
      <c r="BN386" t="e">
        <f>IFERROR(VLOOKUP(BL386,'class and classification'!$A$1:$C$338,3,FALSE),VLOOKUP(BL386,'class and classification'!$A$340:$C$378,3,FALSE))</f>
        <v>#N/A</v>
      </c>
      <c r="BP386">
        <v>49.49</v>
      </c>
      <c r="BQ386">
        <v>76.760000000000005</v>
      </c>
      <c r="BR386">
        <v>81.040000000000006</v>
      </c>
      <c r="BS386">
        <v>81.53</v>
      </c>
      <c r="BT386">
        <v>81.99</v>
      </c>
    </row>
    <row r="387" spans="1:72"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84</v>
      </c>
      <c r="F387">
        <v>91</v>
      </c>
      <c r="G387">
        <v>93.4</v>
      </c>
      <c r="H387">
        <v>94.9</v>
      </c>
      <c r="I387">
        <v>95.9</v>
      </c>
      <c r="J387">
        <v>96</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I387">
        <v>17.899999999999999</v>
      </c>
      <c r="AJ387">
        <v>31.6</v>
      </c>
      <c r="BB387" t="s">
        <v>1256</v>
      </c>
      <c r="BC387" t="e">
        <f>IFERROR(VLOOKUP(BB387,'class and classification'!$A$1:$B$338,2,FALSE),VLOOKUP(BB387,'class and classification'!$A$340:$B$378,2,FALSE))</f>
        <v>#N/A</v>
      </c>
      <c r="BD387" t="e">
        <f>IFERROR(VLOOKUP(BB387,'class and classification'!$A$1:$C$338,3,FALSE),VLOOKUP(BB387,'class and classification'!$A$340:$C$378,3,FALSE))</f>
        <v>#N/A</v>
      </c>
      <c r="BG387">
        <v>2.2999999999999998</v>
      </c>
      <c r="BH387">
        <v>7</v>
      </c>
      <c r="BI387">
        <v>16</v>
      </c>
      <c r="BJ387">
        <v>28.6</v>
      </c>
      <c r="BL387" t="s">
        <v>1256</v>
      </c>
      <c r="BM387" t="e">
        <f>IFERROR(VLOOKUP(BL387,'class and classification'!$A$1:$B$338,2,FALSE),VLOOKUP(BL387,'class and classification'!$A$340:$B$378,2,FALSE))</f>
        <v>#N/A</v>
      </c>
      <c r="BN387" t="e">
        <f>IFERROR(VLOOKUP(BL387,'class and classification'!$A$1:$C$338,3,FALSE),VLOOKUP(BL387,'class and classification'!$A$340:$C$378,3,FALSE))</f>
        <v>#N/A</v>
      </c>
      <c r="BP387">
        <v>25.15</v>
      </c>
      <c r="BQ387">
        <v>84.84</v>
      </c>
      <c r="BR387">
        <v>87.59</v>
      </c>
      <c r="BS387">
        <v>86.7</v>
      </c>
      <c r="BT387">
        <v>89.6</v>
      </c>
    </row>
    <row r="388" spans="1:72"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82</v>
      </c>
      <c r="F388">
        <v>93</v>
      </c>
      <c r="G388">
        <v>95.4</v>
      </c>
      <c r="H388">
        <v>95.5</v>
      </c>
      <c r="I388">
        <v>96.2</v>
      </c>
      <c r="J388">
        <v>96.1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I388">
        <v>23</v>
      </c>
      <c r="AJ388">
        <v>37.4</v>
      </c>
      <c r="BB388" t="s">
        <v>1260</v>
      </c>
      <c r="BC388" t="e">
        <f>IFERROR(VLOOKUP(BB388,'class and classification'!$A$1:$B$338,2,FALSE),VLOOKUP(BB388,'class and classification'!$A$340:$B$378,2,FALSE))</f>
        <v>#N/A</v>
      </c>
      <c r="BD388" t="e">
        <f>IFERROR(VLOOKUP(BB388,'class and classification'!$A$1:$C$338,3,FALSE),VLOOKUP(BB388,'class and classification'!$A$340:$C$378,3,FALSE))</f>
        <v>#N/A</v>
      </c>
      <c r="BG388">
        <v>1.2</v>
      </c>
      <c r="BH388">
        <v>1.3</v>
      </c>
      <c r="BI388">
        <v>2.4</v>
      </c>
      <c r="BJ388">
        <v>2.8</v>
      </c>
      <c r="BL388" t="s">
        <v>1260</v>
      </c>
      <c r="BM388" t="e">
        <f>IFERROR(VLOOKUP(BL388,'class and classification'!$A$1:$B$338,2,FALSE),VLOOKUP(BL388,'class and classification'!$A$340:$B$378,2,FALSE))</f>
        <v>#N/A</v>
      </c>
      <c r="BN388" t="e">
        <f>IFERROR(VLOOKUP(BL388,'class and classification'!$A$1:$C$338,3,FALSE),VLOOKUP(BL388,'class and classification'!$A$340:$C$378,3,FALSE))</f>
        <v>#N/A</v>
      </c>
      <c r="BP388">
        <v>40.25</v>
      </c>
      <c r="BQ388">
        <v>82.74</v>
      </c>
      <c r="BR388">
        <v>81.45</v>
      </c>
      <c r="BS388">
        <v>81.150000000000006</v>
      </c>
      <c r="BT388">
        <v>85.35</v>
      </c>
    </row>
    <row r="389" spans="1:72"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86</v>
      </c>
      <c r="F389">
        <v>89</v>
      </c>
      <c r="G389">
        <v>92</v>
      </c>
      <c r="H389">
        <v>95.300000000000011</v>
      </c>
      <c r="I389">
        <v>97.8</v>
      </c>
      <c r="J389">
        <v>98.7</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I389">
        <v>33.6</v>
      </c>
      <c r="AJ389">
        <v>70.8</v>
      </c>
      <c r="BB389" t="s">
        <v>1262</v>
      </c>
      <c r="BC389" t="e">
        <f>IFERROR(VLOOKUP(BB389,'class and classification'!$A$1:$B$338,2,FALSE),VLOOKUP(BB389,'class and classification'!$A$340:$B$378,2,FALSE))</f>
        <v>#N/A</v>
      </c>
      <c r="BD389" t="e">
        <f>IFERROR(VLOOKUP(BB389,'class and classification'!$A$1:$C$338,3,FALSE),VLOOKUP(BB389,'class and classification'!$A$340:$C$378,3,FALSE))</f>
        <v>#N/A</v>
      </c>
      <c r="BG389">
        <v>2.5</v>
      </c>
      <c r="BH389">
        <v>6.2</v>
      </c>
      <c r="BI389">
        <v>11.3</v>
      </c>
      <c r="BJ389">
        <v>12.7</v>
      </c>
      <c r="BL389" t="s">
        <v>1262</v>
      </c>
      <c r="BM389" t="e">
        <f>IFERROR(VLOOKUP(BL389,'class and classification'!$A$1:$B$338,2,FALSE),VLOOKUP(BL389,'class and classification'!$A$340:$B$378,2,FALSE))</f>
        <v>#N/A</v>
      </c>
      <c r="BN389" t="e">
        <f>IFERROR(VLOOKUP(BL389,'class and classification'!$A$1:$C$338,3,FALSE),VLOOKUP(BL389,'class and classification'!$A$340:$C$378,3,FALSE))</f>
        <v>#N/A</v>
      </c>
      <c r="BP389">
        <v>43.89</v>
      </c>
      <c r="BQ389">
        <v>81.540000000000006</v>
      </c>
      <c r="BR389">
        <v>85.1</v>
      </c>
      <c r="BS389">
        <v>84.44</v>
      </c>
      <c r="BT389">
        <v>81.58</v>
      </c>
    </row>
    <row r="390" spans="1:72" x14ac:dyDescent="0.3">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I390">
        <v>10.199999999999999</v>
      </c>
      <c r="AJ390">
        <v>38</v>
      </c>
      <c r="BB390" t="s">
        <v>619</v>
      </c>
      <c r="BC390" t="e">
        <f>IFERROR(VLOOKUP(BB390,'class and classification'!$A$1:$B$338,2,FALSE),VLOOKUP(BB390,'class and classification'!$A$340:$B$378,2,FALSE))</f>
        <v>#N/A</v>
      </c>
      <c r="BD390" t="e">
        <f>IFERROR(VLOOKUP(BB390,'class and classification'!$A$1:$C$338,3,FALSE),VLOOKUP(BB390,'class and classification'!$A$340:$C$378,3,FALSE))</f>
        <v>#N/A</v>
      </c>
      <c r="BG390">
        <v>5.9</v>
      </c>
      <c r="BH390">
        <v>7</v>
      </c>
      <c r="BI390">
        <v>8.6999999999999993</v>
      </c>
      <c r="BJ390">
        <v>12.3</v>
      </c>
      <c r="BL390" t="s">
        <v>619</v>
      </c>
      <c r="BM390" t="e">
        <f>IFERROR(VLOOKUP(BL390,'class and classification'!$A$1:$B$338,2,FALSE),VLOOKUP(BL390,'class and classification'!$A$340:$B$378,2,FALSE))</f>
        <v>#N/A</v>
      </c>
      <c r="BN390" t="e">
        <f>IFERROR(VLOOKUP(BL390,'class and classification'!$A$1:$C$338,3,FALSE),VLOOKUP(BL390,'class and classification'!$A$340:$C$378,3,FALSE))</f>
        <v>#N/A</v>
      </c>
      <c r="BP390">
        <v>32.33</v>
      </c>
      <c r="BQ390">
        <v>68.27</v>
      </c>
      <c r="BR390">
        <v>70.38</v>
      </c>
      <c r="BS390">
        <v>72.489999999999995</v>
      </c>
      <c r="BT390">
        <v>71.209999999999994</v>
      </c>
    </row>
    <row r="391" spans="1:72" x14ac:dyDescent="0.3">
      <c r="A391" t="s">
        <v>233</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I391">
        <v>62.4</v>
      </c>
      <c r="AJ391">
        <v>63.7</v>
      </c>
      <c r="BB391" t="s">
        <v>628</v>
      </c>
      <c r="BC391" t="e">
        <f>IFERROR(VLOOKUP(BB391,'class and classification'!$A$1:$B$338,2,FALSE),VLOOKUP(BB391,'class and classification'!$A$340:$B$378,2,FALSE))</f>
        <v>#N/A</v>
      </c>
      <c r="BD391" t="e">
        <f>IFERROR(VLOOKUP(BB391,'class and classification'!$A$1:$C$338,3,FALSE),VLOOKUP(BB391,'class and classification'!$A$340:$C$378,3,FALSE))</f>
        <v>#N/A</v>
      </c>
      <c r="BG391">
        <v>3.4</v>
      </c>
      <c r="BH391">
        <v>4.2</v>
      </c>
      <c r="BI391">
        <v>7.5</v>
      </c>
      <c r="BJ391">
        <v>9.6</v>
      </c>
      <c r="BL391" t="s">
        <v>628</v>
      </c>
      <c r="BM391" t="e">
        <f>IFERROR(VLOOKUP(BL391,'class and classification'!$A$1:$B$338,2,FALSE),VLOOKUP(BL391,'class and classification'!$A$340:$B$378,2,FALSE))</f>
        <v>#N/A</v>
      </c>
      <c r="BN391" t="e">
        <f>IFERROR(VLOOKUP(BL391,'class and classification'!$A$1:$C$338,3,FALSE),VLOOKUP(BL391,'class and classification'!$A$340:$C$378,3,FALSE))</f>
        <v>#N/A</v>
      </c>
      <c r="BP391">
        <v>62.88</v>
      </c>
      <c r="BQ391">
        <v>85.27</v>
      </c>
      <c r="BR391">
        <v>85.56</v>
      </c>
      <c r="BS391">
        <v>89.72</v>
      </c>
      <c r="BT391">
        <v>89.57</v>
      </c>
    </row>
    <row r="392" spans="1:72"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I392">
        <v>4.5999999999999996</v>
      </c>
      <c r="AJ392">
        <v>10.9</v>
      </c>
      <c r="BB392" t="s">
        <v>1037</v>
      </c>
      <c r="BC392" t="e">
        <f>IFERROR(VLOOKUP(BB392,'class and classification'!$A$1:$B$338,2,FALSE),VLOOKUP(BB392,'class and classification'!$A$340:$B$378,2,FALSE))</f>
        <v>#N/A</v>
      </c>
      <c r="BD392" t="e">
        <f>IFERROR(VLOOKUP(BB392,'class and classification'!$A$1:$C$338,3,FALSE),VLOOKUP(BB392,'class and classification'!$A$340:$C$378,3,FALSE))</f>
        <v>#N/A</v>
      </c>
      <c r="BG392">
        <v>1.4</v>
      </c>
      <c r="BH392">
        <v>13.1</v>
      </c>
      <c r="BI392">
        <v>34.9</v>
      </c>
      <c r="BJ392">
        <v>58.4</v>
      </c>
      <c r="BL392" t="s">
        <v>1037</v>
      </c>
      <c r="BM392" t="e">
        <f>IFERROR(VLOOKUP(BL392,'class and classification'!$A$1:$B$338,2,FALSE),VLOOKUP(BL392,'class and classification'!$A$340:$B$378,2,FALSE))</f>
        <v>#N/A</v>
      </c>
      <c r="BN392" t="e">
        <f>IFERROR(VLOOKUP(BL392,'class and classification'!$A$1:$C$338,3,FALSE),VLOOKUP(BL392,'class and classification'!$A$340:$C$378,3,FALSE))</f>
        <v>#N/A</v>
      </c>
      <c r="BO392">
        <v>65.83</v>
      </c>
      <c r="BP392">
        <v>75.510000000000005</v>
      </c>
      <c r="BQ392">
        <v>90.48</v>
      </c>
      <c r="BR392">
        <v>91.86</v>
      </c>
      <c r="BS392">
        <v>91.02</v>
      </c>
      <c r="BT392">
        <v>92.18</v>
      </c>
    </row>
    <row r="393" spans="1:72"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I393">
        <v>4.7</v>
      </c>
      <c r="AJ393">
        <v>27.3</v>
      </c>
      <c r="BB393" t="s">
        <v>1044</v>
      </c>
      <c r="BC393" t="e">
        <f>IFERROR(VLOOKUP(BB393,'class and classification'!$A$1:$B$338,2,FALSE),VLOOKUP(BB393,'class and classification'!$A$340:$B$378,2,FALSE))</f>
        <v>#N/A</v>
      </c>
      <c r="BD393" t="e">
        <f>IFERROR(VLOOKUP(BB393,'class and classification'!$A$1:$C$338,3,FALSE),VLOOKUP(BB393,'class and classification'!$A$340:$C$378,3,FALSE))</f>
        <v>#N/A</v>
      </c>
      <c r="BG393">
        <v>1.2</v>
      </c>
      <c r="BH393">
        <v>2.7</v>
      </c>
      <c r="BI393">
        <v>6.9</v>
      </c>
      <c r="BJ393">
        <v>13.7</v>
      </c>
      <c r="BL393" t="s">
        <v>1044</v>
      </c>
      <c r="BM393" t="e">
        <f>IFERROR(VLOOKUP(BL393,'class and classification'!$A$1:$B$338,2,FALSE),VLOOKUP(BL393,'class and classification'!$A$340:$B$378,2,FALSE))</f>
        <v>#N/A</v>
      </c>
      <c r="BN393" t="e">
        <f>IFERROR(VLOOKUP(BL393,'class and classification'!$A$1:$C$338,3,FALSE),VLOOKUP(BL393,'class and classification'!$A$340:$C$378,3,FALSE))</f>
        <v>#N/A</v>
      </c>
      <c r="BO393">
        <v>1.7500000000000002</v>
      </c>
      <c r="BP393">
        <v>32.1</v>
      </c>
      <c r="BQ393">
        <v>61.31</v>
      </c>
      <c r="BR393">
        <v>62.13</v>
      </c>
      <c r="BS393">
        <v>62.24</v>
      </c>
      <c r="BT393">
        <v>65.03</v>
      </c>
    </row>
    <row r="394" spans="1:72"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I394">
        <v>17.7</v>
      </c>
      <c r="AJ394">
        <v>23.9</v>
      </c>
      <c r="BB394" t="s">
        <v>668</v>
      </c>
      <c r="BC394" t="e">
        <f>IFERROR(VLOOKUP(BB394,'class and classification'!$A$1:$B$338,2,FALSE),VLOOKUP(BB394,'class and classification'!$A$340:$B$378,2,FALSE))</f>
        <v>#N/A</v>
      </c>
      <c r="BD394" t="e">
        <f>IFERROR(VLOOKUP(BB394,'class and classification'!$A$1:$C$338,3,FALSE),VLOOKUP(BB394,'class and classification'!$A$340:$C$378,3,FALSE))</f>
        <v>#N/A</v>
      </c>
      <c r="BG394">
        <v>0.8</v>
      </c>
      <c r="BH394">
        <v>1.4</v>
      </c>
      <c r="BI394">
        <v>1.9</v>
      </c>
      <c r="BJ394">
        <v>11.3</v>
      </c>
      <c r="BL394" t="s">
        <v>668</v>
      </c>
      <c r="BM394" t="e">
        <f>IFERROR(VLOOKUP(BL394,'class and classification'!$A$1:$B$338,2,FALSE),VLOOKUP(BL394,'class and classification'!$A$340:$B$378,2,FALSE))</f>
        <v>#N/A</v>
      </c>
      <c r="BN394" t="e">
        <f>IFERROR(VLOOKUP(BL394,'class and classification'!$A$1:$C$338,3,FALSE),VLOOKUP(BL394,'class and classification'!$A$340:$C$378,3,FALSE))</f>
        <v>#N/A</v>
      </c>
      <c r="BO394">
        <v>8.68</v>
      </c>
      <c r="BP394">
        <v>52.27</v>
      </c>
      <c r="BQ394">
        <v>76.52</v>
      </c>
      <c r="BR394">
        <v>82.26</v>
      </c>
      <c r="BS394">
        <v>81.31</v>
      </c>
      <c r="BT394">
        <v>79.81</v>
      </c>
    </row>
    <row r="395" spans="1:72"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I395">
        <v>8.4</v>
      </c>
      <c r="AJ395">
        <v>12.1</v>
      </c>
      <c r="BB395" t="s">
        <v>892</v>
      </c>
      <c r="BC395" t="e">
        <f>IFERROR(VLOOKUP(BB395,'class and classification'!$A$1:$B$338,2,FALSE),VLOOKUP(BB395,'class and classification'!$A$340:$B$378,2,FALSE))</f>
        <v>#N/A</v>
      </c>
      <c r="BD395" t="e">
        <f>IFERROR(VLOOKUP(BB395,'class and classification'!$A$1:$C$338,3,FALSE),VLOOKUP(BB395,'class and classification'!$A$340:$C$378,3,FALSE))</f>
        <v>#N/A</v>
      </c>
      <c r="BG395">
        <v>0.5</v>
      </c>
      <c r="BH395">
        <v>0.9</v>
      </c>
      <c r="BI395">
        <v>1.6</v>
      </c>
      <c r="BJ395">
        <v>1.8</v>
      </c>
      <c r="BL395" t="s">
        <v>892</v>
      </c>
      <c r="BM395" t="e">
        <f>IFERROR(VLOOKUP(BL395,'class and classification'!$A$1:$B$338,2,FALSE),VLOOKUP(BL395,'class and classification'!$A$340:$B$378,2,FALSE))</f>
        <v>#N/A</v>
      </c>
      <c r="BN395" t="e">
        <f>IFERROR(VLOOKUP(BL395,'class and classification'!$A$1:$C$338,3,FALSE),VLOOKUP(BL395,'class and classification'!$A$340:$C$378,3,FALSE))</f>
        <v>#N/A</v>
      </c>
      <c r="BO395">
        <v>0.66</v>
      </c>
      <c r="BP395">
        <v>0.64</v>
      </c>
      <c r="BQ395">
        <v>45.85</v>
      </c>
      <c r="BR395">
        <v>56.94</v>
      </c>
      <c r="BS395">
        <v>57.27</v>
      </c>
      <c r="BT395">
        <v>59.07</v>
      </c>
    </row>
    <row r="396" spans="1:72"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I396">
        <v>3.5</v>
      </c>
      <c r="AJ396">
        <v>6.1</v>
      </c>
      <c r="BB396" t="s">
        <v>682</v>
      </c>
      <c r="BC396" t="e">
        <f>IFERROR(VLOOKUP(BB396,'class and classification'!$A$1:$B$338,2,FALSE),VLOOKUP(BB396,'class and classification'!$A$340:$B$378,2,FALSE))</f>
        <v>#N/A</v>
      </c>
      <c r="BD396" t="e">
        <f>IFERROR(VLOOKUP(BB396,'class and classification'!$A$1:$C$338,3,FALSE),VLOOKUP(BB396,'class and classification'!$A$340:$C$378,3,FALSE))</f>
        <v>#N/A</v>
      </c>
      <c r="BG396">
        <v>0.1</v>
      </c>
      <c r="BH396">
        <v>0.6</v>
      </c>
      <c r="BI396">
        <v>2.7</v>
      </c>
      <c r="BJ396">
        <v>21.1</v>
      </c>
      <c r="BL396" t="s">
        <v>682</v>
      </c>
      <c r="BM396" t="e">
        <f>IFERROR(VLOOKUP(BL396,'class and classification'!$A$1:$B$338,2,FALSE),VLOOKUP(BL396,'class and classification'!$A$340:$B$378,2,FALSE))</f>
        <v>#N/A</v>
      </c>
      <c r="BN396" t="e">
        <f>IFERROR(VLOOKUP(BL396,'class and classification'!$A$1:$C$338,3,FALSE),VLOOKUP(BL396,'class and classification'!$A$340:$C$378,3,FALSE))</f>
        <v>#N/A</v>
      </c>
      <c r="BO396">
        <v>15.790000000000001</v>
      </c>
      <c r="BP396">
        <v>20.75</v>
      </c>
      <c r="BQ396">
        <v>77.52</v>
      </c>
      <c r="BR396">
        <v>85.16</v>
      </c>
      <c r="BS396">
        <v>84.15</v>
      </c>
      <c r="BT396">
        <v>87.24</v>
      </c>
    </row>
    <row r="397" spans="1:72" x14ac:dyDescent="0.3">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I397">
        <v>22.6</v>
      </c>
      <c r="AJ397">
        <v>34.5</v>
      </c>
      <c r="BB397" t="s">
        <v>1141</v>
      </c>
      <c r="BC397" t="e">
        <f>IFERROR(VLOOKUP(BB397,'class and classification'!$A$1:$B$338,2,FALSE),VLOOKUP(BB397,'class and classification'!$A$340:$B$378,2,FALSE))</f>
        <v>#N/A</v>
      </c>
      <c r="BD397" t="e">
        <f>IFERROR(VLOOKUP(BB397,'class and classification'!$A$1:$C$338,3,FALSE),VLOOKUP(BB397,'class and classification'!$A$340:$C$378,3,FALSE))</f>
        <v>#N/A</v>
      </c>
      <c r="BG397">
        <v>1.8</v>
      </c>
      <c r="BH397">
        <v>4.2</v>
      </c>
      <c r="BI397">
        <v>6.4</v>
      </c>
      <c r="BJ397">
        <v>8</v>
      </c>
      <c r="BL397" t="s">
        <v>1141</v>
      </c>
      <c r="BM397" t="e">
        <f>IFERROR(VLOOKUP(BL397,'class and classification'!$A$1:$B$338,2,FALSE),VLOOKUP(BL397,'class and classification'!$A$340:$B$378,2,FALSE))</f>
        <v>#N/A</v>
      </c>
      <c r="BN397" t="e">
        <f>IFERROR(VLOOKUP(BL397,'class and classification'!$A$1:$C$338,3,FALSE),VLOOKUP(BL397,'class and classification'!$A$340:$C$378,3,FALSE))</f>
        <v>#N/A</v>
      </c>
      <c r="BO397">
        <v>2.25</v>
      </c>
      <c r="BP397">
        <v>18.510000000000002</v>
      </c>
      <c r="BQ397">
        <v>59.53</v>
      </c>
      <c r="BR397">
        <v>64.41</v>
      </c>
      <c r="BS397">
        <v>67.180000000000007</v>
      </c>
      <c r="BT397">
        <v>70.58</v>
      </c>
    </row>
    <row r="398" spans="1:72"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I398">
        <v>5.5</v>
      </c>
      <c r="AJ398">
        <v>63.4</v>
      </c>
      <c r="BB398" t="s">
        <v>678</v>
      </c>
      <c r="BC398" t="e">
        <f>IFERROR(VLOOKUP(BB398,'class and classification'!$A$1:$B$338,2,FALSE),VLOOKUP(BB398,'class and classification'!$A$340:$B$378,2,FALSE))</f>
        <v>#N/A</v>
      </c>
      <c r="BD398" t="e">
        <f>IFERROR(VLOOKUP(BB398,'class and classification'!$A$1:$C$338,3,FALSE),VLOOKUP(BB398,'class and classification'!$A$340:$C$378,3,FALSE))</f>
        <v>#N/A</v>
      </c>
      <c r="BG398">
        <v>0.2</v>
      </c>
      <c r="BH398">
        <v>0.7</v>
      </c>
      <c r="BI398">
        <v>0.9</v>
      </c>
      <c r="BJ398">
        <v>23.3</v>
      </c>
      <c r="BL398" t="s">
        <v>678</v>
      </c>
      <c r="BM398" t="e">
        <f>IFERROR(VLOOKUP(BL398,'class and classification'!$A$1:$B$338,2,FALSE),VLOOKUP(BL398,'class and classification'!$A$340:$B$378,2,FALSE))</f>
        <v>#N/A</v>
      </c>
      <c r="BN398" t="e">
        <f>IFERROR(VLOOKUP(BL398,'class and classification'!$A$1:$C$338,3,FALSE),VLOOKUP(BL398,'class and classification'!$A$340:$C$378,3,FALSE))</f>
        <v>#N/A</v>
      </c>
      <c r="BO398">
        <v>91.210000000000008</v>
      </c>
      <c r="BP398">
        <v>77.2</v>
      </c>
      <c r="BQ398">
        <v>88.05</v>
      </c>
      <c r="BR398">
        <v>94.71</v>
      </c>
      <c r="BS398">
        <v>95.79</v>
      </c>
      <c r="BT398">
        <v>96</v>
      </c>
    </row>
    <row r="399" spans="1:72"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76</v>
      </c>
      <c r="F399">
        <v>80</v>
      </c>
      <c r="G399">
        <v>82.9</v>
      </c>
      <c r="H399">
        <v>83.699999999999989</v>
      </c>
      <c r="I399">
        <v>84</v>
      </c>
      <c r="J399">
        <v>87.5</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I399">
        <v>36.5</v>
      </c>
      <c r="AJ399">
        <v>39.200000000000003</v>
      </c>
      <c r="BB399" t="s">
        <v>1145</v>
      </c>
      <c r="BC399" t="e">
        <f>IFERROR(VLOOKUP(BB399,'class and classification'!$A$1:$B$338,2,FALSE),VLOOKUP(BB399,'class and classification'!$A$340:$B$378,2,FALSE))</f>
        <v>#N/A</v>
      </c>
      <c r="BD399" t="e">
        <f>IFERROR(VLOOKUP(BB399,'class and classification'!$A$1:$C$338,3,FALSE),VLOOKUP(BB399,'class and classification'!$A$340:$C$378,3,FALSE))</f>
        <v>#N/A</v>
      </c>
      <c r="BG399">
        <v>2.7</v>
      </c>
      <c r="BH399">
        <v>4.5999999999999996</v>
      </c>
      <c r="BI399">
        <v>35</v>
      </c>
      <c r="BJ399">
        <v>39.5</v>
      </c>
      <c r="BL399" t="s">
        <v>1145</v>
      </c>
      <c r="BM399" t="e">
        <f>IFERROR(VLOOKUP(BL399,'class and classification'!$A$1:$B$338,2,FALSE),VLOOKUP(BL399,'class and classification'!$A$340:$B$378,2,FALSE))</f>
        <v>#N/A</v>
      </c>
      <c r="BN399" t="e">
        <f>IFERROR(VLOOKUP(BL399,'class and classification'!$A$1:$C$338,3,FALSE),VLOOKUP(BL399,'class and classification'!$A$340:$C$378,3,FALSE))</f>
        <v>#N/A</v>
      </c>
      <c r="BO399">
        <v>5.9499999999999993</v>
      </c>
      <c r="BP399">
        <v>27.06</v>
      </c>
      <c r="BQ399">
        <v>69.41</v>
      </c>
      <c r="BR399">
        <v>74.760000000000005</v>
      </c>
      <c r="BS399">
        <v>76.12</v>
      </c>
      <c r="BT399">
        <v>76.45</v>
      </c>
    </row>
    <row r="400" spans="1:72"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80</v>
      </c>
      <c r="F400">
        <v>87</v>
      </c>
      <c r="G400">
        <v>89.7</v>
      </c>
      <c r="H400">
        <v>90.7</v>
      </c>
      <c r="I400">
        <v>91.1</v>
      </c>
      <c r="J400">
        <v>93.7</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I400">
        <v>17.5</v>
      </c>
      <c r="AJ400">
        <v>29.8</v>
      </c>
      <c r="BB400" t="s">
        <v>1198</v>
      </c>
      <c r="BC400" t="e">
        <f>IFERROR(VLOOKUP(BB400,'class and classification'!$A$1:$B$338,2,FALSE),VLOOKUP(BB400,'class and classification'!$A$340:$B$378,2,FALSE))</f>
        <v>#N/A</v>
      </c>
      <c r="BD400" t="e">
        <f>IFERROR(VLOOKUP(BB400,'class and classification'!$A$1:$C$338,3,FALSE),VLOOKUP(BB400,'class and classification'!$A$340:$C$378,3,FALSE))</f>
        <v>#N/A</v>
      </c>
      <c r="BG400">
        <v>0.2</v>
      </c>
      <c r="BH400">
        <v>2.4</v>
      </c>
      <c r="BI400">
        <v>17.899999999999999</v>
      </c>
      <c r="BJ400">
        <v>22.7</v>
      </c>
      <c r="BL400" t="s">
        <v>1198</v>
      </c>
      <c r="BM400" t="e">
        <f>IFERROR(VLOOKUP(BL400,'class and classification'!$A$1:$B$338,2,FALSE),VLOOKUP(BL400,'class and classification'!$A$340:$B$378,2,FALSE))</f>
        <v>#N/A</v>
      </c>
      <c r="BN400" t="e">
        <f>IFERROR(VLOOKUP(BL400,'class and classification'!$A$1:$C$338,3,FALSE),VLOOKUP(BL400,'class and classification'!$A$340:$C$378,3,FALSE))</f>
        <v>#N/A</v>
      </c>
      <c r="BO400">
        <v>53.5</v>
      </c>
      <c r="BP400">
        <v>64.12</v>
      </c>
      <c r="BQ400">
        <v>78.73</v>
      </c>
      <c r="BR400">
        <v>86.92</v>
      </c>
      <c r="BS400">
        <v>85.51</v>
      </c>
      <c r="BT400">
        <v>85.95</v>
      </c>
    </row>
    <row r="401" spans="1:72"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79</v>
      </c>
      <c r="F401">
        <v>86</v>
      </c>
      <c r="G401">
        <v>87.3</v>
      </c>
      <c r="H401">
        <v>87.300000000000011</v>
      </c>
      <c r="I401">
        <v>88</v>
      </c>
      <c r="J401">
        <v>88.7</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I401">
        <v>7.9</v>
      </c>
      <c r="AJ401">
        <v>90</v>
      </c>
      <c r="BB401" t="s">
        <v>692</v>
      </c>
      <c r="BC401" t="e">
        <f>IFERROR(VLOOKUP(BB401,'class and classification'!$A$1:$B$338,2,FALSE),VLOOKUP(BB401,'class and classification'!$A$340:$B$378,2,FALSE))</f>
        <v>#N/A</v>
      </c>
      <c r="BD401" t="e">
        <f>IFERROR(VLOOKUP(BB401,'class and classification'!$A$1:$C$338,3,FALSE),VLOOKUP(BB401,'class and classification'!$A$340:$C$378,3,FALSE))</f>
        <v>#N/A</v>
      </c>
      <c r="BG401">
        <v>2</v>
      </c>
      <c r="BH401">
        <v>8.1999999999999993</v>
      </c>
      <c r="BI401">
        <v>24.4</v>
      </c>
      <c r="BJ401">
        <v>33.4</v>
      </c>
      <c r="BL401" t="s">
        <v>692</v>
      </c>
      <c r="BM401" t="e">
        <f>IFERROR(VLOOKUP(BL401,'class and classification'!$A$1:$B$338,2,FALSE),VLOOKUP(BL401,'class and classification'!$A$340:$B$378,2,FALSE))</f>
        <v>#N/A</v>
      </c>
      <c r="BN401" t="e">
        <f>IFERROR(VLOOKUP(BL401,'class and classification'!$A$1:$C$338,3,FALSE),VLOOKUP(BL401,'class and classification'!$A$340:$C$378,3,FALSE))</f>
        <v>#N/A</v>
      </c>
      <c r="BO401">
        <v>17.119999999999997</v>
      </c>
      <c r="BP401">
        <v>47.46</v>
      </c>
      <c r="BQ401">
        <v>79.819999999999993</v>
      </c>
      <c r="BR401">
        <v>83.27</v>
      </c>
      <c r="BS401">
        <v>83.08</v>
      </c>
      <c r="BT401">
        <v>83.03</v>
      </c>
    </row>
    <row r="402" spans="1:72"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81</v>
      </c>
      <c r="F402">
        <v>84</v>
      </c>
      <c r="G402">
        <v>87.800000000000011</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I402">
        <v>13.7</v>
      </c>
      <c r="AJ402">
        <v>24</v>
      </c>
      <c r="BB402" t="s">
        <v>1205</v>
      </c>
      <c r="BC402" t="e">
        <f>IFERROR(VLOOKUP(BB402,'class and classification'!$A$1:$B$338,2,FALSE),VLOOKUP(BB402,'class and classification'!$A$340:$B$378,2,FALSE))</f>
        <v>#N/A</v>
      </c>
      <c r="BD402" t="e">
        <f>IFERROR(VLOOKUP(BB402,'class and classification'!$A$1:$C$338,3,FALSE),VLOOKUP(BB402,'class and classification'!$A$340:$C$378,3,FALSE))</f>
        <v>#N/A</v>
      </c>
      <c r="BG402">
        <v>0.7</v>
      </c>
      <c r="BH402">
        <v>1.7</v>
      </c>
      <c r="BI402">
        <v>7.1</v>
      </c>
      <c r="BJ402">
        <v>9.1</v>
      </c>
      <c r="BL402" t="s">
        <v>1205</v>
      </c>
      <c r="BM402" t="e">
        <f>IFERROR(VLOOKUP(BL402,'class and classification'!$A$1:$B$338,2,FALSE),VLOOKUP(BL402,'class and classification'!$A$340:$B$378,2,FALSE))</f>
        <v>#N/A</v>
      </c>
      <c r="BN402" t="e">
        <f>IFERROR(VLOOKUP(BL402,'class and classification'!$A$1:$C$338,3,FALSE),VLOOKUP(BL402,'class and classification'!$A$340:$C$378,3,FALSE))</f>
        <v>#N/A</v>
      </c>
      <c r="BO402">
        <v>44.6</v>
      </c>
      <c r="BP402">
        <v>68.42</v>
      </c>
      <c r="BQ402">
        <v>88.69</v>
      </c>
      <c r="BR402">
        <v>91.5</v>
      </c>
      <c r="BS402">
        <v>91.5</v>
      </c>
      <c r="BT402">
        <v>91.14</v>
      </c>
    </row>
    <row r="403" spans="1:72"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80</v>
      </c>
      <c r="F403">
        <v>84</v>
      </c>
      <c r="G403">
        <v>85</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I403">
        <v>25.5</v>
      </c>
      <c r="AJ403">
        <v>55.2</v>
      </c>
      <c r="BB403" t="s">
        <v>702</v>
      </c>
      <c r="BC403" t="e">
        <f>IFERROR(VLOOKUP(BB403,'class and classification'!$A$1:$B$338,2,FALSE),VLOOKUP(BB403,'class and classification'!$A$340:$B$378,2,FALSE))</f>
        <v>#N/A</v>
      </c>
      <c r="BD403" t="e">
        <f>IFERROR(VLOOKUP(BB403,'class and classification'!$A$1:$C$338,3,FALSE),VLOOKUP(BB403,'class and classification'!$A$340:$C$378,3,FALSE))</f>
        <v>#N/A</v>
      </c>
      <c r="BG403">
        <v>4.7</v>
      </c>
      <c r="BH403">
        <v>21.4</v>
      </c>
      <c r="BI403">
        <v>39.299999999999997</v>
      </c>
      <c r="BJ403">
        <v>53.8</v>
      </c>
      <c r="BL403" t="s">
        <v>702</v>
      </c>
      <c r="BM403" t="e">
        <f>IFERROR(VLOOKUP(BL403,'class and classification'!$A$1:$B$338,2,FALSE),VLOOKUP(BL403,'class and classification'!$A$340:$B$378,2,FALSE))</f>
        <v>#N/A</v>
      </c>
      <c r="BN403" t="e">
        <f>IFERROR(VLOOKUP(BL403,'class and classification'!$A$1:$C$338,3,FALSE),VLOOKUP(BL403,'class and classification'!$A$340:$C$378,3,FALSE))</f>
        <v>#N/A</v>
      </c>
      <c r="BO403">
        <v>84.68</v>
      </c>
      <c r="BP403">
        <v>85.7</v>
      </c>
      <c r="BQ403">
        <v>89.57</v>
      </c>
      <c r="BR403">
        <v>93.81</v>
      </c>
      <c r="BS403">
        <v>94.84</v>
      </c>
      <c r="BT403">
        <v>96.05</v>
      </c>
    </row>
    <row r="404" spans="1:72"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H404">
        <v>88.100000000000009</v>
      </c>
      <c r="I404">
        <v>88.5</v>
      </c>
      <c r="J404">
        <v>88.8</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I404">
        <v>4.8</v>
      </c>
      <c r="AJ404">
        <v>25.1</v>
      </c>
      <c r="BB404" t="s">
        <v>902</v>
      </c>
      <c r="BC404" t="e">
        <f>IFERROR(VLOOKUP(BB404,'class and classification'!$A$1:$B$338,2,FALSE),VLOOKUP(BB404,'class and classification'!$A$340:$B$378,2,FALSE))</f>
        <v>#N/A</v>
      </c>
      <c r="BD404" t="e">
        <f>IFERROR(VLOOKUP(BB404,'class and classification'!$A$1:$C$338,3,FALSE),VLOOKUP(BB404,'class and classification'!$A$340:$C$378,3,FALSE))</f>
        <v>#N/A</v>
      </c>
      <c r="BG404">
        <v>0.1</v>
      </c>
      <c r="BH404">
        <v>2.6</v>
      </c>
      <c r="BI404">
        <v>3.7</v>
      </c>
      <c r="BJ404">
        <v>4.5</v>
      </c>
      <c r="BL404" t="s">
        <v>902</v>
      </c>
      <c r="BM404" t="e">
        <f>IFERROR(VLOOKUP(BL404,'class and classification'!$A$1:$B$338,2,FALSE),VLOOKUP(BL404,'class and classification'!$A$340:$B$378,2,FALSE))</f>
        <v>#N/A</v>
      </c>
      <c r="BN404" t="e">
        <f>IFERROR(VLOOKUP(BL404,'class and classification'!$A$1:$C$338,3,FALSE),VLOOKUP(BL404,'class and classification'!$A$340:$C$378,3,FALSE))</f>
        <v>#N/A</v>
      </c>
      <c r="BP404">
        <v>0</v>
      </c>
      <c r="BQ404">
        <v>28.37</v>
      </c>
      <c r="BR404">
        <v>32.54</v>
      </c>
      <c r="BS404">
        <v>33.19</v>
      </c>
      <c r="BT404">
        <v>33.549999999999997</v>
      </c>
    </row>
    <row r="405" spans="1:72" x14ac:dyDescent="0.3">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I405">
        <v>6.2</v>
      </c>
      <c r="AJ405">
        <v>29.3</v>
      </c>
      <c r="BB405" t="s">
        <v>707</v>
      </c>
      <c r="BC405" t="e">
        <f>IFERROR(VLOOKUP(BB405,'class and classification'!$A$1:$B$338,2,FALSE),VLOOKUP(BB405,'class and classification'!$A$340:$B$378,2,FALSE))</f>
        <v>#N/A</v>
      </c>
      <c r="BD405" t="e">
        <f>IFERROR(VLOOKUP(BB405,'class and classification'!$A$1:$C$338,3,FALSE),VLOOKUP(BB405,'class and classification'!$A$340:$C$378,3,FALSE))</f>
        <v>#N/A</v>
      </c>
      <c r="BG405">
        <v>0.3</v>
      </c>
      <c r="BH405">
        <v>1</v>
      </c>
      <c r="BI405">
        <v>8.1999999999999993</v>
      </c>
      <c r="BJ405">
        <v>10.7</v>
      </c>
      <c r="BL405" t="s">
        <v>707</v>
      </c>
      <c r="BM405" t="e">
        <f>IFERROR(VLOOKUP(BL405,'class and classification'!$A$1:$B$338,2,FALSE),VLOOKUP(BL405,'class and classification'!$A$340:$B$378,2,FALSE))</f>
        <v>#N/A</v>
      </c>
      <c r="BN405" t="e">
        <f>IFERROR(VLOOKUP(BL405,'class and classification'!$A$1:$C$338,3,FALSE),VLOOKUP(BL405,'class and classification'!$A$340:$C$378,3,FALSE))</f>
        <v>#N/A</v>
      </c>
      <c r="BO405">
        <v>59.98</v>
      </c>
      <c r="BP405">
        <v>54.53</v>
      </c>
      <c r="BQ405">
        <v>75.7</v>
      </c>
      <c r="BR405">
        <v>72.42</v>
      </c>
      <c r="BS405">
        <v>72.73</v>
      </c>
      <c r="BT405">
        <v>76.75</v>
      </c>
    </row>
    <row r="406" spans="1:72"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I406">
        <v>3</v>
      </c>
      <c r="AJ406">
        <v>12.8</v>
      </c>
      <c r="BB406" t="s">
        <v>688</v>
      </c>
      <c r="BC406" t="e">
        <f>IFERROR(VLOOKUP(BB406,'class and classification'!$A$1:$B$338,2,FALSE),VLOOKUP(BB406,'class and classification'!$A$340:$B$378,2,FALSE))</f>
        <v>#N/A</v>
      </c>
      <c r="BD406" t="e">
        <f>IFERROR(VLOOKUP(BB406,'class and classification'!$A$1:$C$338,3,FALSE),VLOOKUP(BB406,'class and classification'!$A$340:$C$378,3,FALSE))</f>
        <v>#N/A</v>
      </c>
      <c r="BG406">
        <v>8.1</v>
      </c>
      <c r="BH406">
        <v>15.3</v>
      </c>
      <c r="BI406">
        <v>23</v>
      </c>
      <c r="BJ406">
        <v>27.2</v>
      </c>
      <c r="BL406" t="s">
        <v>688</v>
      </c>
      <c r="BM406" t="e">
        <f>IFERROR(VLOOKUP(BL406,'class and classification'!$A$1:$B$338,2,FALSE),VLOOKUP(BL406,'class and classification'!$A$340:$B$378,2,FALSE))</f>
        <v>#N/A</v>
      </c>
      <c r="BN406" t="e">
        <f>IFERROR(VLOOKUP(BL406,'class and classification'!$A$1:$C$338,3,FALSE),VLOOKUP(BL406,'class and classification'!$A$340:$C$378,3,FALSE))</f>
        <v>#N/A</v>
      </c>
      <c r="BO406">
        <v>36.47</v>
      </c>
      <c r="BP406">
        <v>48.16</v>
      </c>
      <c r="BQ406">
        <v>77.650000000000006</v>
      </c>
      <c r="BR406">
        <v>82.9</v>
      </c>
      <c r="BS406">
        <v>83.05</v>
      </c>
      <c r="BT406">
        <v>83.43</v>
      </c>
    </row>
    <row r="407" spans="1:72"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95</v>
      </c>
      <c r="F407">
        <v>96</v>
      </c>
      <c r="G407">
        <v>96.5</v>
      </c>
      <c r="H407">
        <v>97</v>
      </c>
      <c r="I407">
        <v>97.9</v>
      </c>
      <c r="J407">
        <v>97.5</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I407">
        <v>5.4</v>
      </c>
      <c r="AJ407">
        <v>20.2</v>
      </c>
      <c r="BB407" t="s">
        <v>1201</v>
      </c>
      <c r="BC407" t="e">
        <f>IFERROR(VLOOKUP(BB407,'class and classification'!$A$1:$B$338,2,FALSE),VLOOKUP(BB407,'class and classification'!$A$340:$B$378,2,FALSE))</f>
        <v>#N/A</v>
      </c>
      <c r="BD407" t="e">
        <f>IFERROR(VLOOKUP(BB407,'class and classification'!$A$1:$C$338,3,FALSE),VLOOKUP(BB407,'class and classification'!$A$340:$C$378,3,FALSE))</f>
        <v>#N/A</v>
      </c>
      <c r="BG407">
        <v>6.5</v>
      </c>
      <c r="BH407">
        <v>8.1</v>
      </c>
      <c r="BI407">
        <v>14.7</v>
      </c>
      <c r="BJ407">
        <v>26</v>
      </c>
      <c r="BL407" t="s">
        <v>1201</v>
      </c>
      <c r="BM407" t="e">
        <f>IFERROR(VLOOKUP(BL407,'class and classification'!$A$1:$B$338,2,FALSE),VLOOKUP(BL407,'class and classification'!$A$340:$B$378,2,FALSE))</f>
        <v>#N/A</v>
      </c>
      <c r="BN407" t="e">
        <f>IFERROR(VLOOKUP(BL407,'class and classification'!$A$1:$C$338,3,FALSE),VLOOKUP(BL407,'class and classification'!$A$340:$C$378,3,FALSE))</f>
        <v>#N/A</v>
      </c>
      <c r="BO407">
        <v>96.97</v>
      </c>
      <c r="BP407">
        <v>85.89</v>
      </c>
      <c r="BQ407">
        <v>89.84</v>
      </c>
      <c r="BR407">
        <v>82.2</v>
      </c>
      <c r="BS407">
        <v>94.58</v>
      </c>
      <c r="BT407">
        <v>95.45</v>
      </c>
    </row>
    <row r="408" spans="1:72"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86</v>
      </c>
      <c r="F408">
        <v>89</v>
      </c>
      <c r="G408">
        <v>91.600000000000009</v>
      </c>
      <c r="H408">
        <v>93.9</v>
      </c>
      <c r="I408">
        <v>94.6</v>
      </c>
      <c r="J408">
        <v>94.6</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BB408" t="s">
        <v>857</v>
      </c>
      <c r="BC408" t="e">
        <f>IFERROR(VLOOKUP(BB408,'class and classification'!$A$1:$B$338,2,FALSE),VLOOKUP(BB408,'class and classification'!$A$340:$B$378,2,FALSE))</f>
        <v>#N/A</v>
      </c>
      <c r="BD408" t="e">
        <f>IFERROR(VLOOKUP(BB408,'class and classification'!$A$1:$C$338,3,FALSE),VLOOKUP(BB408,'class and classification'!$A$340:$C$378,3,FALSE))</f>
        <v>#N/A</v>
      </c>
      <c r="BG408">
        <v>0.7</v>
      </c>
      <c r="BH408">
        <v>1.5</v>
      </c>
      <c r="BI408">
        <v>8.3000000000000007</v>
      </c>
      <c r="BJ408">
        <v>22.5</v>
      </c>
      <c r="BL408" t="s">
        <v>857</v>
      </c>
      <c r="BM408" t="e">
        <f>IFERROR(VLOOKUP(BL408,'class and classification'!$A$1:$B$338,2,FALSE),VLOOKUP(BL408,'class and classification'!$A$340:$B$378,2,FALSE))</f>
        <v>#N/A</v>
      </c>
      <c r="BN408" t="e">
        <f>IFERROR(VLOOKUP(BL408,'class and classification'!$A$1:$C$338,3,FALSE),VLOOKUP(BL408,'class and classification'!$A$340:$C$378,3,FALSE))</f>
        <v>#N/A</v>
      </c>
      <c r="BO408">
        <v>0.6</v>
      </c>
      <c r="BP408">
        <v>16.55</v>
      </c>
      <c r="BQ408">
        <v>47.45</v>
      </c>
      <c r="BR408">
        <v>62.05</v>
      </c>
      <c r="BS408">
        <v>62.82</v>
      </c>
      <c r="BT408">
        <v>63.03</v>
      </c>
    </row>
    <row r="409" spans="1:72"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91</v>
      </c>
      <c r="F409">
        <v>93</v>
      </c>
      <c r="G409">
        <v>94.9</v>
      </c>
      <c r="H409">
        <v>95.5</v>
      </c>
      <c r="I409">
        <v>95.9</v>
      </c>
      <c r="J409">
        <v>95.6</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BB409" t="s">
        <v>1213</v>
      </c>
      <c r="BC409" t="e">
        <f>IFERROR(VLOOKUP(BB409,'class and classification'!$A$1:$B$338,2,FALSE),VLOOKUP(BB409,'class and classification'!$A$340:$B$378,2,FALSE))</f>
        <v>#N/A</v>
      </c>
      <c r="BD409" t="e">
        <f>IFERROR(VLOOKUP(BB409,'class and classification'!$A$1:$C$338,3,FALSE),VLOOKUP(BB409,'class and classification'!$A$340:$C$378,3,FALSE))</f>
        <v>#N/A</v>
      </c>
      <c r="BG409">
        <v>6.3</v>
      </c>
      <c r="BH409">
        <v>8.6</v>
      </c>
      <c r="BI409">
        <v>9.8000000000000007</v>
      </c>
      <c r="BJ409">
        <v>10.3</v>
      </c>
      <c r="BL409" t="s">
        <v>1213</v>
      </c>
      <c r="BM409" t="e">
        <f>IFERROR(VLOOKUP(BL409,'class and classification'!$A$1:$B$338,2,FALSE),VLOOKUP(BL409,'class and classification'!$A$340:$B$378,2,FALSE))</f>
        <v>#N/A</v>
      </c>
      <c r="BN409" t="e">
        <f>IFERROR(VLOOKUP(BL409,'class and classification'!$A$1:$C$338,3,FALSE),VLOOKUP(BL409,'class and classification'!$A$340:$C$378,3,FALSE))</f>
        <v>#N/A</v>
      </c>
      <c r="BO409">
        <v>24.3</v>
      </c>
      <c r="BP409">
        <v>46.44</v>
      </c>
      <c r="BQ409">
        <v>82.21</v>
      </c>
      <c r="BR409">
        <v>85.8</v>
      </c>
      <c r="BS409">
        <v>83.83</v>
      </c>
      <c r="BT409">
        <v>84.57</v>
      </c>
    </row>
    <row r="410" spans="1:72"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93</v>
      </c>
      <c r="F410">
        <v>95</v>
      </c>
      <c r="G410">
        <v>96.300000000000011</v>
      </c>
      <c r="H410">
        <v>96.5</v>
      </c>
      <c r="I410">
        <v>95.9</v>
      </c>
      <c r="J410">
        <v>95</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BB410" t="s">
        <v>698</v>
      </c>
      <c r="BC410" t="e">
        <f>IFERROR(VLOOKUP(BB410,'class and classification'!$A$1:$B$338,2,FALSE),VLOOKUP(BB410,'class and classification'!$A$340:$B$378,2,FALSE))</f>
        <v>#N/A</v>
      </c>
      <c r="BD410" t="e">
        <f>IFERROR(VLOOKUP(BB410,'class and classification'!$A$1:$C$338,3,FALSE),VLOOKUP(BB410,'class and classification'!$A$340:$C$378,3,FALSE))</f>
        <v>#N/A</v>
      </c>
      <c r="BG410">
        <v>21.6</v>
      </c>
      <c r="BH410">
        <v>25.4</v>
      </c>
      <c r="BI410">
        <v>38.299999999999997</v>
      </c>
      <c r="BJ410">
        <v>58.5</v>
      </c>
      <c r="BL410" t="s">
        <v>698</v>
      </c>
      <c r="BM410" t="e">
        <f>IFERROR(VLOOKUP(BL410,'class and classification'!$A$1:$B$338,2,FALSE),VLOOKUP(BL410,'class and classification'!$A$340:$B$378,2,FALSE))</f>
        <v>#N/A</v>
      </c>
      <c r="BN410" t="e">
        <f>IFERROR(VLOOKUP(BL410,'class and classification'!$A$1:$C$338,3,FALSE),VLOOKUP(BL410,'class and classification'!$A$340:$C$378,3,FALSE))</f>
        <v>#N/A</v>
      </c>
      <c r="BO410">
        <v>30.85</v>
      </c>
      <c r="BP410">
        <v>53.04</v>
      </c>
      <c r="BQ410">
        <v>68.88</v>
      </c>
      <c r="BR410">
        <v>74.08</v>
      </c>
      <c r="BS410">
        <v>76.13</v>
      </c>
      <c r="BT410">
        <v>78.45</v>
      </c>
    </row>
    <row r="411" spans="1:72"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83</v>
      </c>
      <c r="F411">
        <v>87</v>
      </c>
      <c r="G411">
        <v>90</v>
      </c>
      <c r="H411">
        <v>92.2</v>
      </c>
      <c r="I411">
        <v>92.4</v>
      </c>
      <c r="J411">
        <v>92.2</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BB411" t="s">
        <v>877</v>
      </c>
      <c r="BC411" t="e">
        <f>IFERROR(VLOOKUP(BB411,'class and classification'!$A$1:$B$338,2,FALSE),VLOOKUP(BB411,'class and classification'!$A$340:$B$378,2,FALSE))</f>
        <v>#N/A</v>
      </c>
      <c r="BD411" t="e">
        <f>IFERROR(VLOOKUP(BB411,'class and classification'!$A$1:$C$338,3,FALSE),VLOOKUP(BB411,'class and classification'!$A$340:$C$378,3,FALSE))</f>
        <v>#N/A</v>
      </c>
      <c r="BG411">
        <v>0.3</v>
      </c>
      <c r="BH411">
        <v>1</v>
      </c>
      <c r="BI411">
        <v>9.5</v>
      </c>
      <c r="BJ411">
        <v>22.2</v>
      </c>
      <c r="BL411" t="s">
        <v>877</v>
      </c>
      <c r="BM411" t="e">
        <f>IFERROR(VLOOKUP(BL411,'class and classification'!$A$1:$B$338,2,FALSE),VLOOKUP(BL411,'class and classification'!$A$340:$B$378,2,FALSE))</f>
        <v>#N/A</v>
      </c>
      <c r="BN411" t="e">
        <f>IFERROR(VLOOKUP(BL411,'class and classification'!$A$1:$C$338,3,FALSE),VLOOKUP(BL411,'class and classification'!$A$340:$C$378,3,FALSE))</f>
        <v>#N/A</v>
      </c>
      <c r="BO411">
        <v>0.55999999999999994</v>
      </c>
      <c r="BP411">
        <v>22.86</v>
      </c>
      <c r="BQ411">
        <v>46.02</v>
      </c>
      <c r="BR411">
        <v>51.35</v>
      </c>
      <c r="BS411">
        <v>52.03</v>
      </c>
      <c r="BT411">
        <v>54.4</v>
      </c>
    </row>
    <row r="412" spans="1:72"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89</v>
      </c>
      <c r="F412">
        <v>89</v>
      </c>
      <c r="G412">
        <v>93</v>
      </c>
      <c r="H412">
        <v>92.5</v>
      </c>
      <c r="I412">
        <v>93.8</v>
      </c>
      <c r="J412">
        <v>94.1</v>
      </c>
      <c r="AB412" t="s">
        <v>1328</v>
      </c>
      <c r="AC412" t="e">
        <f>IFERROR(VLOOKUP(AB412,'class and classification'!$A$1:$B$338,2,FALSE),VLOOKUP(AB412,'class and classification'!$A$340:$B$378,2,FALSE))</f>
        <v>#N/A</v>
      </c>
      <c r="AD412" t="e">
        <f>IFERROR(VLOOKUP(AB412,'class and classification'!$A$1:$C$338,3,FALSE),VLOOKUP(AB412,'class and classification'!$A$340:$C$378,3,FALSE))</f>
        <v>#N/A</v>
      </c>
      <c r="BB412" t="s">
        <v>885</v>
      </c>
      <c r="BC412" t="e">
        <f>IFERROR(VLOOKUP(BB412,'class and classification'!$A$1:$B$338,2,FALSE),VLOOKUP(BB412,'class and classification'!$A$340:$B$378,2,FALSE))</f>
        <v>#N/A</v>
      </c>
      <c r="BD412" t="e">
        <f>IFERROR(VLOOKUP(BB412,'class and classification'!$A$1:$C$338,3,FALSE),VLOOKUP(BB412,'class and classification'!$A$340:$C$378,3,FALSE))</f>
        <v>#N/A</v>
      </c>
      <c r="BG412">
        <v>7.2</v>
      </c>
      <c r="BH412">
        <v>8.5</v>
      </c>
      <c r="BI412">
        <v>9.4</v>
      </c>
      <c r="BJ412">
        <v>15.1</v>
      </c>
      <c r="BL412" t="s">
        <v>885</v>
      </c>
      <c r="BM412" t="e">
        <f>IFERROR(VLOOKUP(BL412,'class and classification'!$A$1:$B$338,2,FALSE),VLOOKUP(BL412,'class and classification'!$A$340:$B$378,2,FALSE))</f>
        <v>#N/A</v>
      </c>
      <c r="BN412" t="e">
        <f>IFERROR(VLOOKUP(BL412,'class and classification'!$A$1:$C$338,3,FALSE),VLOOKUP(BL412,'class and classification'!$A$340:$C$378,3,FALSE))</f>
        <v>#N/A</v>
      </c>
      <c r="BO412">
        <v>12.21</v>
      </c>
      <c r="BP412">
        <v>36.08</v>
      </c>
      <c r="BQ412">
        <v>78.45</v>
      </c>
      <c r="BR412">
        <v>80.790000000000006</v>
      </c>
      <c r="BS412">
        <v>79.819999999999993</v>
      </c>
      <c r="BT412">
        <v>78.33</v>
      </c>
    </row>
    <row r="413" spans="1:72"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85</v>
      </c>
      <c r="F413">
        <v>88</v>
      </c>
      <c r="G413">
        <v>90.7</v>
      </c>
      <c r="H413">
        <v>91.5</v>
      </c>
      <c r="I413">
        <v>91.7</v>
      </c>
      <c r="J413">
        <v>90.6</v>
      </c>
      <c r="AB413" t="s">
        <v>1329</v>
      </c>
      <c r="AC413" t="e">
        <f>IFERROR(VLOOKUP(AB413,'class and classification'!$A$1:$B$338,2,FALSE),VLOOKUP(AB413,'class and classification'!$A$340:$B$378,2,FALSE))</f>
        <v>#N/A</v>
      </c>
      <c r="AD413" t="e">
        <f>IFERROR(VLOOKUP(AB413,'class and classification'!$A$1:$C$338,3,FALSE),VLOOKUP(AB413,'class and classification'!$A$340:$C$378,3,FALSE))</f>
        <v>#N/A</v>
      </c>
      <c r="BB413" t="s">
        <v>1216</v>
      </c>
      <c r="BC413" t="e">
        <f>IFERROR(VLOOKUP(BB413,'class and classification'!$A$1:$B$338,2,FALSE),VLOOKUP(BB413,'class and classification'!$A$340:$B$378,2,FALSE))</f>
        <v>#N/A</v>
      </c>
      <c r="BD413" t="e">
        <f>IFERROR(VLOOKUP(BB413,'class and classification'!$A$1:$C$338,3,FALSE),VLOOKUP(BB413,'class and classification'!$A$340:$C$378,3,FALSE))</f>
        <v>#N/A</v>
      </c>
      <c r="BG413">
        <v>4.2</v>
      </c>
      <c r="BH413">
        <v>7.2</v>
      </c>
      <c r="BI413">
        <v>9.6999999999999993</v>
      </c>
      <c r="BJ413">
        <v>14.4</v>
      </c>
      <c r="BL413" t="s">
        <v>1216</v>
      </c>
      <c r="BM413" t="e">
        <f>IFERROR(VLOOKUP(BL413,'class and classification'!$A$1:$B$338,2,FALSE),VLOOKUP(BL413,'class and classification'!$A$340:$B$378,2,FALSE))</f>
        <v>#N/A</v>
      </c>
      <c r="BN413" t="e">
        <f>IFERROR(VLOOKUP(BL413,'class and classification'!$A$1:$C$338,3,FALSE),VLOOKUP(BL413,'class and classification'!$A$340:$C$378,3,FALSE))</f>
        <v>#N/A</v>
      </c>
      <c r="BO413">
        <v>50.980000000000004</v>
      </c>
      <c r="BP413">
        <v>46.08</v>
      </c>
      <c r="BQ413">
        <v>71.31</v>
      </c>
      <c r="BR413">
        <v>91.93</v>
      </c>
      <c r="BS413">
        <v>82.45</v>
      </c>
      <c r="BT413">
        <v>86.64</v>
      </c>
    </row>
    <row r="414" spans="1:72"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99</v>
      </c>
      <c r="F414">
        <v>99</v>
      </c>
      <c r="G414">
        <v>99.7</v>
      </c>
      <c r="H414">
        <v>98.9</v>
      </c>
      <c r="I414">
        <v>99.1</v>
      </c>
      <c r="J414">
        <v>99</v>
      </c>
      <c r="AB414" t="s">
        <v>1330</v>
      </c>
      <c r="AC414" t="e">
        <f>IFERROR(VLOOKUP(AB414,'class and classification'!$A$1:$B$338,2,FALSE),VLOOKUP(AB414,'class and classification'!$A$340:$B$378,2,FALSE))</f>
        <v>#N/A</v>
      </c>
      <c r="AD414" t="e">
        <f>IFERROR(VLOOKUP(AB414,'class and classification'!$A$1:$C$338,3,FALSE),VLOOKUP(AB414,'class and classification'!$A$340:$C$378,3,FALSE))</f>
        <v>#N/A</v>
      </c>
      <c r="BB414" t="s">
        <v>907</v>
      </c>
      <c r="BC414" t="e">
        <f>IFERROR(VLOOKUP(BB414,'class and classification'!$A$1:$B$338,2,FALSE),VLOOKUP(BB414,'class and classification'!$A$340:$B$378,2,FALSE))</f>
        <v>#N/A</v>
      </c>
      <c r="BD414" t="e">
        <f>IFERROR(VLOOKUP(BB414,'class and classification'!$A$1:$C$338,3,FALSE),VLOOKUP(BB414,'class and classification'!$A$340:$C$378,3,FALSE))</f>
        <v>#N/A</v>
      </c>
      <c r="BG414">
        <v>0.2</v>
      </c>
      <c r="BH414">
        <v>0.4</v>
      </c>
      <c r="BI414">
        <v>1.1000000000000001</v>
      </c>
      <c r="BJ414">
        <v>1.1000000000000001</v>
      </c>
      <c r="BL414" t="s">
        <v>907</v>
      </c>
      <c r="BM414" t="e">
        <f>IFERROR(VLOOKUP(BL414,'class and classification'!$A$1:$B$338,2,FALSE),VLOOKUP(BL414,'class and classification'!$A$340:$B$378,2,FALSE))</f>
        <v>#N/A</v>
      </c>
      <c r="BN414" t="e">
        <f>IFERROR(VLOOKUP(BL414,'class and classification'!$A$1:$C$338,3,FALSE),VLOOKUP(BL414,'class and classification'!$A$340:$C$378,3,FALSE))</f>
        <v>#N/A</v>
      </c>
      <c r="BO414">
        <v>0</v>
      </c>
      <c r="BP414">
        <v>1.31</v>
      </c>
      <c r="BQ414">
        <v>17.510000000000002</v>
      </c>
      <c r="BR414">
        <v>20.09</v>
      </c>
      <c r="BS414">
        <v>21.13</v>
      </c>
      <c r="BT414">
        <v>21.28</v>
      </c>
    </row>
    <row r="415" spans="1:72" x14ac:dyDescent="0.3">
      <c r="AB415" t="s">
        <v>1331</v>
      </c>
      <c r="AC415" t="e">
        <f>IFERROR(VLOOKUP(AB415,'class and classification'!$A$1:$B$338,2,FALSE),VLOOKUP(AB415,'class and classification'!$A$340:$B$378,2,FALSE))</f>
        <v>#N/A</v>
      </c>
      <c r="AD415" t="e">
        <f>IFERROR(VLOOKUP(AB415,'class and classification'!$A$1:$C$338,3,FALSE),VLOOKUP(AB415,'class and classification'!$A$340:$C$378,3,FALSE))</f>
        <v>#N/A</v>
      </c>
      <c r="BB415" t="s">
        <v>719</v>
      </c>
      <c r="BC415" t="e">
        <f>IFERROR(VLOOKUP(BB415,'class and classification'!$A$1:$B$338,2,FALSE),VLOOKUP(BB415,'class and classification'!$A$340:$B$378,2,FALSE))</f>
        <v>#N/A</v>
      </c>
      <c r="BD415" t="e">
        <f>IFERROR(VLOOKUP(BB415,'class and classification'!$A$1:$C$338,3,FALSE),VLOOKUP(BB415,'class and classification'!$A$340:$C$378,3,FALSE))</f>
        <v>#N/A</v>
      </c>
      <c r="BG415">
        <v>0.7</v>
      </c>
      <c r="BH415">
        <v>1.5</v>
      </c>
      <c r="BI415">
        <v>4.5999999999999996</v>
      </c>
      <c r="BJ415">
        <v>7</v>
      </c>
      <c r="BL415" t="s">
        <v>719</v>
      </c>
      <c r="BM415" t="e">
        <f>IFERROR(VLOOKUP(BL415,'class and classification'!$A$1:$B$338,2,FALSE),VLOOKUP(BL415,'class and classification'!$A$340:$B$378,2,FALSE))</f>
        <v>#N/A</v>
      </c>
      <c r="BN415" t="e">
        <f>IFERROR(VLOOKUP(BL415,'class and classification'!$A$1:$C$338,3,FALSE),VLOOKUP(BL415,'class and classification'!$A$340:$C$378,3,FALSE))</f>
        <v>#N/A</v>
      </c>
      <c r="BO415">
        <v>9.0300000000000011</v>
      </c>
      <c r="BP415">
        <v>44.5</v>
      </c>
      <c r="BQ415">
        <v>72.260000000000005</v>
      </c>
      <c r="BR415">
        <v>75.09</v>
      </c>
      <c r="BS415">
        <v>75.58</v>
      </c>
      <c r="BT415">
        <v>76.48</v>
      </c>
    </row>
    <row r="416" spans="1:72"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AB416" t="s">
        <v>1332</v>
      </c>
      <c r="AC416" t="e">
        <f>IFERROR(VLOOKUP(AB416,'class and classification'!$A$1:$B$338,2,FALSE),VLOOKUP(AB416,'class and classification'!$A$340:$B$378,2,FALSE))</f>
        <v>#N/A</v>
      </c>
      <c r="AD416" t="e">
        <f>IFERROR(VLOOKUP(AB416,'class and classification'!$A$1:$C$338,3,FALSE),VLOOKUP(AB416,'class and classification'!$A$340:$C$378,3,FALSE))</f>
        <v>#N/A</v>
      </c>
      <c r="BB416" t="s">
        <v>1210</v>
      </c>
      <c r="BC416" t="e">
        <f>IFERROR(VLOOKUP(BB416,'class and classification'!$A$1:$B$338,2,FALSE),VLOOKUP(BB416,'class and classification'!$A$340:$B$378,2,FALSE))</f>
        <v>#N/A</v>
      </c>
      <c r="BD416" t="e">
        <f>IFERROR(VLOOKUP(BB416,'class and classification'!$A$1:$C$338,3,FALSE),VLOOKUP(BB416,'class and classification'!$A$340:$C$378,3,FALSE))</f>
        <v>#N/A</v>
      </c>
      <c r="BG416">
        <v>8.1</v>
      </c>
      <c r="BH416">
        <v>9.4</v>
      </c>
      <c r="BI416">
        <v>11.3</v>
      </c>
      <c r="BJ416">
        <v>37.299999999999997</v>
      </c>
      <c r="BL416" t="s">
        <v>1210</v>
      </c>
      <c r="BM416" t="e">
        <f>IFERROR(VLOOKUP(BL416,'class and classification'!$A$1:$B$338,2,FALSE),VLOOKUP(BL416,'class and classification'!$A$340:$B$378,2,FALSE))</f>
        <v>#N/A</v>
      </c>
      <c r="BN416" t="e">
        <f>IFERROR(VLOOKUP(BL416,'class and classification'!$A$1:$C$338,3,FALSE),VLOOKUP(BL416,'class and classification'!$A$340:$C$378,3,FALSE))</f>
        <v>#N/A</v>
      </c>
      <c r="BO416">
        <v>61.870000000000005</v>
      </c>
      <c r="BP416">
        <v>56.65</v>
      </c>
      <c r="BQ416">
        <v>71.540000000000006</v>
      </c>
      <c r="BR416">
        <v>76.56</v>
      </c>
      <c r="BS416">
        <v>78.739999999999995</v>
      </c>
      <c r="BT416">
        <v>84.53</v>
      </c>
    </row>
    <row r="417" spans="1:72"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77</v>
      </c>
      <c r="F417">
        <v>84</v>
      </c>
      <c r="G417">
        <v>89.1</v>
      </c>
      <c r="H417">
        <v>92.3</v>
      </c>
      <c r="I417">
        <v>93.4</v>
      </c>
      <c r="J417">
        <v>93.3</v>
      </c>
      <c r="AB417" t="s">
        <v>1333</v>
      </c>
      <c r="AC417" t="e">
        <f>IFERROR(VLOOKUP(AB417,'class and classification'!$A$1:$B$338,2,FALSE),VLOOKUP(AB417,'class and classification'!$A$340:$B$378,2,FALSE))</f>
        <v>#N/A</v>
      </c>
      <c r="AD417" t="e">
        <f>IFERROR(VLOOKUP(AB417,'class and classification'!$A$1:$C$338,3,FALSE),VLOOKUP(AB417,'class and classification'!$A$340:$C$378,3,FALSE))</f>
        <v>#N/A</v>
      </c>
      <c r="BB417" t="s">
        <v>1135</v>
      </c>
      <c r="BC417" t="e">
        <f>IFERROR(VLOOKUP(BB417,'class and classification'!$A$1:$B$338,2,FALSE),VLOOKUP(BB417,'class and classification'!$A$340:$B$378,2,FALSE))</f>
        <v>#N/A</v>
      </c>
      <c r="BD417" t="e">
        <f>IFERROR(VLOOKUP(BB417,'class and classification'!$A$1:$C$338,3,FALSE),VLOOKUP(BB417,'class and classification'!$A$340:$C$378,3,FALSE))</f>
        <v>#N/A</v>
      </c>
      <c r="BG417">
        <v>2.2999999999999998</v>
      </c>
      <c r="BH417">
        <v>3.9</v>
      </c>
      <c r="BI417">
        <v>9.1</v>
      </c>
      <c r="BJ417">
        <v>17.7</v>
      </c>
      <c r="BL417" t="s">
        <v>1135</v>
      </c>
      <c r="BM417" t="e">
        <f>IFERROR(VLOOKUP(BL417,'class and classification'!$A$1:$B$338,2,FALSE),VLOOKUP(BL417,'class and classification'!$A$340:$B$378,2,FALSE))</f>
        <v>#N/A</v>
      </c>
      <c r="BN417" t="e">
        <f>IFERROR(VLOOKUP(BL417,'class and classification'!$A$1:$C$338,3,FALSE),VLOOKUP(BL417,'class and classification'!$A$340:$C$378,3,FALSE))</f>
        <v>#N/A</v>
      </c>
      <c r="BO417">
        <v>7.03</v>
      </c>
      <c r="BP417">
        <v>29.3</v>
      </c>
      <c r="BQ417">
        <v>78.13</v>
      </c>
      <c r="BR417">
        <v>79.27</v>
      </c>
      <c r="BS417">
        <v>79.7</v>
      </c>
      <c r="BT417">
        <v>80.52</v>
      </c>
    </row>
    <row r="418" spans="1:72"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87</v>
      </c>
      <c r="F418">
        <v>90</v>
      </c>
      <c r="G418">
        <v>92.6</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I418">
        <v>70.3</v>
      </c>
      <c r="AJ418">
        <v>92.3</v>
      </c>
      <c r="BB418" t="s">
        <v>911</v>
      </c>
      <c r="BC418" t="e">
        <f>IFERROR(VLOOKUP(BB418,'class and classification'!$A$1:$B$338,2,FALSE),VLOOKUP(BB418,'class and classification'!$A$340:$B$378,2,FALSE))</f>
        <v>#N/A</v>
      </c>
      <c r="BD418" t="e">
        <f>IFERROR(VLOOKUP(BB418,'class and classification'!$A$1:$C$338,3,FALSE),VLOOKUP(BB418,'class and classification'!$A$340:$C$378,3,FALSE))</f>
        <v>#N/A</v>
      </c>
      <c r="BG418">
        <v>0.2</v>
      </c>
      <c r="BH418">
        <v>0.5</v>
      </c>
      <c r="BI418">
        <v>1.9</v>
      </c>
      <c r="BJ418">
        <v>2.1</v>
      </c>
      <c r="BL418" t="s">
        <v>911</v>
      </c>
      <c r="BM418" t="e">
        <f>IFERROR(VLOOKUP(BL418,'class and classification'!$A$1:$B$338,2,FALSE),VLOOKUP(BL418,'class and classification'!$A$340:$B$378,2,FALSE))</f>
        <v>#N/A</v>
      </c>
      <c r="BN418" t="e">
        <f>IFERROR(VLOOKUP(BL418,'class and classification'!$A$1:$C$338,3,FALSE),VLOOKUP(BL418,'class and classification'!$A$340:$C$378,3,FALSE))</f>
        <v>#N/A</v>
      </c>
      <c r="BO418">
        <v>0</v>
      </c>
      <c r="BP418">
        <v>0</v>
      </c>
      <c r="BQ418">
        <v>40.51</v>
      </c>
      <c r="BR418">
        <v>47.11</v>
      </c>
      <c r="BS418">
        <v>46.37</v>
      </c>
      <c r="BT418">
        <v>48.28</v>
      </c>
    </row>
    <row r="419" spans="1:72"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97</v>
      </c>
      <c r="F419">
        <v>98</v>
      </c>
      <c r="G419">
        <v>98.5</v>
      </c>
      <c r="H419">
        <v>98.8</v>
      </c>
      <c r="I419">
        <v>98.5</v>
      </c>
      <c r="J419">
        <v>98.2</v>
      </c>
      <c r="AB419" t="s">
        <v>1334</v>
      </c>
      <c r="AC419" t="e">
        <f>IFERROR(VLOOKUP(AB419,'class and classification'!$A$1:$B$338,2,FALSE),VLOOKUP(AB419,'class and classification'!$A$340:$B$378,2,FALSE))</f>
        <v>#N/A</v>
      </c>
      <c r="AD419" t="e">
        <f>IFERROR(VLOOKUP(AB419,'class and classification'!$A$1:$C$338,3,FALSE),VLOOKUP(AB419,'class and classification'!$A$340:$C$378,3,FALSE))</f>
        <v>#N/A</v>
      </c>
      <c r="BB419" t="s">
        <v>1152</v>
      </c>
      <c r="BC419" t="e">
        <f>IFERROR(VLOOKUP(BB419,'class and classification'!$A$1:$B$338,2,FALSE),VLOOKUP(BB419,'class and classification'!$A$340:$B$378,2,FALSE))</f>
        <v>#N/A</v>
      </c>
      <c r="BD419" t="e">
        <f>IFERROR(VLOOKUP(BB419,'class and classification'!$A$1:$C$338,3,FALSE),VLOOKUP(BB419,'class and classification'!$A$340:$C$378,3,FALSE))</f>
        <v>#N/A</v>
      </c>
      <c r="BG419">
        <v>0.6</v>
      </c>
      <c r="BH419">
        <v>0.9</v>
      </c>
      <c r="BI419">
        <v>1</v>
      </c>
      <c r="BJ419">
        <v>25.8</v>
      </c>
      <c r="BL419" t="s">
        <v>1152</v>
      </c>
      <c r="BM419" t="e">
        <f>IFERROR(VLOOKUP(BL419,'class and classification'!$A$1:$B$338,2,FALSE),VLOOKUP(BL419,'class and classification'!$A$340:$B$378,2,FALSE))</f>
        <v>#N/A</v>
      </c>
      <c r="BN419" t="e">
        <f>IFERROR(VLOOKUP(BL419,'class and classification'!$A$1:$C$338,3,FALSE),VLOOKUP(BL419,'class and classification'!$A$340:$C$378,3,FALSE))</f>
        <v>#N/A</v>
      </c>
      <c r="BO419">
        <v>9.0499999999999989</v>
      </c>
      <c r="BP419">
        <v>42.5</v>
      </c>
      <c r="BQ419">
        <v>67.239999999999995</v>
      </c>
      <c r="BR419">
        <v>87.22</v>
      </c>
      <c r="BS419">
        <v>88.81</v>
      </c>
      <c r="BT419">
        <v>89.22</v>
      </c>
    </row>
    <row r="420" spans="1:72"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65</v>
      </c>
      <c r="F420">
        <v>71</v>
      </c>
      <c r="G420">
        <v>83.3</v>
      </c>
      <c r="H420">
        <v>88.7</v>
      </c>
      <c r="I420">
        <v>91.7</v>
      </c>
      <c r="J420">
        <v>91.8</v>
      </c>
      <c r="AB420" t="s">
        <v>1335</v>
      </c>
      <c r="AC420" t="e">
        <f>IFERROR(VLOOKUP(AB420,'class and classification'!$A$1:$B$338,2,FALSE),VLOOKUP(AB420,'class and classification'!$A$340:$B$378,2,FALSE))</f>
        <v>#N/A</v>
      </c>
      <c r="AD420" t="e">
        <f>IFERROR(VLOOKUP(AB420,'class and classification'!$A$1:$C$338,3,FALSE),VLOOKUP(AB420,'class and classification'!$A$340:$C$378,3,FALSE))</f>
        <v>#N/A</v>
      </c>
      <c r="BB420" t="s">
        <v>1156</v>
      </c>
      <c r="BC420" t="e">
        <f>IFERROR(VLOOKUP(BB420,'class and classification'!$A$1:$B$338,2,FALSE),VLOOKUP(BB420,'class and classification'!$A$340:$B$378,2,FALSE))</f>
        <v>#N/A</v>
      </c>
      <c r="BD420" t="e">
        <f>IFERROR(VLOOKUP(BB420,'class and classification'!$A$1:$C$338,3,FALSE),VLOOKUP(BB420,'class and classification'!$A$340:$C$378,3,FALSE))</f>
        <v>#N/A</v>
      </c>
      <c r="BG420">
        <v>1.5</v>
      </c>
      <c r="BH420">
        <v>5.4</v>
      </c>
      <c r="BI420">
        <v>10.9</v>
      </c>
      <c r="BJ420">
        <v>20.100000000000001</v>
      </c>
      <c r="BL420" t="s">
        <v>1156</v>
      </c>
      <c r="BM420" t="e">
        <f>IFERROR(VLOOKUP(BL420,'class and classification'!$A$1:$B$338,2,FALSE),VLOOKUP(BL420,'class and classification'!$A$340:$B$378,2,FALSE))</f>
        <v>#N/A</v>
      </c>
      <c r="BN420" t="e">
        <f>IFERROR(VLOOKUP(BL420,'class and classification'!$A$1:$C$338,3,FALSE),VLOOKUP(BL420,'class and classification'!$A$340:$C$378,3,FALSE))</f>
        <v>#N/A</v>
      </c>
      <c r="BO420">
        <v>13.320000000000002</v>
      </c>
      <c r="BP420">
        <v>51.53</v>
      </c>
      <c r="BQ420">
        <v>71.02</v>
      </c>
      <c r="BR420">
        <v>76.88</v>
      </c>
      <c r="BS420">
        <v>77.73</v>
      </c>
      <c r="BT420">
        <v>83.34</v>
      </c>
    </row>
    <row r="421" spans="1:72"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84</v>
      </c>
      <c r="F421">
        <v>87</v>
      </c>
      <c r="G421">
        <v>91.3</v>
      </c>
      <c r="AB421" t="s">
        <v>1336</v>
      </c>
      <c r="AC421" t="e">
        <f>IFERROR(VLOOKUP(AB421,'class and classification'!$A$1:$B$338,2,FALSE),VLOOKUP(AB421,'class and classification'!$A$340:$B$378,2,FALSE))</f>
        <v>#N/A</v>
      </c>
      <c r="AD421" t="e">
        <f>IFERROR(VLOOKUP(AB421,'class and classification'!$A$1:$C$338,3,FALSE),VLOOKUP(AB421,'class and classification'!$A$340:$C$378,3,FALSE))</f>
        <v>#N/A</v>
      </c>
      <c r="BB421" t="s">
        <v>712</v>
      </c>
      <c r="BC421" t="e">
        <f>IFERROR(VLOOKUP(BB421,'class and classification'!$A$1:$B$338,2,FALSE),VLOOKUP(BB421,'class and classification'!$A$340:$B$378,2,FALSE))</f>
        <v>#N/A</v>
      </c>
      <c r="BD421" t="e">
        <f>IFERROR(VLOOKUP(BB421,'class and classification'!$A$1:$C$338,3,FALSE),VLOOKUP(BB421,'class and classification'!$A$340:$C$378,3,FALSE))</f>
        <v>#N/A</v>
      </c>
      <c r="BG421">
        <v>0.5</v>
      </c>
      <c r="BH421">
        <v>17.2</v>
      </c>
      <c r="BI421">
        <v>48.8</v>
      </c>
      <c r="BJ421">
        <v>49.3</v>
      </c>
      <c r="BL421" t="s">
        <v>712</v>
      </c>
      <c r="BM421" t="e">
        <f>IFERROR(VLOOKUP(BL421,'class and classification'!$A$1:$B$338,2,FALSE),VLOOKUP(BL421,'class and classification'!$A$340:$B$378,2,FALSE))</f>
        <v>#N/A</v>
      </c>
      <c r="BN421" t="e">
        <f>IFERROR(VLOOKUP(BL421,'class and classification'!$A$1:$C$338,3,FALSE),VLOOKUP(BL421,'class and classification'!$A$340:$C$378,3,FALSE))</f>
        <v>#N/A</v>
      </c>
      <c r="BO421">
        <v>6.6000000000000005</v>
      </c>
      <c r="BP421">
        <v>50.06</v>
      </c>
      <c r="BQ421">
        <v>67.17</v>
      </c>
      <c r="BR421">
        <v>70.489999999999995</v>
      </c>
      <c r="BS421">
        <v>70.510000000000005</v>
      </c>
      <c r="BT421">
        <v>69.849999999999994</v>
      </c>
    </row>
    <row r="422" spans="1:72"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78</v>
      </c>
      <c r="F422">
        <v>81</v>
      </c>
      <c r="G422">
        <v>86.4</v>
      </c>
      <c r="AB422" t="s">
        <v>1337</v>
      </c>
      <c r="AC422" t="e">
        <f>IFERROR(VLOOKUP(AB422,'class and classification'!$A$1:$B$338,2,FALSE),VLOOKUP(AB422,'class and classification'!$A$340:$B$378,2,FALSE))</f>
        <v>#N/A</v>
      </c>
      <c r="AD422" t="e">
        <f>IFERROR(VLOOKUP(AB422,'class and classification'!$A$1:$C$338,3,FALSE),VLOOKUP(AB422,'class and classification'!$A$340:$C$378,3,FALSE))</f>
        <v>#N/A</v>
      </c>
      <c r="BB422" t="s">
        <v>1195</v>
      </c>
      <c r="BC422" t="e">
        <f>IFERROR(VLOOKUP(BB422,'class and classification'!$A$1:$B$338,2,FALSE),VLOOKUP(BB422,'class and classification'!$A$340:$B$378,2,FALSE))</f>
        <v>#N/A</v>
      </c>
      <c r="BD422" t="e">
        <f>IFERROR(VLOOKUP(BB422,'class and classification'!$A$1:$C$338,3,FALSE),VLOOKUP(BB422,'class and classification'!$A$340:$C$378,3,FALSE))</f>
        <v>#N/A</v>
      </c>
      <c r="BG422">
        <v>0.1</v>
      </c>
      <c r="BH422">
        <v>0.4</v>
      </c>
      <c r="BI422">
        <v>0.6</v>
      </c>
      <c r="BJ422">
        <v>1.3</v>
      </c>
      <c r="BL422" t="s">
        <v>1195</v>
      </c>
      <c r="BM422" t="e">
        <f>IFERROR(VLOOKUP(BL422,'class and classification'!$A$1:$B$338,2,FALSE),VLOOKUP(BL422,'class and classification'!$A$340:$B$378,2,FALSE))</f>
        <v>#N/A</v>
      </c>
      <c r="BN422" t="e">
        <f>IFERROR(VLOOKUP(BL422,'class and classification'!$A$1:$C$338,3,FALSE),VLOOKUP(BL422,'class and classification'!$A$340:$C$378,3,FALSE))</f>
        <v>#N/A</v>
      </c>
      <c r="BO422">
        <v>46.949999999999996</v>
      </c>
      <c r="BP422">
        <v>65.98</v>
      </c>
      <c r="BQ422">
        <v>77.16</v>
      </c>
      <c r="BR422">
        <v>83.21</v>
      </c>
      <c r="BS422">
        <v>87.9</v>
      </c>
      <c r="BT422">
        <v>87.79</v>
      </c>
    </row>
    <row r="423" spans="1:72"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87</v>
      </c>
      <c r="F423">
        <v>91</v>
      </c>
      <c r="G423">
        <v>92.7</v>
      </c>
      <c r="AB423" t="s">
        <v>1338</v>
      </c>
      <c r="AC423" t="e">
        <f>IFERROR(VLOOKUP(AB423,'class and classification'!$A$1:$B$338,2,FALSE),VLOOKUP(AB423,'class and classification'!$A$340:$B$378,2,FALSE))</f>
        <v>#N/A</v>
      </c>
      <c r="AD423" t="e">
        <f>IFERROR(VLOOKUP(AB423,'class and classification'!$A$1:$C$338,3,FALSE),VLOOKUP(AB423,'class and classification'!$A$340:$C$378,3,FALSE))</f>
        <v>#N/A</v>
      </c>
      <c r="BB423" t="s">
        <v>723</v>
      </c>
      <c r="BC423" t="e">
        <f>IFERROR(VLOOKUP(BB423,'class and classification'!$A$1:$B$338,2,FALSE),VLOOKUP(BB423,'class and classification'!$A$340:$B$378,2,FALSE))</f>
        <v>#N/A</v>
      </c>
      <c r="BD423" t="e">
        <f>IFERROR(VLOOKUP(BB423,'class and classification'!$A$1:$C$338,3,FALSE),VLOOKUP(BB423,'class and classification'!$A$340:$C$378,3,FALSE))</f>
        <v>#N/A</v>
      </c>
      <c r="BG423">
        <v>5.8</v>
      </c>
      <c r="BH423">
        <v>9</v>
      </c>
      <c r="BI423">
        <v>26.8</v>
      </c>
      <c r="BJ423">
        <v>44</v>
      </c>
      <c r="BL423" t="s">
        <v>723</v>
      </c>
      <c r="BM423" t="e">
        <f>IFERROR(VLOOKUP(BL423,'class and classification'!$A$1:$B$338,2,FALSE),VLOOKUP(BL423,'class and classification'!$A$340:$B$378,2,FALSE))</f>
        <v>#N/A</v>
      </c>
      <c r="BN423" t="e">
        <f>IFERROR(VLOOKUP(BL423,'class and classification'!$A$1:$C$338,3,FALSE),VLOOKUP(BL423,'class and classification'!$A$340:$C$378,3,FALSE))</f>
        <v>#N/A</v>
      </c>
      <c r="BO423">
        <v>50.370000000000005</v>
      </c>
      <c r="BP423">
        <v>61.14</v>
      </c>
      <c r="BQ423">
        <v>71.739999999999995</v>
      </c>
      <c r="BR423">
        <v>78.41</v>
      </c>
      <c r="BS423">
        <v>78.709999999999994</v>
      </c>
      <c r="BT423">
        <v>82.31</v>
      </c>
    </row>
    <row r="424" spans="1:72"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H424">
        <v>92.3</v>
      </c>
      <c r="I424">
        <v>94</v>
      </c>
      <c r="J424">
        <v>93.8</v>
      </c>
      <c r="AB424" t="s">
        <v>1339</v>
      </c>
      <c r="AC424" t="e">
        <f>IFERROR(VLOOKUP(AB424,'class and classification'!$A$1:$B$338,2,FALSE),VLOOKUP(AB424,'class and classification'!$A$340:$B$378,2,FALSE))</f>
        <v>#N/A</v>
      </c>
      <c r="AD424" t="e">
        <f>IFERROR(VLOOKUP(AB424,'class and classification'!$A$1:$C$338,3,FALSE),VLOOKUP(AB424,'class and classification'!$A$340:$C$378,3,FALSE))</f>
        <v>#N/A</v>
      </c>
      <c r="BB424" t="s">
        <v>1076</v>
      </c>
      <c r="BC424" t="e">
        <f>IFERROR(VLOOKUP(BB424,'class and classification'!$A$1:$B$338,2,FALSE),VLOOKUP(BB424,'class and classification'!$A$340:$B$378,2,FALSE))</f>
        <v>#N/A</v>
      </c>
      <c r="BD424" t="e">
        <f>IFERROR(VLOOKUP(BB424,'class and classification'!$A$1:$C$338,3,FALSE),VLOOKUP(BB424,'class and classification'!$A$340:$C$378,3,FALSE))</f>
        <v>#N/A</v>
      </c>
      <c r="BG424">
        <v>11.2</v>
      </c>
      <c r="BH424">
        <v>24</v>
      </c>
      <c r="BI424">
        <v>63.3</v>
      </c>
      <c r="BJ424">
        <v>72.599999999999994</v>
      </c>
      <c r="BL424" t="s">
        <v>1076</v>
      </c>
      <c r="BM424" t="e">
        <f>IFERROR(VLOOKUP(BL424,'class and classification'!$A$1:$B$338,2,FALSE),VLOOKUP(BL424,'class and classification'!$A$340:$B$378,2,FALSE))</f>
        <v>#N/A</v>
      </c>
      <c r="BN424" t="e">
        <f>IFERROR(VLOOKUP(BL424,'class and classification'!$A$1:$C$338,3,FALSE),VLOOKUP(BL424,'class and classification'!$A$340:$C$378,3,FALSE))</f>
        <v>#N/A</v>
      </c>
      <c r="BO424">
        <v>66.38</v>
      </c>
      <c r="BP424">
        <v>55.6</v>
      </c>
      <c r="BQ424">
        <v>65.56</v>
      </c>
      <c r="BR424">
        <v>64.94</v>
      </c>
      <c r="BS424">
        <v>71.39</v>
      </c>
      <c r="BT424">
        <v>73.790000000000006</v>
      </c>
    </row>
    <row r="425" spans="1:72"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H425">
        <v>94.199999999999989</v>
      </c>
      <c r="I425">
        <v>95.2</v>
      </c>
      <c r="J425">
        <v>94.9</v>
      </c>
      <c r="AB425" t="s">
        <v>1340</v>
      </c>
      <c r="AC425" t="e">
        <f>IFERROR(VLOOKUP(AB425,'class and classification'!$A$1:$B$338,2,FALSE),VLOOKUP(AB425,'class and classification'!$A$340:$B$378,2,FALSE))</f>
        <v>#N/A</v>
      </c>
      <c r="AD425" t="e">
        <f>IFERROR(VLOOKUP(AB425,'class and classification'!$A$1:$C$338,3,FALSE),VLOOKUP(AB425,'class and classification'!$A$340:$C$378,3,FALSE))</f>
        <v>#N/A</v>
      </c>
      <c r="BB425" t="s">
        <v>1058</v>
      </c>
      <c r="BC425" t="e">
        <f>IFERROR(VLOOKUP(BB425,'class and classification'!$A$1:$B$338,2,FALSE),VLOOKUP(BB425,'class and classification'!$A$340:$B$378,2,FALSE))</f>
        <v>#N/A</v>
      </c>
      <c r="BD425" t="e">
        <f>IFERROR(VLOOKUP(BB425,'class and classification'!$A$1:$C$338,3,FALSE),VLOOKUP(BB425,'class and classification'!$A$340:$C$378,3,FALSE))</f>
        <v>#N/A</v>
      </c>
      <c r="BG425">
        <v>6.1</v>
      </c>
      <c r="BH425">
        <v>36.299999999999997</v>
      </c>
      <c r="BI425">
        <v>57.2</v>
      </c>
      <c r="BJ425">
        <v>68.7</v>
      </c>
      <c r="BL425" t="s">
        <v>1058</v>
      </c>
      <c r="BM425" t="e">
        <f>IFERROR(VLOOKUP(BL425,'class and classification'!$A$1:$B$338,2,FALSE),VLOOKUP(BL425,'class and classification'!$A$340:$B$378,2,FALSE))</f>
        <v>#N/A</v>
      </c>
      <c r="BN425" t="e">
        <f>IFERROR(VLOOKUP(BL425,'class and classification'!$A$1:$C$338,3,FALSE),VLOOKUP(BL425,'class and classification'!$A$340:$C$378,3,FALSE))</f>
        <v>#N/A</v>
      </c>
      <c r="BP425">
        <v>29.81</v>
      </c>
      <c r="BQ425">
        <v>39.93</v>
      </c>
      <c r="BR425">
        <v>33.89</v>
      </c>
      <c r="BS425">
        <v>52.99</v>
      </c>
      <c r="BT425">
        <v>59</v>
      </c>
    </row>
    <row r="426" spans="1:72" x14ac:dyDescent="0.3">
      <c r="AB426" t="s">
        <v>1341</v>
      </c>
      <c r="AC426" t="e">
        <f>IFERROR(VLOOKUP(AB426,'class and classification'!$A$1:$B$338,2,FALSE),VLOOKUP(AB426,'class and classification'!$A$340:$B$378,2,FALSE))</f>
        <v>#N/A</v>
      </c>
      <c r="AD426" t="e">
        <f>IFERROR(VLOOKUP(AB426,'class and classification'!$A$1:$C$338,3,FALSE),VLOOKUP(AB426,'class and classification'!$A$340:$C$378,3,FALSE))</f>
        <v>#N/A</v>
      </c>
      <c r="BB426" t="s">
        <v>1052</v>
      </c>
      <c r="BC426" t="e">
        <f>IFERROR(VLOOKUP(BB426,'class and classification'!$A$1:$B$338,2,FALSE),VLOOKUP(BB426,'class and classification'!$A$340:$B$378,2,FALSE))</f>
        <v>#N/A</v>
      </c>
      <c r="BD426" t="e">
        <f>IFERROR(VLOOKUP(BB426,'class and classification'!$A$1:$C$338,3,FALSE),VLOOKUP(BB426,'class and classification'!$A$340:$C$378,3,FALSE))</f>
        <v>#N/A</v>
      </c>
      <c r="BG426">
        <v>1.1000000000000001</v>
      </c>
      <c r="BH426">
        <v>43.3</v>
      </c>
      <c r="BI426">
        <v>70.3</v>
      </c>
      <c r="BJ426">
        <v>80.099999999999994</v>
      </c>
      <c r="BL426" t="s">
        <v>1052</v>
      </c>
      <c r="BM426" t="e">
        <f>IFERROR(VLOOKUP(BL426,'class and classification'!$A$1:$B$338,2,FALSE),VLOOKUP(BL426,'class and classification'!$A$340:$B$378,2,FALSE))</f>
        <v>#N/A</v>
      </c>
      <c r="BN426" t="e">
        <f>IFERROR(VLOOKUP(BL426,'class and classification'!$A$1:$C$338,3,FALSE),VLOOKUP(BL426,'class and classification'!$A$340:$C$378,3,FALSE))</f>
        <v>#N/A</v>
      </c>
      <c r="BO426">
        <v>95.54</v>
      </c>
      <c r="BP426">
        <v>77.38</v>
      </c>
      <c r="BQ426">
        <v>79.63</v>
      </c>
      <c r="BR426">
        <v>90.59</v>
      </c>
      <c r="BS426">
        <v>89.75</v>
      </c>
      <c r="BT426">
        <v>89.58</v>
      </c>
    </row>
    <row r="427" spans="1:72"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AB427" t="s">
        <v>1342</v>
      </c>
      <c r="AC427" t="e">
        <f>IFERROR(VLOOKUP(AB427,'class and classification'!$A$1:$B$338,2,FALSE),VLOOKUP(AB427,'class and classification'!$A$340:$B$378,2,FALSE))</f>
        <v>#N/A</v>
      </c>
      <c r="AD427" t="e">
        <f>IFERROR(VLOOKUP(AB427,'class and classification'!$A$1:$C$338,3,FALSE),VLOOKUP(AB427,'class and classification'!$A$340:$C$378,3,FALSE))</f>
        <v>#N/A</v>
      </c>
      <c r="BB427" t="s">
        <v>1073</v>
      </c>
      <c r="BC427" t="e">
        <f>IFERROR(VLOOKUP(BB427,'class and classification'!$A$1:$B$338,2,FALSE),VLOOKUP(BB427,'class and classification'!$A$340:$B$378,2,FALSE))</f>
        <v>#N/A</v>
      </c>
      <c r="BD427" t="e">
        <f>IFERROR(VLOOKUP(BB427,'class and classification'!$A$1:$C$338,3,FALSE),VLOOKUP(BB427,'class and classification'!$A$340:$C$378,3,FALSE))</f>
        <v>#N/A</v>
      </c>
      <c r="BG427">
        <v>12.4</v>
      </c>
      <c r="BH427">
        <v>14.8</v>
      </c>
      <c r="BI427">
        <v>41.1</v>
      </c>
      <c r="BJ427">
        <v>64.400000000000006</v>
      </c>
      <c r="BL427" t="s">
        <v>1073</v>
      </c>
      <c r="BM427" t="e">
        <f>IFERROR(VLOOKUP(BL427,'class and classification'!$A$1:$B$338,2,FALSE),VLOOKUP(BL427,'class and classification'!$A$340:$B$378,2,FALSE))</f>
        <v>#N/A</v>
      </c>
      <c r="BN427" t="e">
        <f>IFERROR(VLOOKUP(BL427,'class and classification'!$A$1:$C$338,3,FALSE),VLOOKUP(BL427,'class and classification'!$A$340:$C$378,3,FALSE))</f>
        <v>#N/A</v>
      </c>
      <c r="BO427">
        <v>26.32</v>
      </c>
      <c r="BP427">
        <v>26.38</v>
      </c>
      <c r="BQ427">
        <v>50.33</v>
      </c>
      <c r="BR427">
        <v>49.29</v>
      </c>
      <c r="BS427">
        <v>48.05</v>
      </c>
      <c r="BT427">
        <v>48.08</v>
      </c>
    </row>
    <row r="428" spans="1:72"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96</v>
      </c>
      <c r="F428">
        <v>97</v>
      </c>
      <c r="G428">
        <v>98.2</v>
      </c>
      <c r="H428">
        <v>98.5</v>
      </c>
      <c r="I428">
        <v>98.7</v>
      </c>
      <c r="J428">
        <v>98.4</v>
      </c>
      <c r="AB428" t="s">
        <v>1343</v>
      </c>
      <c r="AC428" t="e">
        <f>IFERROR(VLOOKUP(AB428,'class and classification'!$A$1:$B$338,2,FALSE),VLOOKUP(AB428,'class and classification'!$A$340:$B$378,2,FALSE))</f>
        <v>#N/A</v>
      </c>
      <c r="AD428" t="e">
        <f>IFERROR(VLOOKUP(AB428,'class and classification'!$A$1:$C$338,3,FALSE),VLOOKUP(AB428,'class and classification'!$A$340:$C$378,3,FALSE))</f>
        <v>#N/A</v>
      </c>
      <c r="BB428" t="s">
        <v>1067</v>
      </c>
      <c r="BC428" t="e">
        <f>IFERROR(VLOOKUP(BB428,'class and classification'!$A$1:$B$338,2,FALSE),VLOOKUP(BB428,'class and classification'!$A$340:$B$378,2,FALSE))</f>
        <v>#N/A</v>
      </c>
      <c r="BD428" t="e">
        <f>IFERROR(VLOOKUP(BB428,'class and classification'!$A$1:$C$338,3,FALSE),VLOOKUP(BB428,'class and classification'!$A$340:$C$378,3,FALSE))</f>
        <v>#N/A</v>
      </c>
      <c r="BG428">
        <v>15.5</v>
      </c>
      <c r="BH428">
        <v>20.7</v>
      </c>
      <c r="BI428">
        <v>53.1</v>
      </c>
      <c r="BJ428">
        <v>70.7</v>
      </c>
      <c r="BL428" t="s">
        <v>1067</v>
      </c>
      <c r="BM428" t="e">
        <f>IFERROR(VLOOKUP(BL428,'class and classification'!$A$1:$B$338,2,FALSE),VLOOKUP(BL428,'class and classification'!$A$340:$B$378,2,FALSE))</f>
        <v>#N/A</v>
      </c>
      <c r="BN428" t="e">
        <f>IFERROR(VLOOKUP(BL428,'class and classification'!$A$1:$C$338,3,FALSE),VLOOKUP(BL428,'class and classification'!$A$340:$C$378,3,FALSE))</f>
        <v>#N/A</v>
      </c>
      <c r="BP428">
        <v>48.17</v>
      </c>
      <c r="BQ428">
        <v>65.87</v>
      </c>
      <c r="BR428">
        <v>73.989999999999995</v>
      </c>
      <c r="BS428">
        <v>73.709999999999994</v>
      </c>
      <c r="BT428">
        <v>68.34</v>
      </c>
    </row>
    <row r="429" spans="1:72"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95</v>
      </c>
      <c r="F429">
        <v>97</v>
      </c>
      <c r="G429">
        <v>99.1</v>
      </c>
      <c r="H429">
        <v>99.2</v>
      </c>
      <c r="I429">
        <v>99.5</v>
      </c>
      <c r="J429">
        <v>99.4</v>
      </c>
      <c r="AB429" t="s">
        <v>1344</v>
      </c>
      <c r="AC429" t="e">
        <f>IFERROR(VLOOKUP(AB429,'class and classification'!$A$1:$B$338,2,FALSE),VLOOKUP(AB429,'class and classification'!$A$340:$B$378,2,FALSE))</f>
        <v>#N/A</v>
      </c>
      <c r="AD429" t="e">
        <f>IFERROR(VLOOKUP(AB429,'class and classification'!$A$1:$C$338,3,FALSE),VLOOKUP(AB429,'class and classification'!$A$340:$C$378,3,FALSE))</f>
        <v>#N/A</v>
      </c>
      <c r="BB429" t="s">
        <v>1085</v>
      </c>
      <c r="BC429" t="e">
        <f>IFERROR(VLOOKUP(BB429,'class and classification'!$A$1:$B$338,2,FALSE),VLOOKUP(BB429,'class and classification'!$A$340:$B$378,2,FALSE))</f>
        <v>#N/A</v>
      </c>
      <c r="BD429" t="e">
        <f>IFERROR(VLOOKUP(BB429,'class and classification'!$A$1:$C$338,3,FALSE),VLOOKUP(BB429,'class and classification'!$A$340:$C$378,3,FALSE))</f>
        <v>#N/A</v>
      </c>
      <c r="BG429">
        <v>3.4</v>
      </c>
      <c r="BH429">
        <v>13.3</v>
      </c>
      <c r="BI429">
        <v>25.5</v>
      </c>
      <c r="BJ429">
        <v>35.9</v>
      </c>
      <c r="BL429" t="s">
        <v>1085</v>
      </c>
      <c r="BM429" t="e">
        <f>IFERROR(VLOOKUP(BL429,'class and classification'!$A$1:$B$338,2,FALSE),VLOOKUP(BL429,'class and classification'!$A$340:$B$378,2,FALSE))</f>
        <v>#N/A</v>
      </c>
      <c r="BN429" t="e">
        <f>IFERROR(VLOOKUP(BL429,'class and classification'!$A$1:$C$338,3,FALSE),VLOOKUP(BL429,'class and classification'!$A$340:$C$378,3,FALSE))</f>
        <v>#N/A</v>
      </c>
      <c r="BO429">
        <v>17.510000000000002</v>
      </c>
      <c r="BP429">
        <v>18.86</v>
      </c>
      <c r="BQ429">
        <v>42.97</v>
      </c>
      <c r="BR429">
        <v>44.39</v>
      </c>
      <c r="BS429">
        <v>42.87</v>
      </c>
      <c r="BT429">
        <v>42.77</v>
      </c>
    </row>
    <row r="430" spans="1:72"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93</v>
      </c>
      <c r="F430">
        <v>94</v>
      </c>
      <c r="G430">
        <v>95.3</v>
      </c>
      <c r="H430">
        <v>96</v>
      </c>
      <c r="I430">
        <v>96.2</v>
      </c>
      <c r="J430">
        <v>95.1</v>
      </c>
      <c r="AB430" t="s">
        <v>1345</v>
      </c>
      <c r="AC430" t="e">
        <f>IFERROR(VLOOKUP(AB430,'class and classification'!$A$1:$B$338,2,FALSE),VLOOKUP(AB430,'class and classification'!$A$340:$B$378,2,FALSE))</f>
        <v>#N/A</v>
      </c>
      <c r="AD430" t="e">
        <f>IFERROR(VLOOKUP(AB430,'class and classification'!$A$1:$C$338,3,FALSE),VLOOKUP(AB430,'class and classification'!$A$340:$C$378,3,FALSE))</f>
        <v>#N/A</v>
      </c>
      <c r="BB430" t="s">
        <v>1079</v>
      </c>
      <c r="BC430" t="e">
        <f>IFERROR(VLOOKUP(BB430,'class and classification'!$A$1:$B$338,2,FALSE),VLOOKUP(BB430,'class and classification'!$A$340:$B$378,2,FALSE))</f>
        <v>#N/A</v>
      </c>
      <c r="BD430" t="e">
        <f>IFERROR(VLOOKUP(BB430,'class and classification'!$A$1:$C$338,3,FALSE),VLOOKUP(BB430,'class and classification'!$A$340:$C$378,3,FALSE))</f>
        <v>#N/A</v>
      </c>
      <c r="BG430">
        <v>9.1</v>
      </c>
      <c r="BH430">
        <v>26.8</v>
      </c>
      <c r="BI430">
        <v>56.3</v>
      </c>
      <c r="BJ430">
        <v>68.7</v>
      </c>
      <c r="BL430" t="s">
        <v>1079</v>
      </c>
      <c r="BM430" t="e">
        <f>IFERROR(VLOOKUP(BL430,'class and classification'!$A$1:$B$338,2,FALSE),VLOOKUP(BL430,'class and classification'!$A$340:$B$378,2,FALSE))</f>
        <v>#N/A</v>
      </c>
      <c r="BN430" t="e">
        <f>IFERROR(VLOOKUP(BL430,'class and classification'!$A$1:$C$338,3,FALSE),VLOOKUP(BL430,'class and classification'!$A$340:$C$378,3,FALSE))</f>
        <v>#N/A</v>
      </c>
      <c r="BO430">
        <v>72.289999999999992</v>
      </c>
      <c r="BP430">
        <v>42.01</v>
      </c>
      <c r="BQ430">
        <v>58.14</v>
      </c>
      <c r="BR430">
        <v>72.3</v>
      </c>
      <c r="BS430">
        <v>75.64</v>
      </c>
      <c r="BT430">
        <v>76.760000000000005</v>
      </c>
    </row>
    <row r="431" spans="1:72"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86</v>
      </c>
      <c r="F431">
        <v>91</v>
      </c>
      <c r="G431">
        <v>93</v>
      </c>
      <c r="H431">
        <v>94.800000000000011</v>
      </c>
      <c r="I431">
        <v>95.4</v>
      </c>
      <c r="J431">
        <v>95.5</v>
      </c>
      <c r="AB431" t="s">
        <v>1346</v>
      </c>
      <c r="AC431" t="e">
        <f>IFERROR(VLOOKUP(AB431,'class and classification'!$A$1:$B$338,2,FALSE),VLOOKUP(AB431,'class and classification'!$A$340:$B$378,2,FALSE))</f>
        <v>#N/A</v>
      </c>
      <c r="AD431" t="e">
        <f>IFERROR(VLOOKUP(AB431,'class and classification'!$A$1:$C$338,3,FALSE),VLOOKUP(AB431,'class and classification'!$A$340:$C$378,3,FALSE))</f>
        <v>#N/A</v>
      </c>
      <c r="BB431" t="s">
        <v>1082</v>
      </c>
      <c r="BC431" t="e">
        <f>IFERROR(VLOOKUP(BB431,'class and classification'!$A$1:$B$338,2,FALSE),VLOOKUP(BB431,'class and classification'!$A$340:$B$378,2,FALSE))</f>
        <v>#N/A</v>
      </c>
      <c r="BD431" t="e">
        <f>IFERROR(VLOOKUP(BB431,'class and classification'!$A$1:$C$338,3,FALSE),VLOOKUP(BB431,'class and classification'!$A$340:$C$378,3,FALSE))</f>
        <v>#N/A</v>
      </c>
      <c r="BG431">
        <v>8.3000000000000007</v>
      </c>
      <c r="BH431">
        <v>33.9</v>
      </c>
      <c r="BI431">
        <v>58.2</v>
      </c>
      <c r="BJ431">
        <v>72.599999999999994</v>
      </c>
      <c r="BL431" t="s">
        <v>1082</v>
      </c>
      <c r="BM431" t="e">
        <f>IFERROR(VLOOKUP(BL431,'class and classification'!$A$1:$B$338,2,FALSE),VLOOKUP(BL431,'class and classification'!$A$340:$B$378,2,FALSE))</f>
        <v>#N/A</v>
      </c>
      <c r="BN431" t="e">
        <f>IFERROR(VLOOKUP(BL431,'class and classification'!$A$1:$C$338,3,FALSE),VLOOKUP(BL431,'class and classification'!$A$340:$C$378,3,FALSE))</f>
        <v>#N/A</v>
      </c>
      <c r="BO431">
        <v>31.369999999999997</v>
      </c>
      <c r="BP431">
        <v>43.34</v>
      </c>
      <c r="BQ431">
        <v>55.99</v>
      </c>
      <c r="BR431">
        <v>59.63</v>
      </c>
      <c r="BS431">
        <v>59.96</v>
      </c>
      <c r="BT431">
        <v>62.89</v>
      </c>
    </row>
    <row r="432" spans="1:72"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94</v>
      </c>
      <c r="F432">
        <v>95</v>
      </c>
      <c r="G432">
        <v>96.9</v>
      </c>
      <c r="H432">
        <v>97.5</v>
      </c>
      <c r="I432">
        <v>97.6</v>
      </c>
      <c r="J432">
        <v>97.3</v>
      </c>
      <c r="AB432" t="s">
        <v>1347</v>
      </c>
      <c r="AC432" t="e">
        <f>IFERROR(VLOOKUP(AB432,'class and classification'!$A$1:$B$338,2,FALSE),VLOOKUP(AB432,'class and classification'!$A$340:$B$378,2,FALSE))</f>
        <v>#N/A</v>
      </c>
      <c r="AD432" t="e">
        <f>IFERROR(VLOOKUP(AB432,'class and classification'!$A$1:$C$338,3,FALSE),VLOOKUP(AB432,'class and classification'!$A$340:$C$378,3,FALSE))</f>
        <v>#N/A</v>
      </c>
      <c r="BB432" t="s">
        <v>1070</v>
      </c>
      <c r="BC432" t="e">
        <f>IFERROR(VLOOKUP(BB432,'class and classification'!$A$1:$B$338,2,FALSE),VLOOKUP(BB432,'class and classification'!$A$340:$B$378,2,FALSE))</f>
        <v>#N/A</v>
      </c>
      <c r="BD432" t="e">
        <f>IFERROR(VLOOKUP(BB432,'class and classification'!$A$1:$C$338,3,FALSE),VLOOKUP(BB432,'class and classification'!$A$340:$C$378,3,FALSE))</f>
        <v>#N/A</v>
      </c>
      <c r="BG432">
        <v>6.7</v>
      </c>
      <c r="BH432">
        <v>13</v>
      </c>
      <c r="BI432">
        <v>31.7</v>
      </c>
      <c r="BJ432">
        <v>51.9</v>
      </c>
      <c r="BL432" t="s">
        <v>1070</v>
      </c>
      <c r="BM432" t="e">
        <f>IFERROR(VLOOKUP(BL432,'class and classification'!$A$1:$B$338,2,FALSE),VLOOKUP(BL432,'class and classification'!$A$340:$B$378,2,FALSE))</f>
        <v>#N/A</v>
      </c>
      <c r="BN432" t="e">
        <f>IFERROR(VLOOKUP(BL432,'class and classification'!$A$1:$C$338,3,FALSE),VLOOKUP(BL432,'class and classification'!$A$340:$C$378,3,FALSE))</f>
        <v>#N/A</v>
      </c>
      <c r="BO432">
        <v>17.690000000000001</v>
      </c>
      <c r="BP432">
        <v>21.67</v>
      </c>
      <c r="BQ432">
        <v>40.450000000000003</v>
      </c>
      <c r="BR432">
        <v>37.69</v>
      </c>
      <c r="BS432">
        <v>40.79</v>
      </c>
      <c r="BT432">
        <v>41.52</v>
      </c>
    </row>
    <row r="433" spans="1:72"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95</v>
      </c>
      <c r="F433">
        <v>96</v>
      </c>
      <c r="G433">
        <v>96.9</v>
      </c>
      <c r="H433">
        <v>97.199999999999989</v>
      </c>
      <c r="I433">
        <v>96.3</v>
      </c>
      <c r="J433">
        <v>96.2</v>
      </c>
      <c r="AB433" t="s">
        <v>1348</v>
      </c>
      <c r="AC433" t="e">
        <f>IFERROR(VLOOKUP(AB433,'class and classification'!$A$1:$B$338,2,FALSE),VLOOKUP(AB433,'class and classification'!$A$340:$B$378,2,FALSE))</f>
        <v>#N/A</v>
      </c>
      <c r="AD433" t="e">
        <f>IFERROR(VLOOKUP(AB433,'class and classification'!$A$1:$C$338,3,FALSE),VLOOKUP(AB433,'class and classification'!$A$340:$C$378,3,FALSE))</f>
        <v>#N/A</v>
      </c>
      <c r="BB433" t="s">
        <v>1061</v>
      </c>
      <c r="BC433" t="e">
        <f>IFERROR(VLOOKUP(BB433,'class and classification'!$A$1:$B$338,2,FALSE),VLOOKUP(BB433,'class and classification'!$A$340:$B$378,2,FALSE))</f>
        <v>#N/A</v>
      </c>
      <c r="BD433" t="e">
        <f>IFERROR(VLOOKUP(BB433,'class and classification'!$A$1:$C$338,3,FALSE),VLOOKUP(BB433,'class and classification'!$A$340:$C$378,3,FALSE))</f>
        <v>#N/A</v>
      </c>
      <c r="BG433">
        <v>4.3</v>
      </c>
      <c r="BH433">
        <v>6.7</v>
      </c>
      <c r="BI433">
        <v>33.4</v>
      </c>
      <c r="BJ433">
        <v>69.5</v>
      </c>
      <c r="BL433" t="s">
        <v>1061</v>
      </c>
      <c r="BM433" t="e">
        <f>IFERROR(VLOOKUP(BL433,'class and classification'!$A$1:$B$338,2,FALSE),VLOOKUP(BL433,'class and classification'!$A$340:$B$378,2,FALSE))</f>
        <v>#N/A</v>
      </c>
      <c r="BN433" t="e">
        <f>IFERROR(VLOOKUP(BL433,'class and classification'!$A$1:$C$338,3,FALSE),VLOOKUP(BL433,'class and classification'!$A$340:$C$378,3,FALSE))</f>
        <v>#N/A</v>
      </c>
      <c r="BP433">
        <v>25.88</v>
      </c>
      <c r="BQ433">
        <v>48.31</v>
      </c>
      <c r="BR433">
        <v>51.92</v>
      </c>
      <c r="BS433">
        <v>55.91</v>
      </c>
      <c r="BT433">
        <v>56.03</v>
      </c>
    </row>
    <row r="434" spans="1:72"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72</v>
      </c>
      <c r="F434">
        <v>97</v>
      </c>
      <c r="G434">
        <v>98.3</v>
      </c>
      <c r="H434">
        <v>97.800000000000011</v>
      </c>
      <c r="I434">
        <v>97</v>
      </c>
      <c r="J434">
        <v>97</v>
      </c>
      <c r="AB434" t="s">
        <v>1349</v>
      </c>
      <c r="AC434" t="e">
        <f>IFERROR(VLOOKUP(AB434,'class and classification'!$A$1:$B$338,2,FALSE),VLOOKUP(AB434,'class and classification'!$A$340:$B$378,2,FALSE))</f>
        <v>#N/A</v>
      </c>
      <c r="AD434" t="e">
        <f>IFERROR(VLOOKUP(AB434,'class and classification'!$A$1:$C$338,3,FALSE),VLOOKUP(AB434,'class and classification'!$A$340:$C$378,3,FALSE))</f>
        <v>#N/A</v>
      </c>
      <c r="BB434" t="s">
        <v>1064</v>
      </c>
      <c r="BC434" t="e">
        <f>IFERROR(VLOOKUP(BB434,'class and classification'!$A$1:$B$338,2,FALSE),VLOOKUP(BB434,'class and classification'!$A$340:$B$378,2,FALSE))</f>
        <v>#N/A</v>
      </c>
      <c r="BD434" t="e">
        <f>IFERROR(VLOOKUP(BB434,'class and classification'!$A$1:$C$338,3,FALSE),VLOOKUP(BB434,'class and classification'!$A$340:$C$378,3,FALSE))</f>
        <v>#N/A</v>
      </c>
      <c r="BG434">
        <v>57.6</v>
      </c>
      <c r="BH434">
        <v>57.3</v>
      </c>
      <c r="BI434">
        <v>68.599999999999994</v>
      </c>
      <c r="BJ434">
        <v>80.2</v>
      </c>
      <c r="BL434" t="s">
        <v>1064</v>
      </c>
      <c r="BM434" t="e">
        <f>IFERROR(VLOOKUP(BL434,'class and classification'!$A$1:$B$338,2,FALSE),VLOOKUP(BL434,'class and classification'!$A$340:$B$378,2,FALSE))</f>
        <v>#N/A</v>
      </c>
      <c r="BN434" t="e">
        <f>IFERROR(VLOOKUP(BL434,'class and classification'!$A$1:$C$338,3,FALSE),VLOOKUP(BL434,'class and classification'!$A$340:$C$378,3,FALSE))</f>
        <v>#N/A</v>
      </c>
      <c r="BP434">
        <v>45.97</v>
      </c>
      <c r="BQ434">
        <v>49.93</v>
      </c>
      <c r="BR434">
        <v>55.13</v>
      </c>
      <c r="BS434">
        <v>65.989999999999995</v>
      </c>
      <c r="BT434">
        <v>66.430000000000007</v>
      </c>
    </row>
    <row r="435" spans="1:72"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94</v>
      </c>
      <c r="F435">
        <v>95</v>
      </c>
      <c r="G435">
        <v>96.3</v>
      </c>
      <c r="H435">
        <v>97.3</v>
      </c>
      <c r="I435">
        <v>97.7</v>
      </c>
      <c r="J435">
        <v>97.7</v>
      </c>
      <c r="AB435" t="s">
        <v>1350</v>
      </c>
      <c r="AC435" t="e">
        <f>IFERROR(VLOOKUP(AB435,'class and classification'!$A$1:$B$338,2,FALSE),VLOOKUP(AB435,'class and classification'!$A$340:$B$378,2,FALSE))</f>
        <v>#N/A</v>
      </c>
      <c r="AD435" t="e">
        <f>IFERROR(VLOOKUP(AB435,'class and classification'!$A$1:$C$338,3,FALSE),VLOOKUP(AB435,'class and classification'!$A$340:$C$378,3,FALSE))</f>
        <v>#N/A</v>
      </c>
      <c r="BB435" t="s">
        <v>1328</v>
      </c>
      <c r="BC435" t="e">
        <f>IFERROR(VLOOKUP(BB435,'class and classification'!$A$1:$B$338,2,FALSE),VLOOKUP(BB435,'class and classification'!$A$340:$B$378,2,FALSE))</f>
        <v>#N/A</v>
      </c>
      <c r="BD435" t="e">
        <f>IFERROR(VLOOKUP(BB435,'class and classification'!$A$1:$C$338,3,FALSE),VLOOKUP(BB435,'class and classification'!$A$340:$C$378,3,FALSE))</f>
        <v>#N/A</v>
      </c>
      <c r="BL435" t="s">
        <v>1328</v>
      </c>
      <c r="BM435" t="e">
        <f>IFERROR(VLOOKUP(BL435,'class and classification'!$A$1:$B$338,2,FALSE),VLOOKUP(BL435,'class and classification'!$A$340:$B$378,2,FALSE))</f>
        <v>#N/A</v>
      </c>
      <c r="BN435" t="e">
        <f>IFERROR(VLOOKUP(BL435,'class and classification'!$A$1:$C$338,3,FALSE),VLOOKUP(BL435,'class and classification'!$A$340:$C$378,3,FALSE))</f>
        <v>#N/A</v>
      </c>
    </row>
    <row r="436" spans="1:72"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87</v>
      </c>
      <c r="F436">
        <v>89</v>
      </c>
      <c r="G436">
        <v>90.5</v>
      </c>
      <c r="H436">
        <v>93.300000000000011</v>
      </c>
      <c r="I436">
        <v>93.8</v>
      </c>
      <c r="J436">
        <v>93.2</v>
      </c>
      <c r="AB436" t="s">
        <v>1351</v>
      </c>
      <c r="AC436" t="e">
        <f>IFERROR(VLOOKUP(AB436,'class and classification'!$A$1:$B$338,2,FALSE),VLOOKUP(AB436,'class and classification'!$A$340:$B$378,2,FALSE))</f>
        <v>#N/A</v>
      </c>
      <c r="AD436" t="e">
        <f>IFERROR(VLOOKUP(AB436,'class and classification'!$A$1:$C$338,3,FALSE),VLOOKUP(AB436,'class and classification'!$A$340:$C$378,3,FALSE))</f>
        <v>#N/A</v>
      </c>
      <c r="BB436" t="s">
        <v>1329</v>
      </c>
      <c r="BC436" t="e">
        <f>IFERROR(VLOOKUP(BB436,'class and classification'!$A$1:$B$338,2,FALSE),VLOOKUP(BB436,'class and classification'!$A$340:$B$378,2,FALSE))</f>
        <v>#N/A</v>
      </c>
      <c r="BD436" t="e">
        <f>IFERROR(VLOOKUP(BB436,'class and classification'!$A$1:$C$338,3,FALSE),VLOOKUP(BB436,'class and classification'!$A$340:$C$378,3,FALSE))</f>
        <v>#N/A</v>
      </c>
      <c r="BL436" t="s">
        <v>1329</v>
      </c>
      <c r="BM436" t="e">
        <f>IFERROR(VLOOKUP(BL436,'class and classification'!$A$1:$B$338,2,FALSE),VLOOKUP(BL436,'class and classification'!$A$340:$B$378,2,FALSE))</f>
        <v>#N/A</v>
      </c>
      <c r="BN436" t="e">
        <f>IFERROR(VLOOKUP(BL436,'class and classification'!$A$1:$C$338,3,FALSE),VLOOKUP(BL436,'class and classification'!$A$340:$C$378,3,FALSE))</f>
        <v>#N/A</v>
      </c>
    </row>
    <row r="437" spans="1:72"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86</v>
      </c>
      <c r="F437">
        <v>88</v>
      </c>
      <c r="G437">
        <v>90.2</v>
      </c>
      <c r="H437">
        <v>93.2</v>
      </c>
      <c r="I437">
        <v>93.9</v>
      </c>
      <c r="J437">
        <v>93.6</v>
      </c>
      <c r="AB437" t="s">
        <v>1352</v>
      </c>
      <c r="AC437" t="e">
        <f>IFERROR(VLOOKUP(AB437,'class and classification'!$A$1:$B$338,2,FALSE),VLOOKUP(AB437,'class and classification'!$A$340:$B$378,2,FALSE))</f>
        <v>#N/A</v>
      </c>
      <c r="AD437" t="e">
        <f>IFERROR(VLOOKUP(AB437,'class and classification'!$A$1:$C$338,3,FALSE),VLOOKUP(AB437,'class and classification'!$A$340:$C$378,3,FALSE))</f>
        <v>#N/A</v>
      </c>
      <c r="BB437" t="s">
        <v>1330</v>
      </c>
      <c r="BC437" t="e">
        <f>IFERROR(VLOOKUP(BB437,'class and classification'!$A$1:$B$338,2,FALSE),VLOOKUP(BB437,'class and classification'!$A$340:$B$378,2,FALSE))</f>
        <v>#N/A</v>
      </c>
      <c r="BD437" t="e">
        <f>IFERROR(VLOOKUP(BB437,'class and classification'!$A$1:$C$338,3,FALSE),VLOOKUP(BB437,'class and classification'!$A$340:$C$378,3,FALSE))</f>
        <v>#N/A</v>
      </c>
      <c r="BL437" t="s">
        <v>1330</v>
      </c>
      <c r="BM437" t="e">
        <f>IFERROR(VLOOKUP(BL437,'class and classification'!$A$1:$B$338,2,FALSE),VLOOKUP(BL437,'class and classification'!$A$340:$B$378,2,FALSE))</f>
        <v>#N/A</v>
      </c>
      <c r="BN437" t="e">
        <f>IFERROR(VLOOKUP(BL437,'class and classification'!$A$1:$C$338,3,FALSE),VLOOKUP(BL437,'class and classification'!$A$340:$C$378,3,FALSE))</f>
        <v>#N/A</v>
      </c>
    </row>
    <row r="438" spans="1:72"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96</v>
      </c>
      <c r="F438">
        <v>97</v>
      </c>
      <c r="G438">
        <v>98.1</v>
      </c>
      <c r="H438">
        <v>98.1</v>
      </c>
      <c r="I438">
        <v>98</v>
      </c>
      <c r="J438">
        <v>97.2</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I438">
        <v>23.6</v>
      </c>
      <c r="BB438" t="s">
        <v>1331</v>
      </c>
      <c r="BC438" t="e">
        <f>IFERROR(VLOOKUP(BB438,'class and classification'!$A$1:$B$338,2,FALSE),VLOOKUP(BB438,'class and classification'!$A$340:$B$378,2,FALSE))</f>
        <v>#N/A</v>
      </c>
      <c r="BD438" t="e">
        <f>IFERROR(VLOOKUP(BB438,'class and classification'!$A$1:$C$338,3,FALSE),VLOOKUP(BB438,'class and classification'!$A$340:$C$378,3,FALSE))</f>
        <v>#N/A</v>
      </c>
      <c r="BL438" t="s">
        <v>1331</v>
      </c>
      <c r="BM438" t="e">
        <f>IFERROR(VLOOKUP(BL438,'class and classification'!$A$1:$B$338,2,FALSE),VLOOKUP(BL438,'class and classification'!$A$340:$B$378,2,FALSE))</f>
        <v>#N/A</v>
      </c>
      <c r="BN438" t="e">
        <f>IFERROR(VLOOKUP(BL438,'class and classification'!$A$1:$C$338,3,FALSE),VLOOKUP(BL438,'class and classification'!$A$340:$C$378,3,FALSE))</f>
        <v>#N/A</v>
      </c>
    </row>
    <row r="439" spans="1:72" x14ac:dyDescent="0.3">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I439">
        <v>25.6</v>
      </c>
      <c r="BB439" t="s">
        <v>1332</v>
      </c>
      <c r="BC439" t="e">
        <f>IFERROR(VLOOKUP(BB439,'class and classification'!$A$1:$B$338,2,FALSE),VLOOKUP(BB439,'class and classification'!$A$340:$B$378,2,FALSE))</f>
        <v>#N/A</v>
      </c>
      <c r="BD439" t="e">
        <f>IFERROR(VLOOKUP(BB439,'class and classification'!$A$1:$C$338,3,FALSE),VLOOKUP(BB439,'class and classification'!$A$340:$C$378,3,FALSE))</f>
        <v>#N/A</v>
      </c>
      <c r="BL439" t="s">
        <v>1332</v>
      </c>
      <c r="BM439" t="e">
        <f>IFERROR(VLOOKUP(BL439,'class and classification'!$A$1:$B$338,2,FALSE),VLOOKUP(BL439,'class and classification'!$A$340:$B$378,2,FALSE))</f>
        <v>#N/A</v>
      </c>
      <c r="BN439" t="e">
        <f>IFERROR(VLOOKUP(BL439,'class and classification'!$A$1:$C$338,3,FALSE),VLOOKUP(BL439,'class and classification'!$A$340:$C$378,3,FALSE))</f>
        <v>#N/A</v>
      </c>
    </row>
    <row r="440" spans="1:72"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I440">
        <v>13.1</v>
      </c>
      <c r="BB440" t="s">
        <v>1333</v>
      </c>
      <c r="BC440" t="e">
        <f>IFERROR(VLOOKUP(BB440,'class and classification'!$A$1:$B$338,2,FALSE),VLOOKUP(BB440,'class and classification'!$A$340:$B$378,2,FALSE))</f>
        <v>#N/A</v>
      </c>
      <c r="BD440" t="e">
        <f>IFERROR(VLOOKUP(BB440,'class and classification'!$A$1:$C$338,3,FALSE),VLOOKUP(BB440,'class and classification'!$A$340:$C$378,3,FALSE))</f>
        <v>#N/A</v>
      </c>
      <c r="BL440" t="s">
        <v>1333</v>
      </c>
      <c r="BM440" t="e">
        <f>IFERROR(VLOOKUP(BL440,'class and classification'!$A$1:$B$338,2,FALSE),VLOOKUP(BL440,'class and classification'!$A$340:$B$378,2,FALSE))</f>
        <v>#N/A</v>
      </c>
      <c r="BN440" t="e">
        <f>IFERROR(VLOOKUP(BL440,'class and classification'!$A$1:$C$338,3,FALSE),VLOOKUP(BL440,'class and classification'!$A$340:$C$378,3,FALSE))</f>
        <v>#N/A</v>
      </c>
    </row>
    <row r="441" spans="1:72"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84</v>
      </c>
      <c r="F441">
        <v>88</v>
      </c>
      <c r="G441">
        <v>91.6</v>
      </c>
      <c r="H441">
        <v>94.5</v>
      </c>
      <c r="I441">
        <v>95.9</v>
      </c>
      <c r="J441">
        <v>96.1</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I441">
        <v>12</v>
      </c>
      <c r="BB441" t="s">
        <v>1052</v>
      </c>
      <c r="BC441" t="e">
        <f>IFERROR(VLOOKUP(BB441,'class and classification'!$A$1:$B$338,2,FALSE),VLOOKUP(BB441,'class and classification'!$A$340:$B$378,2,FALSE))</f>
        <v>#N/A</v>
      </c>
      <c r="BD441" t="e">
        <f>IFERROR(VLOOKUP(BB441,'class and classification'!$A$1:$C$338,3,FALSE),VLOOKUP(BB441,'class and classification'!$A$340:$C$378,3,FALSE))</f>
        <v>#N/A</v>
      </c>
      <c r="BG441">
        <v>1.1000000000000001</v>
      </c>
      <c r="BH441">
        <v>43.3</v>
      </c>
      <c r="BI441">
        <v>70.3</v>
      </c>
      <c r="BJ441">
        <v>80.099999999999994</v>
      </c>
      <c r="BL441" t="s">
        <v>1052</v>
      </c>
      <c r="BM441" t="e">
        <f>IFERROR(VLOOKUP(BL441,'class and classification'!$A$1:$B$338,2,FALSE),VLOOKUP(BL441,'class and classification'!$A$340:$B$378,2,FALSE))</f>
        <v>#N/A</v>
      </c>
      <c r="BN441" t="e">
        <f>IFERROR(VLOOKUP(BL441,'class and classification'!$A$1:$C$338,3,FALSE),VLOOKUP(BL441,'class and classification'!$A$340:$C$378,3,FALSE))</f>
        <v>#N/A</v>
      </c>
      <c r="BO441">
        <v>95.54</v>
      </c>
      <c r="BP441">
        <v>77.38</v>
      </c>
      <c r="BQ441">
        <v>79.63</v>
      </c>
      <c r="BR441">
        <v>90.59</v>
      </c>
      <c r="BS441">
        <v>89.75</v>
      </c>
      <c r="BT441">
        <v>89.58</v>
      </c>
    </row>
    <row r="442" spans="1:72"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97</v>
      </c>
      <c r="F442">
        <v>97</v>
      </c>
      <c r="G442">
        <v>98.8</v>
      </c>
      <c r="H442">
        <v>98.9</v>
      </c>
      <c r="I442">
        <v>98.9</v>
      </c>
      <c r="J442">
        <v>98.7</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I442">
        <v>13.9</v>
      </c>
      <c r="BB442" t="s">
        <v>1334</v>
      </c>
      <c r="BC442" t="e">
        <f>IFERROR(VLOOKUP(BB442,'class and classification'!$A$1:$B$338,2,FALSE),VLOOKUP(BB442,'class and classification'!$A$340:$B$378,2,FALSE))</f>
        <v>#N/A</v>
      </c>
      <c r="BD442" t="e">
        <f>IFERROR(VLOOKUP(BB442,'class and classification'!$A$1:$C$338,3,FALSE),VLOOKUP(BB442,'class and classification'!$A$340:$C$378,3,FALSE))</f>
        <v>#N/A</v>
      </c>
      <c r="BL442" t="s">
        <v>1334</v>
      </c>
      <c r="BM442" t="e">
        <f>IFERROR(VLOOKUP(BL442,'class and classification'!$A$1:$B$338,2,FALSE),VLOOKUP(BL442,'class and classification'!$A$340:$B$378,2,FALSE))</f>
        <v>#N/A</v>
      </c>
      <c r="BN442" t="e">
        <f>IFERROR(VLOOKUP(BL442,'class and classification'!$A$1:$C$338,3,FALSE),VLOOKUP(BL442,'class and classification'!$A$340:$C$378,3,FALSE))</f>
        <v>#N/A</v>
      </c>
    </row>
    <row r="443" spans="1:72"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90</v>
      </c>
      <c r="F443">
        <v>92</v>
      </c>
      <c r="G443">
        <v>93.4</v>
      </c>
      <c r="H443">
        <v>94.8</v>
      </c>
      <c r="I443">
        <v>96.8</v>
      </c>
      <c r="J443">
        <v>97.2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I443">
        <v>20.3</v>
      </c>
      <c r="BB443" t="s">
        <v>1335</v>
      </c>
      <c r="BC443" t="e">
        <f>IFERROR(VLOOKUP(BB443,'class and classification'!$A$1:$B$338,2,FALSE),VLOOKUP(BB443,'class and classification'!$A$340:$B$378,2,FALSE))</f>
        <v>#N/A</v>
      </c>
      <c r="BD443" t="e">
        <f>IFERROR(VLOOKUP(BB443,'class and classification'!$A$1:$C$338,3,FALSE),VLOOKUP(BB443,'class and classification'!$A$340:$C$378,3,FALSE))</f>
        <v>#N/A</v>
      </c>
      <c r="BL443" t="s">
        <v>1335</v>
      </c>
      <c r="BM443" t="e">
        <f>IFERROR(VLOOKUP(BL443,'class and classification'!$A$1:$B$338,2,FALSE),VLOOKUP(BL443,'class and classification'!$A$340:$B$378,2,FALSE))</f>
        <v>#N/A</v>
      </c>
      <c r="BN443" t="e">
        <f>IFERROR(VLOOKUP(BL443,'class and classification'!$A$1:$C$338,3,FALSE),VLOOKUP(BL443,'class and classification'!$A$340:$C$378,3,FALSE))</f>
        <v>#N/A</v>
      </c>
    </row>
    <row r="444" spans="1:72"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74</v>
      </c>
      <c r="F444">
        <v>83</v>
      </c>
      <c r="G444">
        <v>87.4</v>
      </c>
      <c r="H444">
        <v>92.4</v>
      </c>
      <c r="I444">
        <v>93.5</v>
      </c>
      <c r="J444">
        <v>94</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I444">
        <v>4.0999999999999996</v>
      </c>
      <c r="BB444" t="s">
        <v>1336</v>
      </c>
      <c r="BC444" t="e">
        <f>IFERROR(VLOOKUP(BB444,'class and classification'!$A$1:$B$338,2,FALSE),VLOOKUP(BB444,'class and classification'!$A$340:$B$378,2,FALSE))</f>
        <v>#N/A</v>
      </c>
      <c r="BD444" t="e">
        <f>IFERROR(VLOOKUP(BB444,'class and classification'!$A$1:$C$338,3,FALSE),VLOOKUP(BB444,'class and classification'!$A$340:$C$378,3,FALSE))</f>
        <v>#N/A</v>
      </c>
      <c r="BL444" t="s">
        <v>1336</v>
      </c>
      <c r="BM444" t="e">
        <f>IFERROR(VLOOKUP(BL444,'class and classification'!$A$1:$B$338,2,FALSE),VLOOKUP(BL444,'class and classification'!$A$340:$B$378,2,FALSE))</f>
        <v>#N/A</v>
      </c>
      <c r="BN444" t="e">
        <f>IFERROR(VLOOKUP(BL444,'class and classification'!$A$1:$C$338,3,FALSE),VLOOKUP(BL444,'class and classification'!$A$340:$C$378,3,FALSE))</f>
        <v>#N/A</v>
      </c>
    </row>
    <row r="445" spans="1:72"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93</v>
      </c>
      <c r="F445">
        <v>94</v>
      </c>
      <c r="G445">
        <v>96</v>
      </c>
      <c r="H445">
        <v>96.7</v>
      </c>
      <c r="I445">
        <v>97.7</v>
      </c>
      <c r="J445">
        <v>97.9</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BB445" t="s">
        <v>1337</v>
      </c>
      <c r="BC445" t="e">
        <f>IFERROR(VLOOKUP(BB445,'class and classification'!$A$1:$B$338,2,FALSE),VLOOKUP(BB445,'class and classification'!$A$340:$B$378,2,FALSE))</f>
        <v>#N/A</v>
      </c>
      <c r="BD445" t="e">
        <f>IFERROR(VLOOKUP(BB445,'class and classification'!$A$1:$C$338,3,FALSE),VLOOKUP(BB445,'class and classification'!$A$340:$C$378,3,FALSE))</f>
        <v>#N/A</v>
      </c>
      <c r="BL445" t="s">
        <v>1337</v>
      </c>
      <c r="BM445" t="e">
        <f>IFERROR(VLOOKUP(BL445,'class and classification'!$A$1:$B$338,2,FALSE),VLOOKUP(BL445,'class and classification'!$A$340:$B$378,2,FALSE))</f>
        <v>#N/A</v>
      </c>
      <c r="BN445" t="e">
        <f>IFERROR(VLOOKUP(BL445,'class and classification'!$A$1:$C$338,3,FALSE),VLOOKUP(BL445,'class and classification'!$A$340:$C$378,3,FALSE))</f>
        <v>#N/A</v>
      </c>
    </row>
    <row r="446" spans="1:72" x14ac:dyDescent="0.3">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BB446" t="s">
        <v>1338</v>
      </c>
      <c r="BC446" t="e">
        <f>IFERROR(VLOOKUP(BB446,'class and classification'!$A$1:$B$338,2,FALSE),VLOOKUP(BB446,'class and classification'!$A$340:$B$378,2,FALSE))</f>
        <v>#N/A</v>
      </c>
      <c r="BD446" t="e">
        <f>IFERROR(VLOOKUP(BB446,'class and classification'!$A$1:$C$338,3,FALSE),VLOOKUP(BB446,'class and classification'!$A$340:$C$378,3,FALSE))</f>
        <v>#N/A</v>
      </c>
      <c r="BL446" t="s">
        <v>1338</v>
      </c>
      <c r="BM446" t="e">
        <f>IFERROR(VLOOKUP(BL446,'class and classification'!$A$1:$B$338,2,FALSE),VLOOKUP(BL446,'class and classification'!$A$340:$B$378,2,FALSE))</f>
        <v>#N/A</v>
      </c>
      <c r="BN446" t="e">
        <f>IFERROR(VLOOKUP(BL446,'class and classification'!$A$1:$C$338,3,FALSE),VLOOKUP(BL446,'class and classification'!$A$340:$C$378,3,FALSE))</f>
        <v>#N/A</v>
      </c>
    </row>
    <row r="447" spans="1:72"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BB447" t="s">
        <v>1339</v>
      </c>
      <c r="BC447" t="e">
        <f>IFERROR(VLOOKUP(BB447,'class and classification'!$A$1:$B$338,2,FALSE),VLOOKUP(BB447,'class and classification'!$A$340:$B$378,2,FALSE))</f>
        <v>#N/A</v>
      </c>
      <c r="BD447" t="e">
        <f>IFERROR(VLOOKUP(BB447,'class and classification'!$A$1:$C$338,3,FALSE),VLOOKUP(BB447,'class and classification'!$A$340:$C$378,3,FALSE))</f>
        <v>#N/A</v>
      </c>
      <c r="BL447" t="s">
        <v>1339</v>
      </c>
      <c r="BM447" t="e">
        <f>IFERROR(VLOOKUP(BL447,'class and classification'!$A$1:$B$338,2,FALSE),VLOOKUP(BL447,'class and classification'!$A$340:$B$378,2,FALSE))</f>
        <v>#N/A</v>
      </c>
      <c r="BN447" t="e">
        <f>IFERROR(VLOOKUP(BL447,'class and classification'!$A$1:$C$338,3,FALSE),VLOOKUP(BL447,'class and classification'!$A$340:$C$378,3,FALSE))</f>
        <v>#N/A</v>
      </c>
    </row>
    <row r="448" spans="1:72"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99</v>
      </c>
      <c r="F448">
        <v>99</v>
      </c>
      <c r="G448">
        <v>99.1</v>
      </c>
      <c r="H448">
        <v>98.7</v>
      </c>
      <c r="I448">
        <v>98.8</v>
      </c>
      <c r="J448">
        <v>98.6</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BB448" t="s">
        <v>1340</v>
      </c>
      <c r="BC448" t="e">
        <f>IFERROR(VLOOKUP(BB448,'class and classification'!$A$1:$B$338,2,FALSE),VLOOKUP(BB448,'class and classification'!$A$340:$B$378,2,FALSE))</f>
        <v>#N/A</v>
      </c>
      <c r="BD448" t="e">
        <f>IFERROR(VLOOKUP(BB448,'class and classification'!$A$1:$C$338,3,FALSE),VLOOKUP(BB448,'class and classification'!$A$340:$C$378,3,FALSE))</f>
        <v>#N/A</v>
      </c>
      <c r="BL448" t="s">
        <v>1340</v>
      </c>
      <c r="BM448" t="e">
        <f>IFERROR(VLOOKUP(BL448,'class and classification'!$A$1:$B$338,2,FALSE),VLOOKUP(BL448,'class and classification'!$A$340:$B$378,2,FALSE))</f>
        <v>#N/A</v>
      </c>
      <c r="BN448" t="e">
        <f>IFERROR(VLOOKUP(BL448,'class and classification'!$A$1:$C$338,3,FALSE),VLOOKUP(BL448,'class and classification'!$A$340:$C$378,3,FALSE))</f>
        <v>#N/A</v>
      </c>
    </row>
    <row r="449" spans="1:6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94</v>
      </c>
      <c r="F449">
        <v>94</v>
      </c>
      <c r="G449">
        <v>95.7</v>
      </c>
      <c r="H449">
        <v>96.6</v>
      </c>
      <c r="I449">
        <v>96.6</v>
      </c>
      <c r="J449">
        <v>96.1</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BB449" t="s">
        <v>1341</v>
      </c>
      <c r="BC449" t="e">
        <f>IFERROR(VLOOKUP(BB449,'class and classification'!$A$1:$B$338,2,FALSE),VLOOKUP(BB449,'class and classification'!$A$340:$B$378,2,FALSE))</f>
        <v>#N/A</v>
      </c>
      <c r="BD449" t="e">
        <f>IFERROR(VLOOKUP(BB449,'class and classification'!$A$1:$C$338,3,FALSE),VLOOKUP(BB449,'class and classification'!$A$340:$C$378,3,FALSE))</f>
        <v>#N/A</v>
      </c>
      <c r="BL449" t="s">
        <v>1341</v>
      </c>
      <c r="BM449" t="e">
        <f>IFERROR(VLOOKUP(BL449,'class and classification'!$A$1:$B$338,2,FALSE),VLOOKUP(BL449,'class and classification'!$A$340:$B$378,2,FALSE))</f>
        <v>#N/A</v>
      </c>
      <c r="BN449" t="e">
        <f>IFERROR(VLOOKUP(BL449,'class and classification'!$A$1:$C$338,3,FALSE),VLOOKUP(BL449,'class and classification'!$A$340:$C$378,3,FALSE))</f>
        <v>#N/A</v>
      </c>
    </row>
    <row r="450" spans="1:6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83</v>
      </c>
      <c r="F450">
        <v>86</v>
      </c>
      <c r="G450">
        <v>88.8</v>
      </c>
      <c r="H450">
        <v>90.8</v>
      </c>
      <c r="I450">
        <v>90.6</v>
      </c>
      <c r="J450">
        <v>90.3</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BB450" t="s">
        <v>1342</v>
      </c>
      <c r="BC450" t="e">
        <f>IFERROR(VLOOKUP(BB450,'class and classification'!$A$1:$B$338,2,FALSE),VLOOKUP(BB450,'class and classification'!$A$340:$B$378,2,FALSE))</f>
        <v>#N/A</v>
      </c>
      <c r="BD450" t="e">
        <f>IFERROR(VLOOKUP(BB450,'class and classification'!$A$1:$C$338,3,FALSE),VLOOKUP(BB450,'class and classification'!$A$340:$C$378,3,FALSE))</f>
        <v>#N/A</v>
      </c>
      <c r="BL450" t="s">
        <v>1342</v>
      </c>
      <c r="BM450" t="e">
        <f>IFERROR(VLOOKUP(BL450,'class and classification'!$A$1:$B$338,2,FALSE),VLOOKUP(BL450,'class and classification'!$A$340:$B$378,2,FALSE))</f>
        <v>#N/A</v>
      </c>
      <c r="BN450" t="e">
        <f>IFERROR(VLOOKUP(BL450,'class and classification'!$A$1:$C$338,3,FALSE),VLOOKUP(BL450,'class and classification'!$A$340:$C$378,3,FALSE))</f>
        <v>#N/A</v>
      </c>
    </row>
    <row r="451" spans="1:6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98</v>
      </c>
      <c r="F451">
        <v>98</v>
      </c>
      <c r="G451">
        <v>99.4</v>
      </c>
      <c r="H451">
        <v>99</v>
      </c>
      <c r="I451">
        <v>98.6</v>
      </c>
      <c r="J451">
        <v>98.7</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BB451" t="s">
        <v>1343</v>
      </c>
      <c r="BC451" t="e">
        <f>IFERROR(VLOOKUP(BB451,'class and classification'!$A$1:$B$338,2,FALSE),VLOOKUP(BB451,'class and classification'!$A$340:$B$378,2,FALSE))</f>
        <v>#N/A</v>
      </c>
      <c r="BD451" t="e">
        <f>IFERROR(VLOOKUP(BB451,'class and classification'!$A$1:$C$338,3,FALSE),VLOOKUP(BB451,'class and classification'!$A$340:$C$378,3,FALSE))</f>
        <v>#N/A</v>
      </c>
      <c r="BL451" t="s">
        <v>1343</v>
      </c>
      <c r="BM451" t="e">
        <f>IFERROR(VLOOKUP(BL451,'class and classification'!$A$1:$B$338,2,FALSE),VLOOKUP(BL451,'class and classification'!$A$340:$B$378,2,FALSE))</f>
        <v>#N/A</v>
      </c>
      <c r="BN451" t="e">
        <f>IFERROR(VLOOKUP(BL451,'class and classification'!$A$1:$C$338,3,FALSE),VLOOKUP(BL451,'class and classification'!$A$340:$C$378,3,FALSE))</f>
        <v>#N/A</v>
      </c>
    </row>
    <row r="452" spans="1:6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85</v>
      </c>
      <c r="F452">
        <v>88</v>
      </c>
      <c r="G452">
        <v>89.5</v>
      </c>
      <c r="H452">
        <v>92.3</v>
      </c>
      <c r="I452">
        <v>92.9</v>
      </c>
      <c r="J452">
        <v>92.8</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BB452" t="s">
        <v>1344</v>
      </c>
      <c r="BC452" t="e">
        <f>IFERROR(VLOOKUP(BB452,'class and classification'!$A$1:$B$338,2,FALSE),VLOOKUP(BB452,'class and classification'!$A$340:$B$378,2,FALSE))</f>
        <v>#N/A</v>
      </c>
      <c r="BD452" t="e">
        <f>IFERROR(VLOOKUP(BB452,'class and classification'!$A$1:$C$338,3,FALSE),VLOOKUP(BB452,'class and classification'!$A$340:$C$378,3,FALSE))</f>
        <v>#N/A</v>
      </c>
      <c r="BL452" t="s">
        <v>1344</v>
      </c>
      <c r="BM452" t="e">
        <f>IFERROR(VLOOKUP(BL452,'class and classification'!$A$1:$B$338,2,FALSE),VLOOKUP(BL452,'class and classification'!$A$340:$B$378,2,FALSE))</f>
        <v>#N/A</v>
      </c>
      <c r="BN452" t="e">
        <f>IFERROR(VLOOKUP(BL452,'class and classification'!$A$1:$C$338,3,FALSE),VLOOKUP(BL452,'class and classification'!$A$340:$C$378,3,FALSE))</f>
        <v>#N/A</v>
      </c>
    </row>
    <row r="453" spans="1:6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91</v>
      </c>
      <c r="F453">
        <v>93</v>
      </c>
      <c r="G453">
        <v>94</v>
      </c>
      <c r="H453">
        <v>94.399999999999991</v>
      </c>
      <c r="I453">
        <v>94.3</v>
      </c>
      <c r="J453">
        <v>95.4</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BB453" t="s">
        <v>1345</v>
      </c>
      <c r="BC453" t="e">
        <f>IFERROR(VLOOKUP(BB453,'class and classification'!$A$1:$B$338,2,FALSE),VLOOKUP(BB453,'class and classification'!$A$340:$B$378,2,FALSE))</f>
        <v>#N/A</v>
      </c>
      <c r="BD453" t="e">
        <f>IFERROR(VLOOKUP(BB453,'class and classification'!$A$1:$C$338,3,FALSE),VLOOKUP(BB453,'class and classification'!$A$340:$C$378,3,FALSE))</f>
        <v>#N/A</v>
      </c>
      <c r="BL453" t="s">
        <v>1345</v>
      </c>
      <c r="BM453" t="e">
        <f>IFERROR(VLOOKUP(BL453,'class and classification'!$A$1:$B$338,2,FALSE),VLOOKUP(BL453,'class and classification'!$A$340:$B$378,2,FALSE))</f>
        <v>#N/A</v>
      </c>
      <c r="BN453" t="e">
        <f>IFERROR(VLOOKUP(BL453,'class and classification'!$A$1:$C$338,3,FALSE),VLOOKUP(BL453,'class and classification'!$A$340:$C$378,3,FALSE))</f>
        <v>#N/A</v>
      </c>
    </row>
    <row r="454" spans="1:6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99</v>
      </c>
      <c r="F454">
        <v>99</v>
      </c>
      <c r="G454">
        <v>99.7</v>
      </c>
      <c r="H454">
        <v>99.3</v>
      </c>
      <c r="I454">
        <v>99.3</v>
      </c>
      <c r="J454">
        <v>99.3</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BB454" t="s">
        <v>1346</v>
      </c>
      <c r="BC454" t="e">
        <f>IFERROR(VLOOKUP(BB454,'class and classification'!$A$1:$B$338,2,FALSE),VLOOKUP(BB454,'class and classification'!$A$340:$B$378,2,FALSE))</f>
        <v>#N/A</v>
      </c>
      <c r="BD454" t="e">
        <f>IFERROR(VLOOKUP(BB454,'class and classification'!$A$1:$C$338,3,FALSE),VLOOKUP(BB454,'class and classification'!$A$340:$C$378,3,FALSE))</f>
        <v>#N/A</v>
      </c>
      <c r="BL454" t="s">
        <v>1346</v>
      </c>
      <c r="BM454" t="e">
        <f>IFERROR(VLOOKUP(BL454,'class and classification'!$A$1:$B$338,2,FALSE),VLOOKUP(BL454,'class and classification'!$A$340:$B$378,2,FALSE))</f>
        <v>#N/A</v>
      </c>
      <c r="BN454" t="e">
        <f>IFERROR(VLOOKUP(BL454,'class and classification'!$A$1:$C$338,3,FALSE),VLOOKUP(BL454,'class and classification'!$A$340:$C$378,3,FALSE))</f>
        <v>#N/A</v>
      </c>
    </row>
    <row r="455" spans="1:66" x14ac:dyDescent="0.3">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BB455" t="s">
        <v>1347</v>
      </c>
      <c r="BC455" t="e">
        <f>IFERROR(VLOOKUP(BB455,'class and classification'!$A$1:$B$338,2,FALSE),VLOOKUP(BB455,'class and classification'!$A$340:$B$378,2,FALSE))</f>
        <v>#N/A</v>
      </c>
      <c r="BD455" t="e">
        <f>IFERROR(VLOOKUP(BB455,'class and classification'!$A$1:$C$338,3,FALSE),VLOOKUP(BB455,'class and classification'!$A$340:$C$378,3,FALSE))</f>
        <v>#N/A</v>
      </c>
      <c r="BL455" t="s">
        <v>1347</v>
      </c>
      <c r="BM455" t="e">
        <f>IFERROR(VLOOKUP(BL455,'class and classification'!$A$1:$B$338,2,FALSE),VLOOKUP(BL455,'class and classification'!$A$340:$B$378,2,FALSE))</f>
        <v>#N/A</v>
      </c>
      <c r="BN455" t="e">
        <f>IFERROR(VLOOKUP(BL455,'class and classification'!$A$1:$C$338,3,FALSE),VLOOKUP(BL455,'class and classification'!$A$340:$C$378,3,FALSE))</f>
        <v>#N/A</v>
      </c>
    </row>
    <row r="456" spans="1:66" x14ac:dyDescent="0.3">
      <c r="A456" t="s">
        <v>307</v>
      </c>
      <c r="B456" t="s">
        <v>307</v>
      </c>
      <c r="E456">
        <v>84</v>
      </c>
      <c r="F456">
        <v>88</v>
      </c>
      <c r="G456">
        <v>92.1</v>
      </c>
      <c r="H456">
        <v>92.7</v>
      </c>
      <c r="I456">
        <v>94.1</v>
      </c>
      <c r="J456">
        <v>94.9</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BB456" t="s">
        <v>1348</v>
      </c>
      <c r="BC456" t="e">
        <f>IFERROR(VLOOKUP(BB456,'class and classification'!$A$1:$B$338,2,FALSE),VLOOKUP(BB456,'class and classification'!$A$340:$B$378,2,FALSE))</f>
        <v>#N/A</v>
      </c>
      <c r="BD456" t="e">
        <f>IFERROR(VLOOKUP(BB456,'class and classification'!$A$1:$C$338,3,FALSE),VLOOKUP(BB456,'class and classification'!$A$340:$C$378,3,FALSE))</f>
        <v>#N/A</v>
      </c>
      <c r="BL456" t="s">
        <v>1348</v>
      </c>
      <c r="BM456" t="e">
        <f>IFERROR(VLOOKUP(BL456,'class and classification'!$A$1:$B$338,2,FALSE),VLOOKUP(BL456,'class and classification'!$A$340:$B$378,2,FALSE))</f>
        <v>#N/A</v>
      </c>
      <c r="BN456" t="e">
        <f>IFERROR(VLOOKUP(BL456,'class and classification'!$A$1:$C$338,3,FALSE),VLOOKUP(BL456,'class and classification'!$A$340:$C$378,3,FALSE))</f>
        <v>#N/A</v>
      </c>
    </row>
    <row r="457" spans="1:6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BB457" t="s">
        <v>1349</v>
      </c>
      <c r="BC457" t="e">
        <f>IFERROR(VLOOKUP(BB457,'class and classification'!$A$1:$B$338,2,FALSE),VLOOKUP(BB457,'class and classification'!$A$340:$B$378,2,FALSE))</f>
        <v>#N/A</v>
      </c>
      <c r="BD457" t="e">
        <f>IFERROR(VLOOKUP(BB457,'class and classification'!$A$1:$C$338,3,FALSE),VLOOKUP(BB457,'class and classification'!$A$340:$C$378,3,FALSE))</f>
        <v>#N/A</v>
      </c>
      <c r="BL457" t="s">
        <v>1349</v>
      </c>
      <c r="BM457" t="e">
        <f>IFERROR(VLOOKUP(BL457,'class and classification'!$A$1:$B$338,2,FALSE),VLOOKUP(BL457,'class and classification'!$A$340:$B$378,2,FALSE))</f>
        <v>#N/A</v>
      </c>
      <c r="BN457" t="e">
        <f>IFERROR(VLOOKUP(BL457,'class and classification'!$A$1:$C$338,3,FALSE),VLOOKUP(BL457,'class and classification'!$A$340:$C$378,3,FALSE))</f>
        <v>#N/A</v>
      </c>
    </row>
    <row r="458" spans="1:6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BB458" t="s">
        <v>1350</v>
      </c>
      <c r="BC458" t="e">
        <f>IFERROR(VLOOKUP(BB458,'class and classification'!$A$1:$B$338,2,FALSE),VLOOKUP(BB458,'class and classification'!$A$340:$B$378,2,FALSE))</f>
        <v>#N/A</v>
      </c>
      <c r="BD458" t="e">
        <f>IFERROR(VLOOKUP(BB458,'class and classification'!$A$1:$C$338,3,FALSE),VLOOKUP(BB458,'class and classification'!$A$340:$C$378,3,FALSE))</f>
        <v>#N/A</v>
      </c>
      <c r="BL458" t="s">
        <v>1350</v>
      </c>
      <c r="BM458" t="e">
        <f>IFERROR(VLOOKUP(BL458,'class and classification'!$A$1:$B$338,2,FALSE),VLOOKUP(BL458,'class and classification'!$A$340:$B$378,2,FALSE))</f>
        <v>#N/A</v>
      </c>
      <c r="BN458" t="e">
        <f>IFERROR(VLOOKUP(BL458,'class and classification'!$A$1:$C$338,3,FALSE),VLOOKUP(BL458,'class and classification'!$A$340:$C$378,3,FALSE))</f>
        <v>#N/A</v>
      </c>
    </row>
    <row r="459" spans="1:6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BB459" t="s">
        <v>1351</v>
      </c>
      <c r="BC459" t="e">
        <f>IFERROR(VLOOKUP(BB459,'class and classification'!$A$1:$B$338,2,FALSE),VLOOKUP(BB459,'class and classification'!$A$340:$B$378,2,FALSE))</f>
        <v>#N/A</v>
      </c>
      <c r="BD459" t="e">
        <f>IFERROR(VLOOKUP(BB459,'class and classification'!$A$1:$C$338,3,FALSE),VLOOKUP(BB459,'class and classification'!$A$340:$C$378,3,FALSE))</f>
        <v>#N/A</v>
      </c>
      <c r="BL459" t="s">
        <v>1351</v>
      </c>
      <c r="BM459" t="e">
        <f>IFERROR(VLOOKUP(BL459,'class and classification'!$A$1:$B$338,2,FALSE),VLOOKUP(BL459,'class and classification'!$A$340:$B$378,2,FALSE))</f>
        <v>#N/A</v>
      </c>
      <c r="BN459" t="e">
        <f>IFERROR(VLOOKUP(BL459,'class and classification'!$A$1:$C$338,3,FALSE),VLOOKUP(BL459,'class and classification'!$A$340:$C$378,3,FALSE))</f>
        <v>#N/A</v>
      </c>
    </row>
    <row r="460" spans="1:6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BB460" t="s">
        <v>1352</v>
      </c>
      <c r="BC460" t="e">
        <f>IFERROR(VLOOKUP(BB460,'class and classification'!$A$1:$B$338,2,FALSE),VLOOKUP(BB460,'class and classification'!$A$340:$B$378,2,FALSE))</f>
        <v>#N/A</v>
      </c>
      <c r="BD460" t="e">
        <f>IFERROR(VLOOKUP(BB460,'class and classification'!$A$1:$C$338,3,FALSE),VLOOKUP(BB460,'class and classification'!$A$340:$C$378,3,FALSE))</f>
        <v>#N/A</v>
      </c>
      <c r="BL460" t="s">
        <v>1352</v>
      </c>
      <c r="BM460" t="e">
        <f>IFERROR(VLOOKUP(BL460,'class and classification'!$A$1:$B$338,2,FALSE),VLOOKUP(BL460,'class and classification'!$A$340:$B$378,2,FALSE))</f>
        <v>#N/A</v>
      </c>
      <c r="BN460" t="e">
        <f>IFERROR(VLOOKUP(BL460,'class and classification'!$A$1:$C$338,3,FALSE),VLOOKUP(BL460,'class and classification'!$A$340:$C$378,3,FALSE))</f>
        <v>#N/A</v>
      </c>
    </row>
    <row r="462" spans="1:6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row>
    <row r="463" spans="1:6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90</v>
      </c>
      <c r="F463">
        <v>94</v>
      </c>
      <c r="G463">
        <v>93.9</v>
      </c>
      <c r="H463">
        <v>94</v>
      </c>
      <c r="I463">
        <v>95.9</v>
      </c>
      <c r="J463">
        <v>96.9</v>
      </c>
    </row>
    <row r="464" spans="1:6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71</v>
      </c>
      <c r="F464">
        <v>78</v>
      </c>
      <c r="G464">
        <v>82.2</v>
      </c>
      <c r="H464">
        <v>85.4</v>
      </c>
      <c r="I464">
        <v>89.4</v>
      </c>
      <c r="J464">
        <v>90.2</v>
      </c>
    </row>
    <row r="465" spans="2:72"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98</v>
      </c>
      <c r="F465">
        <v>99</v>
      </c>
      <c r="G465">
        <v>99.199999999999989</v>
      </c>
      <c r="H465">
        <v>98.1</v>
      </c>
      <c r="I465">
        <v>98</v>
      </c>
      <c r="J465">
        <v>98</v>
      </c>
    </row>
    <row r="466" spans="2:72"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97</v>
      </c>
      <c r="F466">
        <v>97</v>
      </c>
      <c r="G466">
        <v>97.8</v>
      </c>
      <c r="H466">
        <v>98.199999999999989</v>
      </c>
      <c r="I466">
        <v>98.9</v>
      </c>
      <c r="J466">
        <v>98.4</v>
      </c>
    </row>
    <row r="467" spans="2:72"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81</v>
      </c>
      <c r="F467">
        <v>86</v>
      </c>
      <c r="G467">
        <v>90.100000000000009</v>
      </c>
      <c r="H467">
        <v>91.5</v>
      </c>
      <c r="I467">
        <v>93.8</v>
      </c>
      <c r="J467">
        <v>94.2</v>
      </c>
    </row>
    <row r="468" spans="2:72"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92</v>
      </c>
      <c r="F468">
        <v>93</v>
      </c>
      <c r="G468">
        <v>95.1</v>
      </c>
      <c r="H468">
        <v>96</v>
      </c>
      <c r="I468">
        <v>96.8</v>
      </c>
      <c r="J468">
        <v>96.7</v>
      </c>
    </row>
    <row r="472" spans="2:72" x14ac:dyDescent="0.3">
      <c r="AB472" t="s">
        <v>8</v>
      </c>
      <c r="AC472" t="s">
        <v>8</v>
      </c>
      <c r="AI472">
        <f>AVERAGEIF($AC9:$AC460,$AC472,AI9:AI460)</f>
        <v>12.611494252873564</v>
      </c>
      <c r="AJ472">
        <f>AVERAGEIF($AC9:$AC460,$AC472,AJ9:AJ460)</f>
        <v>21.220238095238098</v>
      </c>
      <c r="BB472" t="s">
        <v>8</v>
      </c>
      <c r="BC472" t="s">
        <v>8</v>
      </c>
      <c r="BG472">
        <f>AVERAGEIF($BC9:$BC460,$BC472,BG9:BG460)</f>
        <v>5.2153846153846146</v>
      </c>
      <c r="BH472">
        <f t="shared" ref="BH472:BJ472" si="2">AVERAGEIF($BC9:$BC460,$BC472,BH9:BH460)</f>
        <v>7.4386363636363635</v>
      </c>
      <c r="BI472">
        <f t="shared" si="2"/>
        <v>12.252873563218394</v>
      </c>
      <c r="BJ472">
        <f t="shared" si="2"/>
        <v>19.964285714285715</v>
      </c>
      <c r="BL472" t="s">
        <v>8</v>
      </c>
      <c r="BM472" t="s">
        <v>8</v>
      </c>
      <c r="BO472">
        <f>AVERAGEIF($BM9:$BM460,$BM472,BO9:BO460)</f>
        <v>19.878571428571426</v>
      </c>
      <c r="BP472">
        <f t="shared" ref="BP472:BT472" si="3">AVERAGEIF($BM9:$BM460,$BM472,BP9:BP460)</f>
        <v>29.951428571428565</v>
      </c>
      <c r="BQ472">
        <f t="shared" si="3"/>
        <v>58.982967032967032</v>
      </c>
      <c r="BR472">
        <f t="shared" si="3"/>
        <v>61.890795454545476</v>
      </c>
      <c r="BS472">
        <f t="shared" si="3"/>
        <v>63.204482758620699</v>
      </c>
      <c r="BT472">
        <f t="shared" si="3"/>
        <v>64.16892857142858</v>
      </c>
    </row>
    <row r="474" spans="2:72" x14ac:dyDescent="0.3">
      <c r="B474" t="s">
        <v>8</v>
      </c>
      <c r="C474" t="s">
        <v>8</v>
      </c>
      <c r="E474">
        <f>AVERAGEIF($C10:$C468,$C474,E10:E468)</f>
        <v>79.461538461538467</v>
      </c>
      <c r="F474">
        <f t="shared" ref="F474:J474" si="4">AVERAGEIF($C10:$C468,$C474,F10:F468)</f>
        <v>84.967032967032964</v>
      </c>
      <c r="G474">
        <f t="shared" si="4"/>
        <v>88.446153846153834</v>
      </c>
      <c r="H474">
        <f t="shared" si="4"/>
        <v>90.046590909090895</v>
      </c>
      <c r="I474">
        <f t="shared" si="4"/>
        <v>91.29425287356321</v>
      </c>
      <c r="J474">
        <f t="shared" si="4"/>
        <v>91.619047619047635</v>
      </c>
      <c r="AI474">
        <f>(SUMIF($AC$9:$AC$460,$AC$472,AI$9:AI$460)-SUMIFS(AI$9:AI$460,$AC$9:$AC$460,$AC$472,$AD$9:$AD$460,"SC"))/(COUNTIF($AC$9:$AC$460,$AC$472)-COUNTIFS($AC$9:$AC$460,$AC$472,AI$9:AI$460,"")-(COUNTIFS($AC$9:$AC$460,$AC$472,$AD$9:$AD$460,"SC")-COUNTIFS($AC$9:$AC$460,$AC$472,AI$9:AI$460,"",$AD$9:$AD$460,"SC")))</f>
        <v>12.611494252873564</v>
      </c>
      <c r="AJ474">
        <f>(SUMIF($AC$9:$AC$460,$AC$472,AJ$9:AJ$460)-SUMIFS(AJ$9:AJ$460,$AC$9:$AC$460,$AC$472,$AD$9:$AD$460,"SC"))/(COUNTIF($AC$9:$AC$460,$AC$472)-COUNTIFS($AC$9:$AC$460,$AC$472,AJ$9:AJ$460,"")-(COUNTIFS($AC$9:$AC$460,$AC$472,$AD$9:$AD$460,"SC")-COUNTIFS($AC$9:$AC$460,$AC$472,AJ$9:AJ$460,"",$AD$9:$AD$460,"SC")))</f>
        <v>21.220238095238098</v>
      </c>
      <c r="BG474">
        <f>(SUMIF($BC$9:$BC$460,$AC$472,BG$9:BG$460)-SUMIFS(BG$9:BG$460,$BC$9:$BC$460,$AC$472,$BD$9:$BD$460,"SC"))/(COUNTIF($BC$9:$BC$460,$BC$472)-COUNTIFS($BC$9:$BC$460,$BC$472,BG$9:BG$460,"")-(COUNTIFS($BC$9:$BC$460,$BC$472,$BD$9:$BD$460,"SC")-COUNTIFS($BC$9:$BC$460,$BC$472,BG$9:BG$460,"",$BD$9:$BD$460,"SC")))</f>
        <v>5.2153846153846146</v>
      </c>
      <c r="BH474">
        <f t="shared" ref="BH474:BJ474" si="5">(SUMIF($BC$9:$BC$460,$AC$472,BH$9:BH$460)-SUMIFS(BH$9:BH$460,$BC$9:$BC$460,$AC$472,$BD$9:$BD$460,"SC"))/(COUNTIF($BC$9:$BC$460,$BC$472)-COUNTIFS($BC$9:$BC$460,$BC$472,BH$9:BH$460,"")-(COUNTIFS($BC$9:$BC$460,$BC$472,$BD$9:$BD$460,"SC")-COUNTIFS($BC$9:$BC$460,$BC$472,BH$9:BH$460,"",$BD$9:$BD$460,"SC")))</f>
        <v>7.4386363636363635</v>
      </c>
      <c r="BI474">
        <f t="shared" si="5"/>
        <v>12.252873563218394</v>
      </c>
      <c r="BJ474">
        <f t="shared" si="5"/>
        <v>19.964285714285715</v>
      </c>
      <c r="BO474">
        <f>(SUMIF($BM$9:$BM$460,$BM$472,BO$9:BO$460)-SUMIFS(BO$9:BO$460,$BM$9:$BM$460,$BM$472,$BN$9:$BN$460,"SC"))/(COUNTIF($BM$9:$BM$460,$BM$472)-COUNTIFS($BM$9:$BM$460,$BM$472,BO$9:BO$460,"")-(COUNTIFS($BM$9:$BM$460,$BM$472,$BN$9:$BN$460,"SC")-COUNTIFS($BM$9:$BM$460,$BM$472,BO$9:BO$460,"",$BN$9:$BN$460,"SC")))</f>
        <v>19.277272727272727</v>
      </c>
      <c r="BP474">
        <f t="shared" ref="BP474:BT474" si="6">(SUMIF($BM$9:$BM$460,$BM$472,BP$9:BP$460)-SUMIFS(BP$9:BP$460,$BM$9:$BM$460,$BM$472,$BN$9:$BN$460,"SC"))/(COUNTIF($BM$9:$BM$460,$BM$472)-COUNTIFS($BM$9:$BM$460,$BM$472,BP$9:BP$460,"")-(COUNTIFS($BM$9:$BM$460,$BM$472,$BN$9:$BN$460,"SC")-COUNTIFS($BM$9:$BM$460,$BM$472,BP$9:BP$460,"",$BN$9:$BN$460,"SC")))</f>
        <v>29.951428571428565</v>
      </c>
      <c r="BQ474">
        <f t="shared" si="6"/>
        <v>58.982967032967032</v>
      </c>
      <c r="BR474">
        <f t="shared" si="6"/>
        <v>61.890795454545476</v>
      </c>
      <c r="BS474">
        <f t="shared" si="6"/>
        <v>63.204482758620699</v>
      </c>
      <c r="BT474">
        <f t="shared" si="6"/>
        <v>64.16892857142858</v>
      </c>
    </row>
    <row r="475" spans="2:72" x14ac:dyDescent="0.3">
      <c r="E475">
        <f>(SUMIF($C$10:$C$468,$C$474,E$10:E$468)-SUMIFS(E$10:E$468,$C$10:$C$468,$C$474,$D$10:$D$468,"SC"))/(COUNTIF($C$10:$C$468,$C$474)-COUNTIFS($C$10:$C$468,$C$474,E$10:E$468,"")-(COUNTIFS($C$10:$C$468,$C$474,$D$10:$D$468,"SC")-COUNTIFS($C$10:$C$468,$C$474,$D$10:$D$468,"SC",E$10:E$468,"")))</f>
        <v>79.461538461538467</v>
      </c>
      <c r="F475">
        <f t="shared" ref="F475:J475" si="7">(SUMIF($C$10:$C$468,$C$474,F$10:F$468)-SUMIFS(F$10:F$468,$C$10:$C$468,$C$474,$D$10:$D$468,"SC"))/(COUNTIF($C$10:$C$468,$C$474)-COUNTIFS($C$10:$C$468,$C$474,F$10:F$468,"")-(COUNTIFS($C$10:$C$468,$C$474,$D$10:$D$468,"SC")-COUNTIFS($C$10:$C$468,$C$474,$D$10:$D$468,"SC",F$10:F$468,"")))</f>
        <v>84.967032967032964</v>
      </c>
      <c r="G475">
        <f t="shared" si="7"/>
        <v>88.446153846153834</v>
      </c>
      <c r="H475">
        <f t="shared" si="7"/>
        <v>90.046590909090895</v>
      </c>
      <c r="I475">
        <f t="shared" si="7"/>
        <v>91.29425287356321</v>
      </c>
      <c r="J475">
        <f t="shared" si="7"/>
        <v>91.619047619047635</v>
      </c>
    </row>
    <row r="476" spans="2:72" x14ac:dyDescent="0.3">
      <c r="E476">
        <f>AVERAGEIF($C10:$C468,$C474,E10:E468)</f>
        <v>79.461538461538467</v>
      </c>
      <c r="F476">
        <f t="shared" ref="F476:J476" si="8">AVERAGEIF($C10:$C468,$C474,F10:F468)</f>
        <v>84.967032967032964</v>
      </c>
      <c r="G476">
        <f t="shared" si="8"/>
        <v>88.446153846153834</v>
      </c>
      <c r="H476">
        <f t="shared" si="8"/>
        <v>90.046590909090895</v>
      </c>
      <c r="I476">
        <f t="shared" si="8"/>
        <v>91.29425287356321</v>
      </c>
      <c r="J476">
        <f t="shared" si="8"/>
        <v>91.619047619047635</v>
      </c>
    </row>
    <row r="506" spans="13:15" x14ac:dyDescent="0.3">
      <c r="N506">
        <v>44525</v>
      </c>
    </row>
    <row r="507" spans="13:15" x14ac:dyDescent="0.3">
      <c r="O507" t="s">
        <v>1324</v>
      </c>
    </row>
    <row r="508" spans="13:15" x14ac:dyDescent="0.3">
      <c r="M508" t="s">
        <v>1322</v>
      </c>
    </row>
    <row r="509" spans="13:15" x14ac:dyDescent="0.3">
      <c r="M509" t="s">
        <v>1323</v>
      </c>
    </row>
    <row r="2446" spans="28:64" x14ac:dyDescent="0.3">
      <c r="AB2446" t="s">
        <v>1353</v>
      </c>
      <c r="BB2446" t="s">
        <v>1353</v>
      </c>
      <c r="BL2446" t="s">
        <v>1353</v>
      </c>
    </row>
  </sheetData>
  <sortState xmlns:xlrd2="http://schemas.microsoft.com/office/spreadsheetml/2017/richdata2" ref="BL9:BT460">
    <sortCondition ref="BN9:BN460"/>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2022-10-06T15:34:50Z</dcterms:modified>
</cp:coreProperties>
</file>