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66925"/>
  <mc:AlternateContent xmlns:mc="http://schemas.openxmlformats.org/markup-compatibility/2006">
    <mc:Choice Requires="x15">
      <x15ac:absPath xmlns:x15ac="http://schemas.microsoft.com/office/spreadsheetml/2010/11/ac" url="C:\Users\Dan\Desktop\"/>
    </mc:Choice>
  </mc:AlternateContent>
  <xr:revisionPtr revIDLastSave="0" documentId="13_ncr:1_{A18AA41C-18A9-4604-93CF-06B7C888F956}" xr6:coauthVersionLast="47" xr6:coauthVersionMax="47" xr10:uidLastSave="{00000000-0000-0000-0000-000000000000}"/>
  <workbookProtection workbookAlgorithmName="SHA-512" workbookHashValue="VDolupJFxLNFuHHd9rloh/aIkoNC1IP1BvxIzNk9+mWi1Ny44a8yOZTLzV2gkL6f3saJ752oMmoP0kWlkvrdSw==" workbookSaltValue="ONxcxR9tgqPc8Cx5eYjSBg=="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21" i="1" l="1"/>
  <c r="S24" i="1" s="1"/>
  <c r="T21" i="1"/>
  <c r="S25" i="1" l="1"/>
  <c r="K32" i="1"/>
  <c r="L32" i="1"/>
  <c r="M32" i="1"/>
  <c r="J32" i="1"/>
  <c r="I32" i="1"/>
  <c r="K31" i="1"/>
  <c r="K35" i="1" s="1"/>
  <c r="L31" i="1"/>
  <c r="L35" i="1" s="1"/>
  <c r="M31" i="1"/>
  <c r="M35" i="1" s="1"/>
  <c r="J31" i="1"/>
  <c r="J35" i="1" s="1"/>
  <c r="I31" i="1"/>
  <c r="I35" i="1" s="1"/>
  <c r="BH474" i="9"/>
  <c r="BI474" i="9"/>
  <c r="BJ474" i="9"/>
  <c r="BG474" i="9"/>
  <c r="F474" i="9"/>
  <c r="G474" i="9"/>
  <c r="H474" i="9"/>
  <c r="I474" i="9"/>
  <c r="J474" i="9"/>
  <c r="E474" i="9"/>
  <c r="E476" i="9"/>
  <c r="AJ472" i="9" l="1"/>
  <c r="AI472" i="9"/>
  <c r="AJ474" i="9"/>
  <c r="AI474" i="9"/>
  <c r="BH472" i="9"/>
  <c r="BI472" i="9"/>
  <c r="BJ472" i="9"/>
  <c r="BG472" i="9"/>
  <c r="BP472" i="9"/>
  <c r="BQ472" i="9"/>
  <c r="BR472" i="9"/>
  <c r="BS472" i="9"/>
  <c r="BT472" i="9"/>
  <c r="BO472" i="9"/>
  <c r="F475" i="9"/>
  <c r="G475" i="9"/>
  <c r="H475" i="9"/>
  <c r="I475" i="9"/>
  <c r="J475" i="9"/>
  <c r="E475" i="9"/>
  <c r="F476" i="9" l="1"/>
  <c r="G476" i="9"/>
  <c r="H476" i="9"/>
  <c r="I476" i="9"/>
  <c r="J476" i="9"/>
  <c r="I13" i="1"/>
  <c r="BP474" i="9"/>
  <c r="BQ474" i="9"/>
  <c r="BR474" i="9"/>
  <c r="BS474" i="9"/>
  <c r="BT474" i="9"/>
  <c r="BO474" i="9"/>
  <c r="O21" i="1"/>
  <c r="V21" i="1"/>
  <c r="V25" i="1" s="1"/>
  <c r="U21" i="1"/>
  <c r="U25" i="1" s="1"/>
  <c r="T25" i="1"/>
  <c r="M21" i="1"/>
  <c r="M25" i="1" s="1"/>
  <c r="L21" i="1"/>
  <c r="L25" i="1" s="1"/>
  <c r="F21" i="1"/>
  <c r="T22" i="1"/>
  <c r="U22" i="1"/>
  <c r="V22" i="1"/>
  <c r="S22" i="1"/>
  <c r="V23" i="1"/>
  <c r="U23" i="1"/>
  <c r="T23" i="1"/>
  <c r="S23" i="1"/>
  <c r="M22" i="1"/>
  <c r="L22" i="1"/>
  <c r="K23" i="1"/>
  <c r="L23" i="1"/>
  <c r="M23" i="1"/>
  <c r="J23" i="1"/>
  <c r="I23" i="1"/>
  <c r="F30" i="1"/>
  <c r="K13" i="1"/>
  <c r="L13" i="1"/>
  <c r="M13" i="1"/>
  <c r="N13" i="1"/>
  <c r="J13" i="1"/>
  <c r="C416" i="9"/>
  <c r="C398" i="9"/>
  <c r="C384" i="9"/>
  <c r="C366" i="9"/>
  <c r="C338" i="9"/>
  <c r="C329" i="9"/>
  <c r="C221" i="9"/>
  <c r="C211" i="9"/>
  <c r="C193" i="9"/>
  <c r="C169" i="9"/>
  <c r="K14" i="1"/>
  <c r="L14" i="1"/>
  <c r="M14" i="1"/>
  <c r="N14" i="1"/>
  <c r="J14" i="1"/>
  <c r="I14" i="1"/>
  <c r="BN308" i="9"/>
  <c r="BM308" i="9"/>
  <c r="BN307" i="9"/>
  <c r="BM307" i="9"/>
  <c r="BN306" i="9"/>
  <c r="BM306" i="9"/>
  <c r="BN305" i="9"/>
  <c r="BM305" i="9"/>
  <c r="BN304" i="9"/>
  <c r="BM304" i="9"/>
  <c r="BN303" i="9"/>
  <c r="BM303" i="9"/>
  <c r="BN302" i="9"/>
  <c r="BM302" i="9"/>
  <c r="BN301" i="9"/>
  <c r="BM301" i="9"/>
  <c r="BN300" i="9"/>
  <c r="BM300" i="9"/>
  <c r="BN299" i="9"/>
  <c r="BM299" i="9"/>
  <c r="BN298" i="9"/>
  <c r="BM298" i="9"/>
  <c r="BN297" i="9"/>
  <c r="BM297" i="9"/>
  <c r="BN296" i="9"/>
  <c r="BM296" i="9"/>
  <c r="BN295" i="9"/>
  <c r="BM295" i="9"/>
  <c r="BN294" i="9"/>
  <c r="BM294" i="9"/>
  <c r="BN293" i="9"/>
  <c r="BM293" i="9"/>
  <c r="BN292" i="9"/>
  <c r="BM292" i="9"/>
  <c r="BN291" i="9"/>
  <c r="BM291" i="9"/>
  <c r="BN290" i="9"/>
  <c r="BM290" i="9"/>
  <c r="BN289" i="9"/>
  <c r="BM289" i="9"/>
  <c r="BN288" i="9"/>
  <c r="BM288" i="9"/>
  <c r="BN287" i="9"/>
  <c r="BM287" i="9"/>
  <c r="BN286" i="9"/>
  <c r="BM286" i="9"/>
  <c r="BN460" i="9"/>
  <c r="BM460" i="9"/>
  <c r="BN459" i="9"/>
  <c r="BM459" i="9"/>
  <c r="BN458" i="9"/>
  <c r="BM458" i="9"/>
  <c r="BN457" i="9"/>
  <c r="BM457" i="9"/>
  <c r="BN456" i="9"/>
  <c r="BM456" i="9"/>
  <c r="BN455" i="9"/>
  <c r="BM455" i="9"/>
  <c r="BN454" i="9"/>
  <c r="BM454" i="9"/>
  <c r="BN453" i="9"/>
  <c r="BM453" i="9"/>
  <c r="BN452" i="9"/>
  <c r="BM452" i="9"/>
  <c r="BN451" i="9"/>
  <c r="BM451" i="9"/>
  <c r="BN450" i="9"/>
  <c r="BM450" i="9"/>
  <c r="BN449" i="9"/>
  <c r="BM449" i="9"/>
  <c r="BN448" i="9"/>
  <c r="BM448" i="9"/>
  <c r="BN447" i="9"/>
  <c r="BM447" i="9"/>
  <c r="BN446" i="9"/>
  <c r="BM446" i="9"/>
  <c r="BN445" i="9"/>
  <c r="BM445" i="9"/>
  <c r="BN444" i="9"/>
  <c r="BM444" i="9"/>
  <c r="BN443" i="9"/>
  <c r="BM443" i="9"/>
  <c r="BN442" i="9"/>
  <c r="BM442" i="9"/>
  <c r="BN441" i="9"/>
  <c r="BM441" i="9"/>
  <c r="BN440" i="9"/>
  <c r="BM440" i="9"/>
  <c r="BN439" i="9"/>
  <c r="BM439" i="9"/>
  <c r="BN438" i="9"/>
  <c r="BM438" i="9"/>
  <c r="BN437" i="9"/>
  <c r="BM437" i="9"/>
  <c r="BN436" i="9"/>
  <c r="BM436" i="9"/>
  <c r="BN435" i="9"/>
  <c r="BM435" i="9"/>
  <c r="BN104" i="9"/>
  <c r="BM104" i="9"/>
  <c r="BN369" i="9"/>
  <c r="BM369" i="9"/>
  <c r="BN368" i="9"/>
  <c r="BM368" i="9"/>
  <c r="BN103" i="9"/>
  <c r="BM103" i="9"/>
  <c r="BN285" i="9"/>
  <c r="BM285" i="9"/>
  <c r="BN284" i="9"/>
  <c r="BM284" i="9"/>
  <c r="BN283" i="9"/>
  <c r="BM283" i="9"/>
  <c r="BN282" i="9"/>
  <c r="BM282" i="9"/>
  <c r="BN281" i="9"/>
  <c r="BM281" i="9"/>
  <c r="BN280" i="9"/>
  <c r="BM280" i="9"/>
  <c r="BN279" i="9"/>
  <c r="BM279" i="9"/>
  <c r="BN278" i="9"/>
  <c r="BM278" i="9"/>
  <c r="BN277" i="9"/>
  <c r="BM277" i="9"/>
  <c r="BN276" i="9"/>
  <c r="BM276" i="9"/>
  <c r="BN275" i="9"/>
  <c r="BM275" i="9"/>
  <c r="BN274" i="9"/>
  <c r="BM274" i="9"/>
  <c r="BN273" i="9"/>
  <c r="BM273" i="9"/>
  <c r="BN272" i="9"/>
  <c r="BM272" i="9"/>
  <c r="BN271" i="9"/>
  <c r="BM271" i="9"/>
  <c r="BN270" i="9"/>
  <c r="BM270" i="9"/>
  <c r="BN269" i="9"/>
  <c r="BM269" i="9"/>
  <c r="BN268" i="9"/>
  <c r="BM268" i="9"/>
  <c r="BN267" i="9"/>
  <c r="BM267" i="9"/>
  <c r="BN266" i="9"/>
  <c r="BM266" i="9"/>
  <c r="BN265" i="9"/>
  <c r="BM265" i="9"/>
  <c r="BN264" i="9"/>
  <c r="BM264" i="9"/>
  <c r="BN263" i="9"/>
  <c r="BM263" i="9"/>
  <c r="BN262" i="9"/>
  <c r="BM262" i="9"/>
  <c r="BN261" i="9"/>
  <c r="BM261" i="9"/>
  <c r="BN260" i="9"/>
  <c r="BM260" i="9"/>
  <c r="BN259" i="9"/>
  <c r="BM259" i="9"/>
  <c r="BN258" i="9"/>
  <c r="BM258" i="9"/>
  <c r="BN257" i="9"/>
  <c r="BM257" i="9"/>
  <c r="BN256" i="9"/>
  <c r="BM256" i="9"/>
  <c r="BN255" i="9"/>
  <c r="BM255" i="9"/>
  <c r="BN254" i="9"/>
  <c r="BM254" i="9"/>
  <c r="BN253" i="9"/>
  <c r="BM253" i="9"/>
  <c r="BN252" i="9"/>
  <c r="BM252" i="9"/>
  <c r="BN251" i="9"/>
  <c r="BM251" i="9"/>
  <c r="BN250" i="9"/>
  <c r="BM250" i="9"/>
  <c r="BN249" i="9"/>
  <c r="BM249" i="9"/>
  <c r="BN248" i="9"/>
  <c r="BM248" i="9"/>
  <c r="BN247" i="9"/>
  <c r="BM247" i="9"/>
  <c r="BN246" i="9"/>
  <c r="BM246" i="9"/>
  <c r="BN245" i="9"/>
  <c r="BM245" i="9"/>
  <c r="BN244" i="9"/>
  <c r="BM244" i="9"/>
  <c r="BN243" i="9"/>
  <c r="BM243" i="9"/>
  <c r="BN242" i="9"/>
  <c r="BM242" i="9"/>
  <c r="BN241" i="9"/>
  <c r="BM241" i="9"/>
  <c r="BN240" i="9"/>
  <c r="BM240" i="9"/>
  <c r="BN239" i="9"/>
  <c r="BM239" i="9"/>
  <c r="BN238" i="9"/>
  <c r="BM238" i="9"/>
  <c r="BN237" i="9"/>
  <c r="BM237" i="9"/>
  <c r="BN236" i="9"/>
  <c r="BM236" i="9"/>
  <c r="BN235" i="9"/>
  <c r="BM235" i="9"/>
  <c r="BN234" i="9"/>
  <c r="BM234" i="9"/>
  <c r="BN233" i="9"/>
  <c r="BM233" i="9"/>
  <c r="BN232" i="9"/>
  <c r="BM232" i="9"/>
  <c r="BN231" i="9"/>
  <c r="BM231" i="9"/>
  <c r="BN230" i="9"/>
  <c r="BM230" i="9"/>
  <c r="BN229" i="9"/>
  <c r="BM229" i="9"/>
  <c r="BN228" i="9"/>
  <c r="BM228" i="9"/>
  <c r="BN227" i="9"/>
  <c r="BM227" i="9"/>
  <c r="BN226" i="9"/>
  <c r="BM226" i="9"/>
  <c r="BN225" i="9"/>
  <c r="BM225" i="9"/>
  <c r="BN224" i="9"/>
  <c r="BM224" i="9"/>
  <c r="BN223" i="9"/>
  <c r="BM223" i="9"/>
  <c r="BN222" i="9"/>
  <c r="BM222" i="9"/>
  <c r="BN221" i="9"/>
  <c r="BM221" i="9"/>
  <c r="BN220" i="9"/>
  <c r="BM220" i="9"/>
  <c r="BN219" i="9"/>
  <c r="BM219" i="9"/>
  <c r="BN218" i="9"/>
  <c r="BM218" i="9"/>
  <c r="BN217" i="9"/>
  <c r="BM217" i="9"/>
  <c r="BN216" i="9"/>
  <c r="BM216" i="9"/>
  <c r="BN215" i="9"/>
  <c r="BM215" i="9"/>
  <c r="BN214" i="9"/>
  <c r="BM214" i="9"/>
  <c r="BN213" i="9"/>
  <c r="BM213" i="9"/>
  <c r="BN212" i="9"/>
  <c r="BM212" i="9"/>
  <c r="BN211" i="9"/>
  <c r="BM211" i="9"/>
  <c r="BN210" i="9"/>
  <c r="BM210" i="9"/>
  <c r="BN209" i="9"/>
  <c r="BM209" i="9"/>
  <c r="BN208" i="9"/>
  <c r="BM208" i="9"/>
  <c r="BN207" i="9"/>
  <c r="BM207" i="9"/>
  <c r="BN206" i="9"/>
  <c r="BM206" i="9"/>
  <c r="BN205" i="9"/>
  <c r="BM205" i="9"/>
  <c r="BN204" i="9"/>
  <c r="BM204" i="9"/>
  <c r="BN203" i="9"/>
  <c r="BM203" i="9"/>
  <c r="BN202" i="9"/>
  <c r="BM202" i="9"/>
  <c r="BN201" i="9"/>
  <c r="BM201" i="9"/>
  <c r="BN200" i="9"/>
  <c r="BM200" i="9"/>
  <c r="BN199" i="9"/>
  <c r="BM199" i="9"/>
  <c r="BN198" i="9"/>
  <c r="BM198" i="9"/>
  <c r="BN197" i="9"/>
  <c r="BM197" i="9"/>
  <c r="BN196" i="9"/>
  <c r="BM196" i="9"/>
  <c r="BN195" i="9"/>
  <c r="BM195" i="9"/>
  <c r="BN194" i="9"/>
  <c r="BM194" i="9"/>
  <c r="BN193" i="9"/>
  <c r="BM193" i="9"/>
  <c r="BN192" i="9"/>
  <c r="BM192" i="9"/>
  <c r="BN191" i="9"/>
  <c r="BM191" i="9"/>
  <c r="BN190" i="9"/>
  <c r="BM190" i="9"/>
  <c r="BN189" i="9"/>
  <c r="BM189" i="9"/>
  <c r="BN188" i="9"/>
  <c r="BM188" i="9"/>
  <c r="BN187" i="9"/>
  <c r="BM187" i="9"/>
  <c r="BN186" i="9"/>
  <c r="BM186" i="9"/>
  <c r="BN185" i="9"/>
  <c r="BM185" i="9"/>
  <c r="BN184" i="9"/>
  <c r="BM184" i="9"/>
  <c r="BN183" i="9"/>
  <c r="BM183" i="9"/>
  <c r="BN182" i="9"/>
  <c r="BM182" i="9"/>
  <c r="BN181" i="9"/>
  <c r="BM181" i="9"/>
  <c r="BN180" i="9"/>
  <c r="BM180" i="9"/>
  <c r="BN179" i="9"/>
  <c r="BM179" i="9"/>
  <c r="BN178" i="9"/>
  <c r="BM178" i="9"/>
  <c r="BN177" i="9"/>
  <c r="BM177" i="9"/>
  <c r="BN176" i="9"/>
  <c r="BM176" i="9"/>
  <c r="BN175" i="9"/>
  <c r="BM175" i="9"/>
  <c r="BN174" i="9"/>
  <c r="BM174" i="9"/>
  <c r="BN173" i="9"/>
  <c r="BM173" i="9"/>
  <c r="BN172" i="9"/>
  <c r="BM172" i="9"/>
  <c r="BN171" i="9"/>
  <c r="BM171" i="9"/>
  <c r="BN170" i="9"/>
  <c r="BM170" i="9"/>
  <c r="BN169" i="9"/>
  <c r="BM169" i="9"/>
  <c r="BN168" i="9"/>
  <c r="BM168" i="9"/>
  <c r="BN167" i="9"/>
  <c r="BM167" i="9"/>
  <c r="BN166" i="9"/>
  <c r="BM166" i="9"/>
  <c r="BN165" i="9"/>
  <c r="BM165" i="9"/>
  <c r="BN164" i="9"/>
  <c r="BM164" i="9"/>
  <c r="BN163" i="9"/>
  <c r="BM163" i="9"/>
  <c r="BN162" i="9"/>
  <c r="BM162" i="9"/>
  <c r="BN161" i="9"/>
  <c r="BM161" i="9"/>
  <c r="BN160" i="9"/>
  <c r="BM160" i="9"/>
  <c r="BN159" i="9"/>
  <c r="BM159" i="9"/>
  <c r="BN158" i="9"/>
  <c r="BM158" i="9"/>
  <c r="BN157" i="9"/>
  <c r="BM157" i="9"/>
  <c r="BN156" i="9"/>
  <c r="BM156" i="9"/>
  <c r="BN155" i="9"/>
  <c r="BM155" i="9"/>
  <c r="BN154" i="9"/>
  <c r="BM154" i="9"/>
  <c r="BN153" i="9"/>
  <c r="BM153" i="9"/>
  <c r="BN152" i="9"/>
  <c r="BM152" i="9"/>
  <c r="BN151" i="9"/>
  <c r="BM151" i="9"/>
  <c r="BN150" i="9"/>
  <c r="BM150" i="9"/>
  <c r="BN149" i="9"/>
  <c r="BM149" i="9"/>
  <c r="BN148" i="9"/>
  <c r="BM148" i="9"/>
  <c r="BN147" i="9"/>
  <c r="BM147" i="9"/>
  <c r="BN146" i="9"/>
  <c r="BM146" i="9"/>
  <c r="BN145" i="9"/>
  <c r="BM145" i="9"/>
  <c r="BN144" i="9"/>
  <c r="BM144" i="9"/>
  <c r="BN143" i="9"/>
  <c r="BM143" i="9"/>
  <c r="BN142" i="9"/>
  <c r="BM142" i="9"/>
  <c r="BN141" i="9"/>
  <c r="BM141" i="9"/>
  <c r="BN140" i="9"/>
  <c r="BM140" i="9"/>
  <c r="BN139" i="9"/>
  <c r="BM139" i="9"/>
  <c r="BN138" i="9"/>
  <c r="BM138" i="9"/>
  <c r="BN137" i="9"/>
  <c r="BM137" i="9"/>
  <c r="BN136" i="9"/>
  <c r="BM136" i="9"/>
  <c r="BN135" i="9"/>
  <c r="BM135" i="9"/>
  <c r="BN134" i="9"/>
  <c r="BM134" i="9"/>
  <c r="BN133" i="9"/>
  <c r="BM133" i="9"/>
  <c r="BN132" i="9"/>
  <c r="BM132" i="9"/>
  <c r="BN131" i="9"/>
  <c r="BM131" i="9"/>
  <c r="BN130" i="9"/>
  <c r="BM130" i="9"/>
  <c r="BN129" i="9"/>
  <c r="BM129" i="9"/>
  <c r="BN128" i="9"/>
  <c r="BM128" i="9"/>
  <c r="BN127" i="9"/>
  <c r="BM127" i="9"/>
  <c r="BN126" i="9"/>
  <c r="BM126" i="9"/>
  <c r="BN125" i="9"/>
  <c r="BM125" i="9"/>
  <c r="BN124" i="9"/>
  <c r="BM124" i="9"/>
  <c r="BN123" i="9"/>
  <c r="BM123" i="9"/>
  <c r="BN122" i="9"/>
  <c r="BM122" i="9"/>
  <c r="BN121" i="9"/>
  <c r="BM121" i="9"/>
  <c r="BN120" i="9"/>
  <c r="BM120" i="9"/>
  <c r="BN119" i="9"/>
  <c r="BM119" i="9"/>
  <c r="BN118" i="9"/>
  <c r="BM118" i="9"/>
  <c r="BN117" i="9"/>
  <c r="BM117" i="9"/>
  <c r="BN116" i="9"/>
  <c r="BM116" i="9"/>
  <c r="BN115" i="9"/>
  <c r="BM115" i="9"/>
  <c r="BN114" i="9"/>
  <c r="BM114" i="9"/>
  <c r="BN113" i="9"/>
  <c r="BM113" i="9"/>
  <c r="BN112" i="9"/>
  <c r="BM112" i="9"/>
  <c r="BN111" i="9"/>
  <c r="BM111" i="9"/>
  <c r="BN110" i="9"/>
  <c r="BM110" i="9"/>
  <c r="BN109" i="9"/>
  <c r="BM109" i="9"/>
  <c r="BN108" i="9"/>
  <c r="BM108" i="9"/>
  <c r="BN107" i="9"/>
  <c r="BM107" i="9"/>
  <c r="BN106" i="9"/>
  <c r="BM106" i="9"/>
  <c r="BN105" i="9"/>
  <c r="BM105" i="9"/>
  <c r="BN434" i="9"/>
  <c r="BM434" i="9"/>
  <c r="BN433" i="9"/>
  <c r="BM433" i="9"/>
  <c r="BN432" i="9"/>
  <c r="BM432" i="9"/>
  <c r="BN431" i="9"/>
  <c r="BM431" i="9"/>
  <c r="BN430" i="9"/>
  <c r="BM430" i="9"/>
  <c r="BN429" i="9"/>
  <c r="BM429" i="9"/>
  <c r="BN428" i="9"/>
  <c r="BM428" i="9"/>
  <c r="BN427" i="9"/>
  <c r="BM427" i="9"/>
  <c r="BN426" i="9"/>
  <c r="BM426" i="9"/>
  <c r="BN425" i="9"/>
  <c r="BM425" i="9"/>
  <c r="BN424" i="9"/>
  <c r="BM424" i="9"/>
  <c r="BN423" i="9"/>
  <c r="BM423" i="9"/>
  <c r="BN422" i="9"/>
  <c r="BM422" i="9"/>
  <c r="BN421" i="9"/>
  <c r="BM421" i="9"/>
  <c r="BN420" i="9"/>
  <c r="BM420" i="9"/>
  <c r="BN419" i="9"/>
  <c r="BM419" i="9"/>
  <c r="BN418" i="9"/>
  <c r="BM418" i="9"/>
  <c r="BN417" i="9"/>
  <c r="BM417" i="9"/>
  <c r="BN416" i="9"/>
  <c r="BM416" i="9"/>
  <c r="BN415" i="9"/>
  <c r="BM415" i="9"/>
  <c r="BN414" i="9"/>
  <c r="BM414" i="9"/>
  <c r="BN413" i="9"/>
  <c r="BM413" i="9"/>
  <c r="BN412" i="9"/>
  <c r="BM412" i="9"/>
  <c r="BN411" i="9"/>
  <c r="BM411" i="9"/>
  <c r="BN410" i="9"/>
  <c r="BM410" i="9"/>
  <c r="BN409" i="9"/>
  <c r="BM409" i="9"/>
  <c r="BN408" i="9"/>
  <c r="BM408" i="9"/>
  <c r="BN407" i="9"/>
  <c r="BM407" i="9"/>
  <c r="BN406" i="9"/>
  <c r="BM406" i="9"/>
  <c r="BN405" i="9"/>
  <c r="BM405" i="9"/>
  <c r="BN404" i="9"/>
  <c r="BM404" i="9"/>
  <c r="BN403" i="9"/>
  <c r="BM403" i="9"/>
  <c r="BN402" i="9"/>
  <c r="BM402" i="9"/>
  <c r="BN401" i="9"/>
  <c r="BM401" i="9"/>
  <c r="BN400" i="9"/>
  <c r="BM400" i="9"/>
  <c r="BN399" i="9"/>
  <c r="BM399" i="9"/>
  <c r="BN398" i="9"/>
  <c r="BM398" i="9"/>
  <c r="BN397" i="9"/>
  <c r="BM397" i="9"/>
  <c r="BN396" i="9"/>
  <c r="BM396" i="9"/>
  <c r="BN395" i="9"/>
  <c r="BM395" i="9"/>
  <c r="BN394" i="9"/>
  <c r="BM394" i="9"/>
  <c r="BN393" i="9"/>
  <c r="BM393" i="9"/>
  <c r="BN392" i="9"/>
  <c r="BM392" i="9"/>
  <c r="BN391" i="9"/>
  <c r="BM391" i="9"/>
  <c r="BN390" i="9"/>
  <c r="BM390" i="9"/>
  <c r="BN389" i="9"/>
  <c r="BM389" i="9"/>
  <c r="BN388" i="9"/>
  <c r="BM388" i="9"/>
  <c r="BN387" i="9"/>
  <c r="BM387" i="9"/>
  <c r="BN386" i="9"/>
  <c r="BM386" i="9"/>
  <c r="BN385" i="9"/>
  <c r="BM385" i="9"/>
  <c r="BN384" i="9"/>
  <c r="BM384" i="9"/>
  <c r="BN383" i="9"/>
  <c r="BM383" i="9"/>
  <c r="BN382" i="9"/>
  <c r="BM382" i="9"/>
  <c r="BN381" i="9"/>
  <c r="BM381" i="9"/>
  <c r="BN380" i="9"/>
  <c r="BM380" i="9"/>
  <c r="BN379" i="9"/>
  <c r="BM379" i="9"/>
  <c r="BN378" i="9"/>
  <c r="BM378" i="9"/>
  <c r="BN377" i="9"/>
  <c r="BM377" i="9"/>
  <c r="BN376" i="9"/>
  <c r="BM376" i="9"/>
  <c r="BN375" i="9"/>
  <c r="BM375" i="9"/>
  <c r="BN374" i="9"/>
  <c r="BM374" i="9"/>
  <c r="BN373" i="9"/>
  <c r="BM373" i="9"/>
  <c r="BN372" i="9"/>
  <c r="BM372" i="9"/>
  <c r="BN371" i="9"/>
  <c r="BM371" i="9"/>
  <c r="BN370" i="9"/>
  <c r="BM370" i="9"/>
  <c r="BN102" i="9"/>
  <c r="BM102" i="9"/>
  <c r="BN101" i="9"/>
  <c r="BM101" i="9"/>
  <c r="BN367" i="9"/>
  <c r="BM367" i="9"/>
  <c r="BN100" i="9"/>
  <c r="BM100" i="9"/>
  <c r="BN366" i="9"/>
  <c r="BM366" i="9"/>
  <c r="BN365" i="9"/>
  <c r="BM365" i="9"/>
  <c r="BN364" i="9"/>
  <c r="BM364" i="9"/>
  <c r="BN363" i="9"/>
  <c r="BM363" i="9"/>
  <c r="BN362" i="9"/>
  <c r="BM362" i="9"/>
  <c r="BN361" i="9"/>
  <c r="BM361" i="9"/>
  <c r="BN360" i="9"/>
  <c r="BM360" i="9"/>
  <c r="BN359" i="9"/>
  <c r="BM359" i="9"/>
  <c r="BN358" i="9"/>
  <c r="BM358" i="9"/>
  <c r="BN357" i="9"/>
  <c r="BM357" i="9"/>
  <c r="BN356" i="9"/>
  <c r="BM356" i="9"/>
  <c r="BN99" i="9"/>
  <c r="BM99" i="9"/>
  <c r="BN98" i="9"/>
  <c r="BM98" i="9"/>
  <c r="BN97" i="9"/>
  <c r="BM97" i="9"/>
  <c r="BN96" i="9"/>
  <c r="BM96" i="9"/>
  <c r="BN95" i="9"/>
  <c r="BM95" i="9"/>
  <c r="BN94" i="9"/>
  <c r="BM94" i="9"/>
  <c r="BN355" i="9"/>
  <c r="BM355" i="9"/>
  <c r="BN93" i="9"/>
  <c r="BM93" i="9"/>
  <c r="BN354" i="9"/>
  <c r="BM354" i="9"/>
  <c r="BN353" i="9"/>
  <c r="BM353" i="9"/>
  <c r="BN352" i="9"/>
  <c r="BM352" i="9"/>
  <c r="BN351" i="9"/>
  <c r="BM351" i="9"/>
  <c r="BN350" i="9"/>
  <c r="BM350" i="9"/>
  <c r="BN349" i="9"/>
  <c r="BM349" i="9"/>
  <c r="BN348" i="9"/>
  <c r="BM348" i="9"/>
  <c r="BN347" i="9"/>
  <c r="BM347" i="9"/>
  <c r="BN346" i="9"/>
  <c r="BM346" i="9"/>
  <c r="BN345" i="9"/>
  <c r="BM345" i="9"/>
  <c r="BN344" i="9"/>
  <c r="BM344" i="9"/>
  <c r="BN343" i="9"/>
  <c r="BM343" i="9"/>
  <c r="BN41" i="9"/>
  <c r="BM41" i="9"/>
  <c r="BN40" i="9"/>
  <c r="BM40" i="9"/>
  <c r="BN39" i="9"/>
  <c r="BM39" i="9"/>
  <c r="BN38" i="9"/>
  <c r="BM38" i="9"/>
  <c r="BN37" i="9"/>
  <c r="BM37" i="9"/>
  <c r="BN36" i="9"/>
  <c r="BM36" i="9"/>
  <c r="BN35" i="9"/>
  <c r="BM35" i="9"/>
  <c r="BN34" i="9"/>
  <c r="BM34" i="9"/>
  <c r="BN33" i="9"/>
  <c r="BM33" i="9"/>
  <c r="BN32" i="9"/>
  <c r="BM32" i="9"/>
  <c r="BN31" i="9"/>
  <c r="BM31" i="9"/>
  <c r="BN30" i="9"/>
  <c r="BM30" i="9"/>
  <c r="BN29" i="9"/>
  <c r="BM29" i="9"/>
  <c r="BN28" i="9"/>
  <c r="BM28" i="9"/>
  <c r="BN27" i="9"/>
  <c r="BM27" i="9"/>
  <c r="BN26" i="9"/>
  <c r="BM26" i="9"/>
  <c r="BN25" i="9"/>
  <c r="BM25" i="9"/>
  <c r="BN24" i="9"/>
  <c r="BM24" i="9"/>
  <c r="BN23" i="9"/>
  <c r="BM23" i="9"/>
  <c r="BN22" i="9"/>
  <c r="BM22" i="9"/>
  <c r="BN21" i="9"/>
  <c r="BM21" i="9"/>
  <c r="BN20" i="9"/>
  <c r="BM20" i="9"/>
  <c r="BN19" i="9"/>
  <c r="BM19" i="9"/>
  <c r="BN18" i="9"/>
  <c r="BM18" i="9"/>
  <c r="BN17" i="9"/>
  <c r="BM17" i="9"/>
  <c r="BN16" i="9"/>
  <c r="BM16" i="9"/>
  <c r="BN15" i="9"/>
  <c r="BM15" i="9"/>
  <c r="BN14" i="9"/>
  <c r="BM14" i="9"/>
  <c r="BN13" i="9"/>
  <c r="BM13" i="9"/>
  <c r="BN12" i="9"/>
  <c r="BM12" i="9"/>
  <c r="BN11" i="9"/>
  <c r="BM11" i="9"/>
  <c r="BN10" i="9"/>
  <c r="BM10" i="9"/>
  <c r="BN9" i="9"/>
  <c r="BM9" i="9"/>
  <c r="BN92" i="9"/>
  <c r="BM92" i="9"/>
  <c r="BN91" i="9"/>
  <c r="BM91" i="9"/>
  <c r="BN90" i="9"/>
  <c r="BM90" i="9"/>
  <c r="BN89" i="9"/>
  <c r="BM89" i="9"/>
  <c r="BN88" i="9"/>
  <c r="BM88" i="9"/>
  <c r="BN342" i="9"/>
  <c r="BM342" i="9"/>
  <c r="BN341" i="9"/>
  <c r="BM341" i="9"/>
  <c r="BN340" i="9"/>
  <c r="BM340" i="9"/>
  <c r="BN339" i="9"/>
  <c r="BM339" i="9"/>
  <c r="BN338" i="9"/>
  <c r="BM338" i="9"/>
  <c r="BN337" i="9"/>
  <c r="BM337" i="9"/>
  <c r="BN87" i="9"/>
  <c r="BM87" i="9"/>
  <c r="BN77" i="9"/>
  <c r="BM77" i="9"/>
  <c r="BN76" i="9"/>
  <c r="BM76" i="9"/>
  <c r="BN75" i="9"/>
  <c r="BM75" i="9"/>
  <c r="BN74" i="9"/>
  <c r="BM74" i="9"/>
  <c r="BN73" i="9"/>
  <c r="BM73" i="9"/>
  <c r="BN72" i="9"/>
  <c r="BM72" i="9"/>
  <c r="BN71" i="9"/>
  <c r="BM71" i="9"/>
  <c r="BN86" i="9"/>
  <c r="BM86" i="9"/>
  <c r="BN85" i="9"/>
  <c r="BM85" i="9"/>
  <c r="BN336" i="9"/>
  <c r="BM336" i="9"/>
  <c r="BN335" i="9"/>
  <c r="BM335" i="9"/>
  <c r="BN334" i="9"/>
  <c r="BM334" i="9"/>
  <c r="BN333" i="9"/>
  <c r="BM333" i="9"/>
  <c r="BN332" i="9"/>
  <c r="BM332" i="9"/>
  <c r="BN331" i="9"/>
  <c r="BM331" i="9"/>
  <c r="BN84" i="9"/>
  <c r="BM84" i="9"/>
  <c r="BN83" i="9"/>
  <c r="BM83" i="9"/>
  <c r="BN82" i="9"/>
  <c r="BM82" i="9"/>
  <c r="BN81" i="9"/>
  <c r="BM81" i="9"/>
  <c r="BN330" i="9"/>
  <c r="BM330" i="9"/>
  <c r="BN329" i="9"/>
  <c r="BM329" i="9"/>
  <c r="BN328" i="9"/>
  <c r="BM328" i="9"/>
  <c r="BN327" i="9"/>
  <c r="BM327" i="9"/>
  <c r="BN70" i="9"/>
  <c r="BM70" i="9"/>
  <c r="BN69" i="9"/>
  <c r="BM69" i="9"/>
  <c r="BN68" i="9"/>
  <c r="BM68" i="9"/>
  <c r="BN67" i="9"/>
  <c r="BM67" i="9"/>
  <c r="BN66" i="9"/>
  <c r="BM66" i="9"/>
  <c r="BN65" i="9"/>
  <c r="BM65" i="9"/>
  <c r="BN64" i="9"/>
  <c r="BM64" i="9"/>
  <c r="BN63" i="9"/>
  <c r="BM63" i="9"/>
  <c r="BN62" i="9"/>
  <c r="BM62" i="9"/>
  <c r="BN80" i="9"/>
  <c r="BM80" i="9"/>
  <c r="BN326" i="9"/>
  <c r="BM326" i="9"/>
  <c r="BN325" i="9"/>
  <c r="BM325" i="9"/>
  <c r="BN324" i="9"/>
  <c r="BM324" i="9"/>
  <c r="BN323" i="9"/>
  <c r="BM323" i="9"/>
  <c r="BN322" i="9"/>
  <c r="BM322" i="9"/>
  <c r="BN61" i="9"/>
  <c r="BM61" i="9"/>
  <c r="BN60" i="9"/>
  <c r="BM60" i="9"/>
  <c r="BN59" i="9"/>
  <c r="BM59" i="9"/>
  <c r="BN58" i="9"/>
  <c r="BM58" i="9"/>
  <c r="BN57" i="9"/>
  <c r="BM57" i="9"/>
  <c r="BN79" i="9"/>
  <c r="BM79" i="9"/>
  <c r="BN56" i="9"/>
  <c r="BM56" i="9"/>
  <c r="BN55" i="9"/>
  <c r="BM55" i="9"/>
  <c r="BN54" i="9"/>
  <c r="BM54" i="9"/>
  <c r="BN53" i="9"/>
  <c r="BM53" i="9"/>
  <c r="BN52" i="9"/>
  <c r="BM52" i="9"/>
  <c r="BN51" i="9"/>
  <c r="BM51" i="9"/>
  <c r="BN50" i="9"/>
  <c r="BM50" i="9"/>
  <c r="BN49" i="9"/>
  <c r="BM49" i="9"/>
  <c r="BN48" i="9"/>
  <c r="BM48" i="9"/>
  <c r="BN47" i="9"/>
  <c r="BM47" i="9"/>
  <c r="BN78" i="9"/>
  <c r="BM78" i="9"/>
  <c r="BN321" i="9"/>
  <c r="BM321" i="9"/>
  <c r="BN320" i="9"/>
  <c r="BM320" i="9"/>
  <c r="BN319" i="9"/>
  <c r="BM319" i="9"/>
  <c r="BN318" i="9"/>
  <c r="BM318" i="9"/>
  <c r="BN317" i="9"/>
  <c r="BM317" i="9"/>
  <c r="BN316" i="9"/>
  <c r="BM316" i="9"/>
  <c r="BN46" i="9"/>
  <c r="BM46" i="9"/>
  <c r="BN45" i="9"/>
  <c r="BM45" i="9"/>
  <c r="BN44" i="9"/>
  <c r="BM44" i="9"/>
  <c r="BN43" i="9"/>
  <c r="BM43" i="9"/>
  <c r="BN42" i="9"/>
  <c r="BM42" i="9"/>
  <c r="BN315" i="9"/>
  <c r="BM315" i="9"/>
  <c r="BN314" i="9"/>
  <c r="BM314" i="9"/>
  <c r="BN313" i="9"/>
  <c r="BM313" i="9"/>
  <c r="BN312" i="9"/>
  <c r="BM312" i="9"/>
  <c r="BN311" i="9"/>
  <c r="BM311" i="9"/>
  <c r="BN310" i="9"/>
  <c r="BM310" i="9"/>
  <c r="BN309" i="9"/>
  <c r="BM309" i="9"/>
  <c r="I30" i="1" l="1"/>
  <c r="J30" i="1"/>
  <c r="K30" i="1"/>
  <c r="F25" i="1"/>
  <c r="F24" i="1"/>
  <c r="F33" i="1"/>
  <c r="F34" i="1"/>
  <c r="O24" i="1"/>
  <c r="O25" i="1"/>
  <c r="L26" i="1"/>
  <c r="N17" i="1"/>
  <c r="S26" i="1"/>
  <c r="M17" i="1"/>
  <c r="L17" i="1"/>
  <c r="M26" i="1"/>
  <c r="K17" i="1"/>
  <c r="J17" i="1"/>
  <c r="T26" i="1"/>
  <c r="I17" i="1"/>
  <c r="M30" i="1"/>
  <c r="L30" i="1"/>
  <c r="M24" i="1"/>
  <c r="L24" i="1"/>
  <c r="U26" i="1"/>
  <c r="U24" i="1"/>
  <c r="V26" i="1"/>
  <c r="T24" i="1"/>
  <c r="V24" i="1"/>
  <c r="C355" i="9"/>
  <c r="D355" i="9"/>
  <c r="C356" i="9"/>
  <c r="D356"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J34" i="1" l="1"/>
  <c r="J33" i="1"/>
  <c r="I34" i="1"/>
  <c r="I33" i="1"/>
  <c r="M33" i="1"/>
  <c r="M34" i="1"/>
  <c r="L33" i="1"/>
  <c r="L34" i="1"/>
  <c r="K33" i="1"/>
  <c r="K34" i="1"/>
  <c r="CJ8" i="9"/>
  <c r="CK8" i="9"/>
  <c r="CL8" i="9"/>
  <c r="CM8" i="9"/>
  <c r="CN8" i="9"/>
  <c r="CI8" i="9"/>
  <c r="CH6" i="9"/>
  <c r="CJ6" i="9" s="1"/>
  <c r="BC310" i="9"/>
  <c r="BD310" i="9"/>
  <c r="BC311" i="9"/>
  <c r="BD311" i="9"/>
  <c r="BC312" i="9"/>
  <c r="BD312" i="9"/>
  <c r="BC313" i="9"/>
  <c r="BD313" i="9"/>
  <c r="BC314" i="9"/>
  <c r="BD314" i="9"/>
  <c r="BC315" i="9"/>
  <c r="BD315" i="9"/>
  <c r="BC42" i="9"/>
  <c r="BD42" i="9"/>
  <c r="BC43" i="9"/>
  <c r="BD43" i="9"/>
  <c r="BC44" i="9"/>
  <c r="BD44" i="9"/>
  <c r="BC45" i="9"/>
  <c r="BD45" i="9"/>
  <c r="BC46" i="9"/>
  <c r="BD46" i="9"/>
  <c r="BC316" i="9"/>
  <c r="BD316" i="9"/>
  <c r="BC317" i="9"/>
  <c r="BD317" i="9"/>
  <c r="BC318" i="9"/>
  <c r="BD318" i="9"/>
  <c r="BC319" i="9"/>
  <c r="BD319" i="9"/>
  <c r="BC320" i="9"/>
  <c r="BD320" i="9"/>
  <c r="BC321" i="9"/>
  <c r="BD321" i="9"/>
  <c r="BC78" i="9"/>
  <c r="BD78" i="9"/>
  <c r="BC47" i="9"/>
  <c r="BD47" i="9"/>
  <c r="BC48" i="9"/>
  <c r="BD48" i="9"/>
  <c r="BC49" i="9"/>
  <c r="BD49" i="9"/>
  <c r="BC50" i="9"/>
  <c r="BD50" i="9"/>
  <c r="BC51" i="9"/>
  <c r="BD51" i="9"/>
  <c r="BC52" i="9"/>
  <c r="BD52" i="9"/>
  <c r="BC53" i="9"/>
  <c r="BD53" i="9"/>
  <c r="BC54" i="9"/>
  <c r="BD54" i="9"/>
  <c r="BC55" i="9"/>
  <c r="BD55" i="9"/>
  <c r="BC56" i="9"/>
  <c r="BD56" i="9"/>
  <c r="BC79" i="9"/>
  <c r="BD79" i="9"/>
  <c r="BC57" i="9"/>
  <c r="BD57" i="9"/>
  <c r="BC58" i="9"/>
  <c r="BD58" i="9"/>
  <c r="BC59" i="9"/>
  <c r="BD59" i="9"/>
  <c r="BC60" i="9"/>
  <c r="BD60" i="9"/>
  <c r="BC61" i="9"/>
  <c r="BD61" i="9"/>
  <c r="BC322" i="9"/>
  <c r="BD322" i="9"/>
  <c r="BC323" i="9"/>
  <c r="BD323" i="9"/>
  <c r="BC324" i="9"/>
  <c r="BD324" i="9"/>
  <c r="BC325" i="9"/>
  <c r="BD325" i="9"/>
  <c r="BC326" i="9"/>
  <c r="BD326" i="9"/>
  <c r="BC80" i="9"/>
  <c r="BD80" i="9"/>
  <c r="BC62" i="9"/>
  <c r="BD62" i="9"/>
  <c r="BC63" i="9"/>
  <c r="BD63" i="9"/>
  <c r="BC64" i="9"/>
  <c r="BD64" i="9"/>
  <c r="BC65" i="9"/>
  <c r="BD65" i="9"/>
  <c r="BC66" i="9"/>
  <c r="BD66" i="9"/>
  <c r="BC67" i="9"/>
  <c r="BD67" i="9"/>
  <c r="BC68" i="9"/>
  <c r="BD68" i="9"/>
  <c r="BC69" i="9"/>
  <c r="BD69" i="9"/>
  <c r="BC70" i="9"/>
  <c r="BD70" i="9"/>
  <c r="BC327" i="9"/>
  <c r="BD327" i="9"/>
  <c r="BC328" i="9"/>
  <c r="BD328" i="9"/>
  <c r="BC329" i="9"/>
  <c r="BD329" i="9"/>
  <c r="BC330" i="9"/>
  <c r="BD330" i="9"/>
  <c r="BC81" i="9"/>
  <c r="BD81" i="9"/>
  <c r="BC82" i="9"/>
  <c r="BD82" i="9"/>
  <c r="BC83" i="9"/>
  <c r="BD83" i="9"/>
  <c r="BC84" i="9"/>
  <c r="BD84" i="9"/>
  <c r="BC331" i="9"/>
  <c r="BD331" i="9"/>
  <c r="BC332" i="9"/>
  <c r="BD332" i="9"/>
  <c r="BC333" i="9"/>
  <c r="BD333" i="9"/>
  <c r="BC334" i="9"/>
  <c r="BD334" i="9"/>
  <c r="BC335" i="9"/>
  <c r="BD335" i="9"/>
  <c r="BC336" i="9"/>
  <c r="BD336" i="9"/>
  <c r="BC85" i="9"/>
  <c r="BD85" i="9"/>
  <c r="BC86" i="9"/>
  <c r="BD86" i="9"/>
  <c r="BC71" i="9"/>
  <c r="BD71" i="9"/>
  <c r="BC72" i="9"/>
  <c r="BD72" i="9"/>
  <c r="BC73" i="9"/>
  <c r="BD73" i="9"/>
  <c r="BC74" i="9"/>
  <c r="BD74" i="9"/>
  <c r="BC75" i="9"/>
  <c r="BD75" i="9"/>
  <c r="BC76" i="9"/>
  <c r="BD76" i="9"/>
  <c r="BC77" i="9"/>
  <c r="BD77" i="9"/>
  <c r="BC87" i="9"/>
  <c r="BD87" i="9"/>
  <c r="BC337" i="9"/>
  <c r="BD337" i="9"/>
  <c r="BC338" i="9"/>
  <c r="BD338" i="9"/>
  <c r="BC339" i="9"/>
  <c r="BD339" i="9"/>
  <c r="BC340" i="9"/>
  <c r="BD340" i="9"/>
  <c r="BC341" i="9"/>
  <c r="BD341" i="9"/>
  <c r="BC342" i="9"/>
  <c r="BD342" i="9"/>
  <c r="BC88" i="9"/>
  <c r="BD88" i="9"/>
  <c r="BC89" i="9"/>
  <c r="BD89" i="9"/>
  <c r="BC90" i="9"/>
  <c r="BD90" i="9"/>
  <c r="BC91" i="9"/>
  <c r="BD91" i="9"/>
  <c r="BC92" i="9"/>
  <c r="BD92" i="9"/>
  <c r="BC9" i="9"/>
  <c r="BD9" i="9"/>
  <c r="BC10" i="9"/>
  <c r="BD10" i="9"/>
  <c r="BC11" i="9"/>
  <c r="BD11" i="9"/>
  <c r="BC12" i="9"/>
  <c r="BD12" i="9"/>
  <c r="BC13" i="9"/>
  <c r="BD13" i="9"/>
  <c r="BC14" i="9"/>
  <c r="BD14" i="9"/>
  <c r="BC15" i="9"/>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93" i="9"/>
  <c r="BD93" i="9"/>
  <c r="BC355" i="9"/>
  <c r="BD355" i="9"/>
  <c r="BC94" i="9"/>
  <c r="BD94" i="9"/>
  <c r="BC95" i="9"/>
  <c r="BD95" i="9"/>
  <c r="BC96" i="9"/>
  <c r="BD96" i="9"/>
  <c r="BC97" i="9"/>
  <c r="BD97" i="9"/>
  <c r="BC98" i="9"/>
  <c r="BD98" i="9"/>
  <c r="BC99" i="9"/>
  <c r="BD99" i="9"/>
  <c r="BC356" i="9"/>
  <c r="BD356" i="9"/>
  <c r="BC357" i="9"/>
  <c r="BD357" i="9"/>
  <c r="BC358" i="9"/>
  <c r="BD358" i="9"/>
  <c r="BC359" i="9"/>
  <c r="BD359" i="9"/>
  <c r="BC360" i="9"/>
  <c r="BD360" i="9"/>
  <c r="BC361" i="9"/>
  <c r="BD361" i="9"/>
  <c r="BC362" i="9"/>
  <c r="BD362" i="9"/>
  <c r="BC363" i="9"/>
  <c r="BD363" i="9"/>
  <c r="BC364" i="9"/>
  <c r="BD364" i="9"/>
  <c r="BC365" i="9"/>
  <c r="BD365" i="9"/>
  <c r="BC366" i="9"/>
  <c r="BD366" i="9"/>
  <c r="BC100" i="9"/>
  <c r="BD100" i="9"/>
  <c r="BC367" i="9"/>
  <c r="BD367" i="9"/>
  <c r="BC101" i="9"/>
  <c r="BD101" i="9"/>
  <c r="BC102" i="9"/>
  <c r="BD102"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103" i="9"/>
  <c r="BD103" i="9"/>
  <c r="BC368" i="9"/>
  <c r="BD368" i="9"/>
  <c r="BC369" i="9"/>
  <c r="BD369" i="9"/>
  <c r="BC104" i="9"/>
  <c r="BD10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D309" i="9"/>
  <c r="D10" i="9"/>
  <c r="BC309" i="9"/>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CI6" i="9"/>
  <c r="CN6" i="9"/>
  <c r="CM6" i="9"/>
  <c r="CL6" i="9"/>
  <c r="CK6" i="9"/>
  <c r="CM7" i="9" l="1"/>
  <c r="CJ7" i="9"/>
  <c r="CL7" i="9"/>
  <c r="CN7" i="9"/>
  <c r="CK7" i="9"/>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I12" i="1" l="1"/>
  <c r="J12" i="1"/>
  <c r="K12" i="1"/>
  <c r="L12" i="1"/>
  <c r="F15" i="1"/>
  <c r="F16" i="1"/>
  <c r="N12" i="1"/>
  <c r="M12" i="1"/>
  <c r="K15" i="1" l="1"/>
  <c r="K16" i="1"/>
  <c r="J15" i="1"/>
  <c r="J16" i="1"/>
  <c r="I15" i="1"/>
  <c r="I16" i="1"/>
  <c r="M15" i="1"/>
  <c r="M16" i="1"/>
  <c r="N15" i="1"/>
  <c r="N16" i="1"/>
  <c r="L15" i="1"/>
  <c r="L16" i="1"/>
</calcChain>
</file>

<file path=xl/sharedStrings.xml><?xml version="1.0" encoding="utf-8"?>
<sst xmlns="http://schemas.openxmlformats.org/spreadsheetml/2006/main" count="8461" uniqueCount="1368">
  <si>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</si>
  <si>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</si>
  <si>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</si>
  <si>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</si>
  <si>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</si>
  <si>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</si>
  <si>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</si>
  <si>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</si>
  <si>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</si>
  <si>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</si>
  <si>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</si>
  <si>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</si>
  <si>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</si>
  <si>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</si>
  <si>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</si>
  <si>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</si>
  <si>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</si>
  <si>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</si>
  <si>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</si>
  <si>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</si>
  <si>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</si>
  <si>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</si>
  <si>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</si>
  <si>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</si>
  <si>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</si>
  <si>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</si>
  <si>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</si>
  <si>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</si>
  <si>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</si>
  <si>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</si>
  <si>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</si>
  <si>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</si>
  <si>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</si>
  <si>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</si>
  <si>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</si>
  <si>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</si>
  <si>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</si>
  <si>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</si>
  <si>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</si>
  <si>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</si>
  <si>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</si>
  <si>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</si>
  <si>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</si>
  <si>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</si>
  <si>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</si>
  <si>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</si>
  <si>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</si>
  <si>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</si>
  <si>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</si>
  <si>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</si>
  <si>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</si>
  <si>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</si>
  <si>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</si>
  <si>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</si>
  <si>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</si>
  <si>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</si>
  <si>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</si>
  <si>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</si>
  <si>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</si>
  <si>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</si>
  <si>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</si>
  <si>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</si>
  <si>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</si>
  <si>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</si>
  <si>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</si>
  <si>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</si>
  <si>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</si>
  <si>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</si>
  <si>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</si>
  <si>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</si>
  <si>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</si>
  <si>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</si>
  <si>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</si>
  <si>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</si>
  <si>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</si>
  <si>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</si>
  <si>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</si>
  <si>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</si>
  <si>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</si>
  <si>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</si>
  <si>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</si>
  <si>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</si>
  <si>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</si>
  <si>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</si>
  <si>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</si>
  <si>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</si>
  <si>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</si>
  <si>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</si>
  <si>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</si>
  <si>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</si>
  <si>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</si>
  <si>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</si>
  <si>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</si>
  <si>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</si>
  <si>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</si>
  <si>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</si>
  <si>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</si>
  <si>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</si>
  <si>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</si>
  <si>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</si>
  <si>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</si>
  <si>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</si>
  <si>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</si>
  <si>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</si>
  <si>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</si>
  <si>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</si>
  <si>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</si>
  <si>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</si>
  <si>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</si>
  <si>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</si>
  <si>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</si>
  <si>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</si>
  <si>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</si>
  <si>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</si>
  <si>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</si>
  <si>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</si>
  <si>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</si>
  <si>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</si>
  <si>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</si>
  <si>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</si>
  <si>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</si>
  <si>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</si>
  <si>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</si>
  <si>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</si>
  <si>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</si>
  <si>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</si>
  <si>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</si>
  <si>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</si>
  <si>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</si>
  <si>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</si>
  <si>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</si>
  <si>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</si>
  <si>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</si>
  <si>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</si>
  <si>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</si>
  <si>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</si>
  <si>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</si>
  <si>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</si>
  <si>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</si>
  <si>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</si>
  <si>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</si>
  <si>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</si>
  <si>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</si>
  <si>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</si>
  <si>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</si>
  <si>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</si>
  <si>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</si>
  <si>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</si>
  <si>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</si>
  <si>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</si>
  <si>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</si>
  <si>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</si>
  <si>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</si>
  <si>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</si>
  <si>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</si>
  <si>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</si>
  <si>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</si>
  <si>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</si>
  <si>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</si>
  <si>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</si>
  <si>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</si>
  <si>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</si>
  <si>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</si>
  <si>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</si>
  <si>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</si>
  <si>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</si>
  <si>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</si>
  <si>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</si>
  <si>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</si>
  <si>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</si>
  <si>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</si>
  <si>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</si>
  <si>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</si>
  <si>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</si>
  <si>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</si>
  <si>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</si>
  <si>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</si>
  <si>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</si>
  <si>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</si>
  <si>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</si>
  <si>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</si>
  <si>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</si>
  <si>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</si>
  <si>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</si>
  <si>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</si>
  <si>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</si>
  <si>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</si>
  <si>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</si>
  <si>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</si>
  <si>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</si>
  <si>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</si>
  <si>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</si>
  <si>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</si>
  <si>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</si>
  <si>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</si>
  <si>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</si>
  <si>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</si>
  <si>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</si>
  <si>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</si>
  <si>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</si>
  <si>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</si>
  <si>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</si>
  <si>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</si>
  <si>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</si>
  <si>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</si>
  <si>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</si>
  <si>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</si>
  <si>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</si>
  <si>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</si>
  <si>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</si>
  <si>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</si>
  <si>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</si>
  <si>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</si>
  <si>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</si>
  <si>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</si>
  <si>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</si>
  <si>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</si>
  <si>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</si>
  <si>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</si>
  <si>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</si>
  <si>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</si>
  <si>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</si>
  <si>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</si>
  <si>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</si>
  <si>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</si>
  <si>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</si>
  <si>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</si>
  <si>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</si>
  <si>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</si>
  <si>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</si>
  <si>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</si>
  <si>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</si>
  <si>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</si>
  <si>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</si>
  <si>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</si>
  <si>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</si>
  <si>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</si>
  <si>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</si>
  <si>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</si>
  <si>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</si>
  <si>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</si>
  <si>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</si>
  <si>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</si>
  <si>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</si>
  <si>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</si>
  <si>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</si>
  <si>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</si>
  <si>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</si>
  <si>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</si>
  <si>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</si>
  <si>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</si>
  <si>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</si>
  <si>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</si>
  <si>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</si>
  <si>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</si>
  <si>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</si>
  <si>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</si>
  <si>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</si>
  <si>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</si>
  <si>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</si>
  <si>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</si>
  <si>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</si>
  <si>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</si>
  <si>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</si>
  <si>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</si>
  <si>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</si>
  <si>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</si>
  <si>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</si>
  <si>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</si>
  <si>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</si>
  <si>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</si>
  <si>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</si>
  <si>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</si>
  <si>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</si>
  <si>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</si>
  <si>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</si>
  <si>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</si>
  <si>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</si>
  <si>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</si>
  <si>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</si>
  <si>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</si>
  <si>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</si>
  <si>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</si>
  <si>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</si>
  <si>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</si>
  <si>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</si>
  <si>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</si>
  <si>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</si>
  <si>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</si>
  <si>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</si>
  <si>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</si>
  <si>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</si>
  <si>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</si>
  <si>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</si>
  <si>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</si>
  <si>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</si>
  <si>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</si>
  <si>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</si>
  <si>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</si>
  <si>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</si>
  <si>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</si>
  <si>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</si>
  <si>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</si>
  <si>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</si>
  <si>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</si>
  <si>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</si>
  <si>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</si>
  <si>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</si>
  <si>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</si>
  <si>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</si>
  <si>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</si>
  <si>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</si>
  <si>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</si>
  <si>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</si>
  <si>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</si>
  <si>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</si>
  <si>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</si>
  <si>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</si>
  <si>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</si>
  <si>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</si>
  <si>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</si>
  <si>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</si>
  <si>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</si>
  <si>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</si>
  <si>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</si>
  <si>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</si>
  <si>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</si>
  <si>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</si>
  <si>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</si>
  <si>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</si>
  <si>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</si>
  <si>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</si>
  <si>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</si>
  <si>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</si>
  <si>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</si>
  <si>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</si>
  <si>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</si>
  <si>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</si>
  <si>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</si>
  <si>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</si>
  <si>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</si>
  <si>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</si>
  <si>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</si>
  <si>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</si>
  <si>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</si>
  <si>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</si>
  <si>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</si>
  <si>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</si>
  <si>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</si>
  <si>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</si>
  <si>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</si>
  <si>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</si>
  <si>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</si>
  <si>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</si>
  <si>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</si>
  <si>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</si>
  <si>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</si>
  <si>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</si>
  <si>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</si>
  <si>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</si>
  <si>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</si>
  <si>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</si>
  <si>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</si>
  <si>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</si>
  <si>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</si>
  <si>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</si>
  <si>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</si>
  <si>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</si>
  <si>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</si>
  <si>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</si>
  <si>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</si>
  <si>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</si>
  <si>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</si>
  <si>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</si>
  <si>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</si>
  <si>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</si>
  <si>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</si>
  <si>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</si>
  <si>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</si>
  <si>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</si>
  <si>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</si>
  <si>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</si>
  <si>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</si>
  <si>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</si>
  <si>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</si>
  <si>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</si>
  <si>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</si>
  <si>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</si>
  <si>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</si>
  <si>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</si>
  <si>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</si>
  <si>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</si>
  <si>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</si>
  <si>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</si>
  <si>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</si>
  <si>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</si>
  <si>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</si>
  <si>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</si>
  <si>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</si>
  <si>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</si>
  <si>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</si>
  <si>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</si>
  <si>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</si>
  <si>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</si>
  <si>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</si>
  <si>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</si>
  <si>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</si>
  <si>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</si>
  <si>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</si>
  <si>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</si>
  <si>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</si>
  <si>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</si>
  <si>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</si>
  <si>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</si>
  <si>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</si>
  <si>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</si>
  <si>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</si>
  <si>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</si>
  <si>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</si>
  <si>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</si>
  <si>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</si>
  <si>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</si>
  <si>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</si>
  <si>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</si>
  <si>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</si>
  <si>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</si>
  <si>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</si>
  <si>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</si>
  <si>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</si>
  <si>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</si>
  <si>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</si>
  <si>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</si>
  <si>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</si>
  <si>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</si>
  <si>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</si>
  <si>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</si>
  <si>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</si>
  <si>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</si>
  <si>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</si>
  <si>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</si>
  <si>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</si>
  <si>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</si>
  <si>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</si>
  <si>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</si>
  <si>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</si>
  <si>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</si>
  <si>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</si>
  <si>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</si>
  <si>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</si>
  <si>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</si>
  <si>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</si>
  <si>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</si>
  <si>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</si>
  <si>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</si>
  <si>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</si>
  <si>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</si>
  <si>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</si>
  <si>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</si>
  <si>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</si>
  <si>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</si>
  <si>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</si>
  <si>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</si>
  <si>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</si>
  <si>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</si>
  <si>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</si>
  <si>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</si>
  <si>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</si>
  <si>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</si>
  <si>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</si>
  <si>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</si>
  <si>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</si>
  <si>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</si>
  <si>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</si>
  <si>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</si>
  <si>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</si>
  <si>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</si>
  <si>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</si>
  <si>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</si>
  <si>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</si>
  <si>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</si>
  <si>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</si>
  <si>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</si>
  <si>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</si>
  <si>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</si>
  <si>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</si>
  <si>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</si>
  <si>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</si>
  <si>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</si>
  <si>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</si>
  <si>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</si>
  <si>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</si>
  <si>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</si>
  <si>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</si>
  <si>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</si>
  <si>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</si>
  <si>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</si>
  <si>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</si>
  <si>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</si>
  <si>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</si>
  <si>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</si>
  <si>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</si>
  <si>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</si>
  <si>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</si>
  <si>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</si>
  <si>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</si>
  <si>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</si>
  <si>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</si>
  <si>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</si>
  <si>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</si>
  <si>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</si>
  <si>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</si>
  <si>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</si>
  <si>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</si>
  <si>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</si>
  <si>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</si>
  <si>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</si>
  <si>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</si>
  <si>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</si>
  <si>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</si>
  <si>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</si>
  <si>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</si>
  <si>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</si>
  <si>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</si>
  <si>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</si>
  <si>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</si>
  <si>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</si>
  <si>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</si>
  <si>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</si>
  <si>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</si>
  <si>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</si>
  <si>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</si>
  <si>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</si>
  <si>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</si>
  <si>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</si>
  <si>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</si>
  <si>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</si>
  <si>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</si>
  <si>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</si>
  <si>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</si>
  <si>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</si>
  <si>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</si>
  <si>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</si>
  <si>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</si>
  <si>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</si>
  <si>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</si>
  <si>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</si>
  <si>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</si>
  <si>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</si>
  <si>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</si>
  <si>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</si>
  <si>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</si>
  <si>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</si>
  <si>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</si>
  <si>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</si>
  <si>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</si>
  <si>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</si>
  <si>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</si>
  <si>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</si>
  <si>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</si>
  <si>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</si>
  <si>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</si>
  <si>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</si>
  <si>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</si>
  <si>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</si>
  <si>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</si>
  <si>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</si>
  <si>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</si>
  <si>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</si>
  <si>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</si>
  <si>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</si>
  <si>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</si>
  <si>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</si>
  <si>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</si>
  <si>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</si>
  <si>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</si>
  <si>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</si>
  <si>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</si>
  <si>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</si>
  <si>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</si>
  <si>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</si>
  <si>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</si>
  <si>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</si>
  <si>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</si>
  <si>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</si>
  <si>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</si>
  <si>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</si>
  <si>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</si>
  <si>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</si>
  <si>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</si>
  <si>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</si>
  <si>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</si>
  <si>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</si>
  <si>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</si>
  <si>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</si>
  <si>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</si>
  <si>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</si>
  <si>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</si>
  <si>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</si>
  <si>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</si>
  <si>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</si>
  <si>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</si>
  <si>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</si>
  <si>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</si>
  <si>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</si>
  <si>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</si>
  <si>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</si>
  <si>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</si>
  <si>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</si>
  <si>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</si>
  <si>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</si>
  <si>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</si>
  <si>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</si>
  <si>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</si>
  <si>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</si>
  <si>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</si>
  <si>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</si>
  <si>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</si>
  <si>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</si>
  <si>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</si>
  <si>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</si>
  <si>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</si>
  <si>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</si>
  <si>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</si>
  <si>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</si>
  <si>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</si>
  <si>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</si>
  <si>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</si>
  <si>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</si>
  <si>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</si>
  <si>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</si>
  <si>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</si>
  <si>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</si>
  <si>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</si>
  <si>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</si>
  <si>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</si>
  <si>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</si>
  <si>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</si>
  <si>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</si>
  <si>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</si>
  <si>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</si>
  <si>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</si>
  <si>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</si>
  <si>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</si>
  <si>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</si>
  <si>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</si>
  <si>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</si>
  <si>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</si>
  <si>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</si>
  <si>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</si>
  <si>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</si>
  <si>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</si>
  <si>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</si>
  <si>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</si>
  <si>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</si>
  <si>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</si>
  <si>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</si>
  <si>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</si>
  <si>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</si>
  <si>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</si>
  <si>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</si>
  <si>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</si>
  <si>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</si>
  <si>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</si>
  <si>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</si>
  <si>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</si>
  <si>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</si>
  <si>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</si>
  <si>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</si>
  <si>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</si>
  <si>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</si>
  <si>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</si>
  <si>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</si>
  <si>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</si>
  <si>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</si>
  <si>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</si>
  <si>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</si>
  <si>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</si>
  <si>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</si>
  <si>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</si>
  <si>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</si>
  <si>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</si>
  <si>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</si>
  <si>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</si>
  <si>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</si>
  <si>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</si>
  <si>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</si>
  <si>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</si>
  <si>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</si>
  <si>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</si>
  <si>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</si>
  <si>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</si>
  <si>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</si>
  <si>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</si>
  <si>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</si>
  <si>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</si>
  <si>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</si>
  <si>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</si>
  <si>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</si>
  <si>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</si>
  <si>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</si>
  <si>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</si>
  <si>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</si>
  <si>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</si>
  <si>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</si>
  <si>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</si>
  <si>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</si>
  <si>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</si>
  <si>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</si>
  <si>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</si>
  <si>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</si>
  <si>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</si>
  <si>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</si>
  <si>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</si>
  <si>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</si>
  <si>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</si>
  <si>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</si>
  <si>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</si>
  <si>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</si>
  <si>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</si>
  <si>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</si>
  <si>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</si>
  <si>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</si>
  <si>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</si>
  <si>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</si>
  <si>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</si>
  <si>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</si>
  <si>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</si>
  <si>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</si>
  <si>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</si>
  <si>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</si>
  <si>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</si>
  <si>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</si>
  <si>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</si>
  <si>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</si>
  <si>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</si>
  <si>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</si>
  <si>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</si>
  <si>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</si>
  <si>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</si>
  <si>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</si>
  <si>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</si>
  <si>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</si>
  <si>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</si>
  <si>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</si>
  <si>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</si>
  <si>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</si>
  <si>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</si>
  <si>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</si>
  <si>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</si>
  <si>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</si>
  <si>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</si>
  <si>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</si>
  <si>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</si>
  <si>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</si>
  <si>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</si>
  <si>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</si>
  <si>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</si>
  <si>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</si>
  <si>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</si>
  <si>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</si>
  <si>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</si>
  <si>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</si>
  <si>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</si>
  <si>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</si>
  <si>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</si>
  <si>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</si>
  <si>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</si>
  <si>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</si>
  <si>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</si>
  <si>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</si>
  <si>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</si>
  <si>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</si>
  <si>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</si>
  <si>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</si>
  <si>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</si>
  <si>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</si>
  <si>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</si>
  <si>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</si>
  <si>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</si>
  <si>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</si>
  <si>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</si>
  <si>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</si>
  <si>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</si>
  <si>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</si>
  <si>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</si>
  <si>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</si>
  <si>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</si>
  <si>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</si>
  <si>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</si>
  <si>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</si>
  <si>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</si>
  <si>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</si>
  <si>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</si>
  <si>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</si>
  <si>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</si>
  <si>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</si>
  <si>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</si>
  <si>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</si>
  <si>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</si>
  <si>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</si>
  <si>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</si>
  <si>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</si>
  <si>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</si>
  <si>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</si>
  <si>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</si>
  <si>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</si>
  <si>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</si>
  <si>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</si>
  <si>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</si>
  <si>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</si>
  <si>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</si>
  <si>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</si>
  <si>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</si>
  <si>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</si>
  <si>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</si>
  <si>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</si>
  <si>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</si>
  <si>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</si>
  <si>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</si>
  <si>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</si>
  <si>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</si>
  <si>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</si>
  <si>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</si>
  <si>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</si>
  <si>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</si>
  <si>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</si>
  <si>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</si>
  <si>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</si>
  <si>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</si>
  <si>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</si>
  <si>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</si>
  <si>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</si>
  <si>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</si>
  <si>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</si>
  <si>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</si>
  <si>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</si>
  <si>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</si>
  <si>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</si>
  <si>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</si>
  <si>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</si>
  <si>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</si>
  <si>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</si>
  <si>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</si>
  <si>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</si>
  <si>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</si>
  <si>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</si>
  <si>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</si>
  <si>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</si>
  <si>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</si>
  <si>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</si>
  <si>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</si>
  <si>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</si>
  <si>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</si>
  <si>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</si>
  <si>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</si>
  <si>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</si>
  <si>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</si>
  <si>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</si>
  <si>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</si>
  <si>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</si>
  <si>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</si>
  <si>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</si>
  <si>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</si>
  <si>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</si>
  <si>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</si>
  <si>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</si>
  <si>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</si>
  <si>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</si>
  <si>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</si>
  <si>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</si>
  <si>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</si>
  <si>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</si>
  <si>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</si>
  <si>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</si>
  <si>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</si>
  <si>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</si>
  <si>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</si>
  <si>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</si>
  <si>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</si>
  <si>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</si>
  <si>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</si>
  <si>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</si>
  <si>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</si>
  <si>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</si>
  <si>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</si>
  <si>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</si>
  <si>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</si>
  <si>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</si>
  <si>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</si>
  <si>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</si>
  <si>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</si>
  <si>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</si>
  <si>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</si>
  <si>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</si>
  <si>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</si>
  <si>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</si>
  <si>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</si>
  <si>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</si>
  <si>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</si>
  <si>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</si>
  <si>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</si>
  <si>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</si>
  <si>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</si>
  <si>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</si>
  <si>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</si>
  <si>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</si>
  <si>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</si>
  <si>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</si>
  <si>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</si>
  <si>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</si>
  <si>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</si>
  <si>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</si>
  <si>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</si>
  <si>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</si>
  <si>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</si>
  <si>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</si>
  <si>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</si>
  <si>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</si>
  <si>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</si>
  <si>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</si>
  <si>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</si>
  <si>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</si>
  <si>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</si>
  <si>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</si>
  <si>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</si>
  <si>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</si>
  <si>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</si>
  <si>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</si>
  <si>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</si>
  <si>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</si>
  <si>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</si>
  <si>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</si>
  <si>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</si>
  <si>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</si>
  <si>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</si>
  <si>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</si>
  <si>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</si>
  <si>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</si>
  <si>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</si>
  <si>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</si>
  <si>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</si>
  <si>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</si>
  <si>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</si>
  <si>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</si>
  <si>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</si>
  <si>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</si>
  <si>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</si>
  <si>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</si>
  <si>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</si>
  <si>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</si>
  <si>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</si>
  <si>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</si>
  <si>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</si>
  <si>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</si>
  <si>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</si>
  <si>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</si>
  <si>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</si>
  <si>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</si>
  <si>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</si>
  <si>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</si>
  <si>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</si>
  <si>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</si>
  <si>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</si>
  <si>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</si>
  <si>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</si>
  <si>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</si>
  <si>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</si>
  <si>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</si>
  <si>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</si>
  <si>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</si>
  <si>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</si>
  <si>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</si>
  <si>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</si>
  <si>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</si>
  <si>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</si>
  <si>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</si>
  <si>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</si>
  <si>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</si>
  <si>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</si>
  <si>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</si>
  <si>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</si>
  <si>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</si>
  <si>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</si>
  <si>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</si>
  <si>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</si>
  <si>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</si>
  <si>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</si>
  <si>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</si>
  <si>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</si>
  <si>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</si>
  <si>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</si>
  <si>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</si>
  <si>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</si>
  <si>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</si>
  <si>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</si>
  <si>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</si>
  <si>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</si>
  <si>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</si>
  <si>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</si>
  <si>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</si>
  <si>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</si>
  <si>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</si>
  <si>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</si>
  <si>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</si>
  <si>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</si>
  <si>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</si>
  <si>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</si>
  <si>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</si>
  <si>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</si>
  <si>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</si>
  <si>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</si>
  <si>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</si>
  <si>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</si>
  <si>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</si>
  <si>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</si>
  <si>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</si>
  <si>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</si>
  <si>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</si>
  <si>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</si>
  <si>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</si>
  <si>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</si>
  <si>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</si>
  <si>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</si>
  <si>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</si>
  <si>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</si>
  <si>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</si>
  <si>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</si>
  <si>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</si>
  <si>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</si>
  <si>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</si>
  <si>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</si>
  <si>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</si>
  <si>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</si>
  <si>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</si>
  <si>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</si>
  <si>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</si>
  <si>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</si>
  <si>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</si>
  <si>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</si>
  <si>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</si>
  <si>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</si>
  <si>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</si>
  <si>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</si>
  <si>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</si>
  <si>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</si>
  <si>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</si>
  <si>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</si>
  <si>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</si>
  <si>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</si>
  <si>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</si>
  <si>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</si>
  <si>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</si>
  <si>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</si>
  <si>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</si>
  <si>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</si>
  <si>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</si>
  <si>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</si>
  <si>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</si>
  <si>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</si>
  <si>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</si>
  <si>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</si>
  <si>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</si>
  <si>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</si>
  <si>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</si>
  <si>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</si>
  <si>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</si>
  <si>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</si>
  <si>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</si>
  <si>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</si>
  <si>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</si>
  <si>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</si>
  <si>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</si>
  <si>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</si>
  <si>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</si>
  <si>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</si>
  <si>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</si>
  <si>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</si>
  <si>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</si>
  <si>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</si>
  <si>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</si>
  <si>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</si>
  <si>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</si>
  <si>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</si>
  <si>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</si>
  <si>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</si>
  <si>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</si>
  <si>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</si>
  <si>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</si>
  <si>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</si>
  <si>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</si>
  <si>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</si>
  <si>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</si>
  <si>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</si>
  <si>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</si>
  <si>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</si>
  <si>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</si>
  <si>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</si>
  <si>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</si>
  <si>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</si>
  <si>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</si>
  <si>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</si>
  <si>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</si>
  <si>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</si>
  <si>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</si>
  <si>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</si>
  <si>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</si>
  <si>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</si>
  <si>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</si>
  <si>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</si>
  <si>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</si>
  <si>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</si>
  <si>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</si>
  <si>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</si>
  <si>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</si>
  <si>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</si>
  <si>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</si>
  <si>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</si>
  <si>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</si>
  <si>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</si>
  <si>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</si>
  <si>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</si>
  <si>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</si>
  <si>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</si>
  <si>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</si>
  <si>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</si>
  <si>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</si>
  <si>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</si>
  <si>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</si>
  <si>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</si>
  <si>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</si>
  <si>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</si>
  <si>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</si>
  <si>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</si>
  <si>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</si>
  <si>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</si>
  <si>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</si>
  <si>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</si>
  <si>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</si>
  <si>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</si>
  <si>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</si>
  <si>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</si>
  <si>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</si>
  <si>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</si>
  <si>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</si>
  <si>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</si>
  <si>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</si>
  <si>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</si>
  <si>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</si>
  <si>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</si>
  <si>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</si>
  <si>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</si>
  <si>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</si>
  <si>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</si>
  <si>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</si>
  <si>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</si>
  <si>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</si>
  <si>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</si>
  <si>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</si>
  <si>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</si>
  <si>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</si>
  <si>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</si>
  <si>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</si>
  <si>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</si>
  <si>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</si>
  <si>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</si>
  <si>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</si>
  <si>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</si>
  <si>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</si>
  <si>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</si>
  <si>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</si>
  <si>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</si>
  <si>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</si>
  <si>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</si>
  <si>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</si>
  <si>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</si>
  <si>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</si>
  <si>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</si>
  <si>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</si>
  <si>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</si>
  <si>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</si>
  <si>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</si>
  <si>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</si>
  <si>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</si>
  <si>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</si>
  <si>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</si>
  <si>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</si>
  <si>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</si>
  <si>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</si>
  <si>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</si>
  <si>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</si>
  <si>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</si>
  <si>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</si>
  <si>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</si>
  <si>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</si>
  <si>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</si>
  <si>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</si>
  <si>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</si>
  <si>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</si>
  <si>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</si>
  <si>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</si>
  <si>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</si>
  <si>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</si>
  <si>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</si>
  <si>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</si>
  <si>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</si>
  <si>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</si>
  <si>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</si>
  <si>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</si>
  <si>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</si>
  <si>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</si>
  <si>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</si>
  <si>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</si>
  <si>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</si>
  <si>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</si>
  <si>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</si>
  <si>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</si>
  <si>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</si>
  <si>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</si>
  <si>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</si>
  <si>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</si>
  <si>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</si>
  <si>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</si>
  <si>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</si>
  <si>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</si>
  <si>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</si>
  <si>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</si>
  <si>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</si>
  <si>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</si>
  <si>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</si>
  <si>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</si>
  <si>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</si>
  <si>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</si>
  <si>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</si>
  <si>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</si>
  <si>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</si>
  <si>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</si>
  <si>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</si>
  <si>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</si>
  <si>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</si>
  <si>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</si>
  <si>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</si>
  <si>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</si>
  <si>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</si>
  <si>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</si>
  <si>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</si>
  <si>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</si>
  <si>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</si>
  <si>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</si>
  <si>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</si>
  <si>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</si>
  <si>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</si>
  <si>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</si>
  <si>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</si>
  <si>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</si>
  <si>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</si>
  <si>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</si>
  <si>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</si>
  <si>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</si>
  <si>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</si>
  <si>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</si>
  <si>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</si>
  <si>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</si>
  <si>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</si>
  <si>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</si>
  <si>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</si>
  <si>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</si>
  <si>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</si>
  <si>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</si>
  <si>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</si>
  <si>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</si>
  <si>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</si>
  <si>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</si>
  <si>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</si>
  <si>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</si>
  <si>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</si>
  <si>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</si>
  <si>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</si>
  <si>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</si>
  <si>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</si>
  <si>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</si>
  <si>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</si>
  <si>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</si>
  <si>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</si>
  <si>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</si>
  <si>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</si>
  <si>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</si>
  <si>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</si>
  <si>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</si>
  <si>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</si>
  <si>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</si>
  <si>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</si>
  <si>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</si>
  <si>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</si>
  <si>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</si>
  <si>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</si>
  <si>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</si>
  <si>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</si>
  <si>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</si>
  <si>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</si>
  <si>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</si>
  <si>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</si>
  <si>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</si>
  <si>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</si>
  <si>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</si>
  <si>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</si>
  <si>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</si>
  <si>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</si>
  <si>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</si>
  <si>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</si>
  <si>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</si>
  <si>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</si>
  <si>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</si>
  <si>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</si>
  <si>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</si>
  <si>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</si>
  <si>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</si>
  <si>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</si>
  <si>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</si>
  <si>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</si>
  <si>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</si>
  <si>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</si>
  <si>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</si>
  <si>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</si>
  <si>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</si>
  <si>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</si>
  <si>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</si>
  <si>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Area</t>
  </si>
  <si>
    <t>Rhondda Cynon Taff</t>
  </si>
  <si>
    <t>Antrim</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</si>
  <si>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</si>
  <si>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</si>
  <si>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</si>
  <si>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</si>
  <si>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</si>
  <si>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</si>
  <si>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</si>
  <si>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</si>
  <si>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</si>
  <si>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</si>
  <si>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</si>
  <si>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</si>
  <si>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</si>
  <si>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</si>
  <si>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</si>
  <si>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</si>
  <si>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</si>
  <si>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</si>
  <si>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</si>
  <si>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</si>
  <si>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</si>
  <si>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</si>
  <si>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</si>
  <si>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</si>
  <si>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</si>
  <si>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Mission 4: By 2030, the UK will have nationwide gigabit-capable broadband and 4G coverage, with 5G coverage for the majority of the population.</t>
  </si>
  <si>
    <t>SFBB availability (% premises)</t>
  </si>
  <si>
    <t>Full Fibre availability (% premises)</t>
  </si>
  <si>
    <t>Gigabit availability (% premises)</t>
  </si>
  <si>
    <t>4G services, premises (indoor): signal from all operators (%)</t>
  </si>
  <si>
    <t>Percentage of premises that have Superfast Broadband (30Mbit/s or greater) coverage from fixed broadband</t>
  </si>
  <si>
    <t>Source: Ofcom, Connected Nations report</t>
  </si>
  <si>
    <t>Percentage of premises that have coverage from a full fibre or Gigabit capable service from fixed broadband</t>
  </si>
  <si>
    <t>Percentage of premises that have Superfast Broadband, %</t>
  </si>
  <si>
    <t>Rural as a Region Gigabit availability</t>
  </si>
  <si>
    <t>England Gigabit availability</t>
  </si>
  <si>
    <t>Rural as a Region Full Fibre</t>
  </si>
  <si>
    <t>England Full Fibre</t>
  </si>
  <si>
    <t>4G services, premises (indoor): signal from all operators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</si>
</sst>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6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8" fillId="2" borderId="16" xfId="0" applyFont="1" applyFill="1" applyBorder="1" applyAlignment="1">
      <alignment horizontal="center" vertical="center"/>
    </xf>
    <xf numFmtId="164" fontId="0" fillId="2" borderId="6" xfId="0" applyNumberFormat="1" applyFill="1" applyBorder="1" applyAlignment="1">
      <alignment horizontal="center" vertical="center"/>
    </xf>
    <xf numFmtId="164" fontId="0" fillId="2" borderId="11" xfId="0" applyNumberFormat="1" applyFill="1" applyBorder="1" applyAlignment="1">
      <alignment horizontal="center" vertical="center"/>
    </xf>
    <xf numFmtId="164" fontId="0" fillId="2" borderId="16" xfId="0" applyNumberFormat="1" applyFill="1" applyBorder="1" applyAlignment="1">
      <alignment horizontal="center" vertical="center"/>
    </xf>
    <xf numFmtId="164" fontId="3" fillId="2" borderId="7" xfId="0" applyNumberFormat="1" applyFont="1" applyFill="1" applyBorder="1" applyAlignment="1">
      <alignment horizontal="center" vertical="center"/>
    </xf>
    <xf numFmtId="164" fontId="3" fillId="2" borderId="11" xfId="0" applyNumberFormat="1" applyFont="1" applyFill="1" applyBorder="1" applyAlignment="1">
      <alignment horizontal="center" vertical="center"/>
    </xf>
    <xf numFmtId="0" fontId="8" fillId="2" borderId="0" xfId="0" applyFont="1" applyFill="1" applyBorder="1" applyAlignment="1">
      <alignment horizontal="center" vertical="center"/>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164" fontId="0" fillId="2" borderId="20" xfId="0" applyNumberFormat="1" applyFill="1" applyBorder="1" applyAlignment="1">
      <alignment horizontal="center" vertical="center"/>
    </xf>
    <xf numFmtId="164" fontId="3" fillId="2" borderId="20" xfId="0" applyNumberFormat="1" applyFont="1" applyFill="1" applyBorder="1" applyAlignment="1">
      <alignment horizontal="center" vertical="center"/>
    </xf>
    <xf numFmtId="0" fontId="0" fillId="2" borderId="20" xfId="0" applyFill="1" applyBorder="1"/>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Percentage of premises that have Superfast Broadband (30Mbit/s or greater) coverage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South Lakeland</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Sheet1!$I$12:$N$12</c:f>
              <c:numCache>
                <c:formatCode>0.0</c:formatCode>
                <c:ptCount val="6"/>
                <c:pt idx="0">
                  <c:v>81</c:v>
                </c:pt>
                <c:pt idx="1">
                  <c:v>84</c:v>
                </c:pt>
                <c:pt idx="2">
                  <c:v>89.7</c:v>
                </c:pt>
                <c:pt idx="3">
                  <c:v>92.100000000000009</c:v>
                </c:pt>
                <c:pt idx="4">
                  <c:v>92.9</c:v>
                </c:pt>
                <c:pt idx="5">
                  <c:v>93.1</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Sheet1!$I$13:$N$13</c:f>
              <c:numCache>
                <c:formatCode>0.0</c:formatCode>
                <c:ptCount val="6"/>
                <c:pt idx="0">
                  <c:v>79.461538461538467</c:v>
                </c:pt>
                <c:pt idx="1">
                  <c:v>84.967032967032964</c:v>
                </c:pt>
                <c:pt idx="2">
                  <c:v>88.446153846153834</c:v>
                </c:pt>
                <c:pt idx="3">
                  <c:v>90.046590909090895</c:v>
                </c:pt>
                <c:pt idx="4">
                  <c:v>91.29425287356321</c:v>
                </c:pt>
                <c:pt idx="5">
                  <c:v>91.619047619047635</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Sheet1!$I$14:$N$14</c:f>
              <c:numCache>
                <c:formatCode>0.0</c:formatCode>
                <c:ptCount val="6"/>
                <c:pt idx="0">
                  <c:v>90</c:v>
                </c:pt>
                <c:pt idx="1">
                  <c:v>92</c:v>
                </c:pt>
                <c:pt idx="2">
                  <c:v>94</c:v>
                </c:pt>
                <c:pt idx="3">
                  <c:v>95</c:v>
                </c:pt>
                <c:pt idx="4">
                  <c:v>96</c:v>
                </c:pt>
                <c:pt idx="5">
                  <c:v>96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Percentage of premises that have coverage from a full fibre or Gigabit capable service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South Lakeland Gigabit availability</c:v>
                </c:pt>
              </c:strCache>
            </c:strRef>
          </c:tx>
          <c:spPr>
            <a:solidFill>
              <a:schemeClr val="tx1"/>
            </a:solidFill>
            <a:ln w="38100">
              <a:solidFill>
                <a:schemeClr val="tx1"/>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Sheet1!$I$21:$M$21</c:f>
              <c:numCache>
                <c:formatCode>0.0</c:formatCode>
                <c:ptCount val="5"/>
                <c:pt idx="3">
                  <c:v>10.4</c:v>
                </c:pt>
                <c:pt idx="4">
                  <c:v>12.7</c:v>
                </c:pt>
              </c:numCache>
            </c:numRef>
          </c:val>
          <c:extLst>
            <c:ext xmlns:c16="http://schemas.microsoft.com/office/drawing/2014/chart" uri="{C3380CC4-5D6E-409C-BE32-E72D297353CC}">
              <c16:uniqueId val="{00000000-403D-4EA4-BE2B-F4EC22B0ED2D}"/>
            </c:ext>
          </c:extLst>
        </c:ser>
        <c:ser>
          <c:idx val="0"/>
          <c:order val="1"/>
          <c:tx>
            <c:strRef>
              <c:f>Sheet1!$O$21</c:f>
              <c:strCache>
                <c:ptCount val="1"/>
                <c:pt idx="0">
                  <c:v>South Lakeland Full Fibre</c:v>
                </c:pt>
              </c:strCache>
            </c:strRef>
          </c:tx>
          <c:spPr>
            <a:noFill/>
            <a:ln w="38100">
              <a:solidFill>
                <a:schemeClr val="tx1"/>
              </a:solidFill>
            </a:ln>
            <a:effectLst/>
          </c:spPr>
          <c:invertIfNegative val="0"/>
          <c:val>
            <c:numRef>
              <c:f>Sheet1!$R$21:$V$21</c:f>
              <c:numCache>
                <c:formatCode>0.0</c:formatCode>
                <c:ptCount val="5"/>
                <c:pt idx="1">
                  <c:v>5.4</c:v>
                </c:pt>
                <c:pt idx="2">
                  <c:v>8.3000000000000007</c:v>
                </c:pt>
                <c:pt idx="3">
                  <c:v>10.4</c:v>
                </c:pt>
                <c:pt idx="4">
                  <c:v>12.7</c:v>
                </c:pt>
              </c:numCache>
            </c:numRef>
          </c:val>
          <c:extLst>
            <c:ext xmlns:c16="http://schemas.microsoft.com/office/drawing/2014/chart" uri="{C3380CC4-5D6E-409C-BE32-E72D297353CC}">
              <c16:uniqueId val="{00000003-403D-4EA4-BE2B-F4EC22B0ED2D}"/>
            </c:ext>
          </c:extLst>
        </c:ser>
        <c:ser>
          <c:idx val="2"/>
          <c:order val="2"/>
          <c:tx>
            <c:strRef>
              <c:f>Sheet1!$F$22</c:f>
              <c:strCache>
                <c:ptCount val="1"/>
                <c:pt idx="0">
                  <c:v>Rural as a Region Gigabit availability</c:v>
                </c:pt>
              </c:strCache>
            </c:strRef>
          </c:tx>
          <c:spPr>
            <a:solidFill>
              <a:schemeClr val="accent6">
                <a:lumMod val="60000"/>
                <a:lumOff val="40000"/>
              </a:schemeClr>
            </a:solidFill>
            <a:ln w="38100">
              <a:solidFill>
                <a:schemeClr val="accent6">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Sheet1!$I$22:$M$22</c:f>
              <c:numCache>
                <c:formatCode>0.0</c:formatCode>
                <c:ptCount val="5"/>
                <c:pt idx="3">
                  <c:v>12.611494252873564</c:v>
                </c:pt>
                <c:pt idx="4">
                  <c:v>21.220238095238098</c:v>
                </c:pt>
              </c:numCache>
            </c:numRef>
          </c:val>
          <c:extLst>
            <c:ext xmlns:c16="http://schemas.microsoft.com/office/drawing/2014/chart" uri="{C3380CC4-5D6E-409C-BE32-E72D297353CC}">
              <c16:uniqueId val="{00000001-403D-4EA4-BE2B-F4EC22B0ED2D}"/>
            </c:ext>
          </c:extLst>
        </c:ser>
        <c:ser>
          <c:idx val="4"/>
          <c:order val="3"/>
          <c:tx>
            <c:strRef>
              <c:f>Sheet1!$O$22</c:f>
              <c:strCache>
                <c:ptCount val="1"/>
                <c:pt idx="0">
                  <c:v>Rural as a Region Full Fibre</c:v>
                </c:pt>
              </c:strCache>
            </c:strRef>
          </c:tx>
          <c:spPr>
            <a:noFill/>
            <a:ln w="38100">
              <a:solidFill>
                <a:schemeClr val="accent6">
                  <a:lumMod val="60000"/>
                  <a:lumOff val="40000"/>
                </a:schemeClr>
              </a:solidFill>
            </a:ln>
            <a:effectLst/>
          </c:spPr>
          <c:invertIfNegative val="0"/>
          <c:val>
            <c:numRef>
              <c:f>Sheet1!$R$22:$V$22</c:f>
              <c:numCache>
                <c:formatCode>0.0</c:formatCode>
                <c:ptCount val="5"/>
                <c:pt idx="1">
                  <c:v>5.2153846153846146</c:v>
                </c:pt>
                <c:pt idx="2">
                  <c:v>7.4386363636363635</c:v>
                </c:pt>
                <c:pt idx="3">
                  <c:v>12.252873563218394</c:v>
                </c:pt>
                <c:pt idx="4">
                  <c:v>19.964285714285715</c:v>
                </c:pt>
              </c:numCache>
            </c:numRef>
          </c:val>
          <c:extLst>
            <c:ext xmlns:c16="http://schemas.microsoft.com/office/drawing/2014/chart" uri="{C3380CC4-5D6E-409C-BE32-E72D297353CC}">
              <c16:uniqueId val="{00000004-403D-4EA4-BE2B-F4EC22B0ED2D}"/>
            </c:ext>
          </c:extLst>
        </c:ser>
        <c:ser>
          <c:idx val="3"/>
          <c:order val="4"/>
          <c:tx>
            <c:strRef>
              <c:f>Sheet1!$F$23</c:f>
              <c:strCache>
                <c:ptCount val="1"/>
                <c:pt idx="0">
                  <c:v>England Gigabit availability</c:v>
                </c:pt>
              </c:strCache>
            </c:strRef>
          </c:tx>
          <c:spPr>
            <a:solidFill>
              <a:schemeClr val="accent1">
                <a:lumMod val="60000"/>
                <a:lumOff val="40000"/>
              </a:schemeClr>
            </a:solidFill>
            <a:ln w="38100">
              <a:solidFill>
                <a:schemeClr val="accent1">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Sheet1!$I$23:$M$23</c:f>
              <c:numCache>
                <c:formatCode>0.0</c:formatCode>
                <c:ptCount val="5"/>
                <c:pt idx="0">
                  <c:v>3</c:v>
                </c:pt>
                <c:pt idx="1">
                  <c:v>6</c:v>
                </c:pt>
                <c:pt idx="2">
                  <c:v>10</c:v>
                </c:pt>
                <c:pt idx="3">
                  <c:v>25</c:v>
                </c:pt>
                <c:pt idx="4">
                  <c:v>46</c:v>
                </c:pt>
              </c:numCache>
            </c:numRef>
          </c:val>
          <c:extLst>
            <c:ext xmlns:c16="http://schemas.microsoft.com/office/drawing/2014/chart" uri="{C3380CC4-5D6E-409C-BE32-E72D297353CC}">
              <c16:uniqueId val="{00000002-403D-4EA4-BE2B-F4EC22B0ED2D}"/>
            </c:ext>
          </c:extLst>
        </c:ser>
        <c:ser>
          <c:idx val="5"/>
          <c:order val="5"/>
          <c:tx>
            <c:strRef>
              <c:f>Sheet1!$O$23</c:f>
              <c:strCache>
                <c:ptCount val="1"/>
                <c:pt idx="0">
                  <c:v>England Full Fibre</c:v>
                </c:pt>
              </c:strCache>
            </c:strRef>
          </c:tx>
          <c:spPr>
            <a:noFill/>
            <a:ln w="38100">
              <a:solidFill>
                <a:schemeClr val="accent1">
                  <a:lumMod val="60000"/>
                  <a:lumOff val="40000"/>
                </a:schemeClr>
              </a:solidFill>
            </a:ln>
            <a:effectLst/>
          </c:spPr>
          <c:invertIfNegative val="0"/>
          <c:val>
            <c:numRef>
              <c:f>Sheet1!$R$23:$V$23</c:f>
              <c:numCache>
                <c:formatCode>0.0</c:formatCode>
                <c:ptCount val="5"/>
                <c:pt idx="1">
                  <c:v>6</c:v>
                </c:pt>
                <c:pt idx="2">
                  <c:v>10</c:v>
                </c:pt>
                <c:pt idx="3">
                  <c:v>16</c:v>
                </c:pt>
                <c:pt idx="4">
                  <c:v>27</c:v>
                </c:pt>
              </c:numCache>
            </c:numRef>
          </c:val>
          <c:extLst>
            <c:ext xmlns:c16="http://schemas.microsoft.com/office/drawing/2014/chart" uri="{C3380CC4-5D6E-409C-BE32-E72D297353CC}">
              <c16:uniqueId val="{00000005-403D-4EA4-BE2B-F4EC22B0ED2D}"/>
            </c:ext>
          </c:extLst>
        </c:ser>
        <c:dLbls>
          <c:showLegendKey val="0"/>
          <c:showVal val="0"/>
          <c:showCatName val="0"/>
          <c:showSerName val="0"/>
          <c:showPercent val="0"/>
          <c:showBubbleSize val="0"/>
        </c:dLbls>
        <c:gapWidth val="0"/>
        <c:overlap val="26"/>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solidFill>
            <a:schemeClr val="tx1"/>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4G services, premises (indoor): signal from all operators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South Lakeland</c:v>
                </c:pt>
              </c:strCache>
            </c:strRef>
          </c:tx>
          <c:spPr>
            <a:solidFill>
              <a:schemeClr val="tx1"/>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Sheet1!$I$30:$M$30</c:f>
              <c:numCache>
                <c:formatCode>0.0</c:formatCode>
                <c:ptCount val="5"/>
                <c:pt idx="0">
                  <c:v>25.66</c:v>
                </c:pt>
                <c:pt idx="1">
                  <c:v>45.89</c:v>
                </c:pt>
                <c:pt idx="2">
                  <c:v>49.75</c:v>
                </c:pt>
                <c:pt idx="3">
                  <c:v>50.77</c:v>
                </c:pt>
                <c:pt idx="4">
                  <c:v>53.18</c:v>
                </c:pt>
              </c:numCache>
            </c:numRef>
          </c:val>
          <c:extLst>
            <c:ext xmlns:c16="http://schemas.microsoft.com/office/drawing/2014/chart" uri="{C3380CC4-5D6E-409C-BE32-E72D297353CC}">
              <c16:uniqueId val="{00000000-89B5-479B-8E18-92F61E4CD9C9}"/>
            </c:ext>
          </c:extLst>
        </c:ser>
        <c:ser>
          <c:idx val="2"/>
          <c:order val="1"/>
          <c:tx>
            <c:strRef>
              <c:f>Sheet1!$F$31</c:f>
              <c:strCache>
                <c:ptCount val="1"/>
                <c:pt idx="0">
                  <c:v>Rural as a Region</c:v>
                </c:pt>
              </c:strCache>
            </c:strRef>
          </c:tx>
          <c:spPr>
            <a:solidFill>
              <a:schemeClr val="accent6">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Sheet1!$I$31:$M$31</c:f>
              <c:numCache>
                <c:formatCode>0.0</c:formatCode>
                <c:ptCount val="5"/>
                <c:pt idx="0">
                  <c:v>29.951428571428565</c:v>
                </c:pt>
                <c:pt idx="1">
                  <c:v>58.982967032967032</c:v>
                </c:pt>
                <c:pt idx="2">
                  <c:v>61.890795454545476</c:v>
                </c:pt>
                <c:pt idx="3">
                  <c:v>63.204482758620699</c:v>
                </c:pt>
                <c:pt idx="4">
                  <c:v>64.16892857142858</c:v>
                </c:pt>
              </c:numCache>
            </c:numRef>
          </c:val>
          <c:extLst>
            <c:ext xmlns:c16="http://schemas.microsoft.com/office/drawing/2014/chart" uri="{C3380CC4-5D6E-409C-BE32-E72D297353CC}">
              <c16:uniqueId val="{00000001-89B5-479B-8E18-92F61E4CD9C9}"/>
            </c:ext>
          </c:extLst>
        </c:ser>
        <c:ser>
          <c:idx val="3"/>
          <c:order val="2"/>
          <c:tx>
            <c:strRef>
              <c:f>Sheet1!$F$32</c:f>
              <c:strCache>
                <c:ptCount val="1"/>
                <c:pt idx="0">
                  <c:v>England</c:v>
                </c:pt>
              </c:strCache>
            </c:strRef>
          </c:tx>
          <c:spPr>
            <a:solidFill>
              <a:schemeClr val="accent1">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Sheet1!$I$32:$M$32</c:f>
              <c:numCache>
                <c:formatCode>0.0</c:formatCode>
                <c:ptCount val="5"/>
                <c:pt idx="0">
                  <c:v>60</c:v>
                </c:pt>
                <c:pt idx="1">
                  <c:v>78</c:v>
                </c:pt>
                <c:pt idx="2">
                  <c:v>81</c:v>
                </c:pt>
                <c:pt idx="3">
                  <c:v>81</c:v>
                </c:pt>
                <c:pt idx="4">
                  <c:v>82</c:v>
                </c:pt>
              </c:numCache>
            </c:numRef>
          </c:val>
          <c:extLst>
            <c:ext xmlns:c16="http://schemas.microsoft.com/office/drawing/2014/chart" uri="{C3380CC4-5D6E-409C-BE32-E72D297353CC}">
              <c16:uniqueId val="{00000002-89B5-479B-8E18-92F61E4CD9C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13</xdr:row>
      <xdr:rowOff>518160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3558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The percentage of premises that have Superfast</a:t>
          </a:r>
          <a:r>
            <a:rPr lang="en-GB" sz="1100" baseline="0">
              <a:solidFill>
                <a:schemeClr val="dk1"/>
              </a:solidFill>
              <a:effectLst/>
              <a:latin typeface="Avenir Next LT Pro" panose="020B0504020202020204" pitchFamily="34" charset="0"/>
              <a:ea typeface="+mn-ea"/>
              <a:cs typeface="+mn-cs"/>
            </a:rPr>
            <a:t> Broadband coverage from fixed broadband within rural areas lags behind that for England as a whole, however both increase from 2016 to 2021 with the gap decreasing over this period of time.</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percentage of premises that had Superfast Broadband coverage from fixed broadband within South Lakeland from 2016 to 2021 was generally in line with 'Rural as a Region'.</a:t>
          </a:r>
          <a:endParaRPr lang="en-GB">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3" name="Chart 2">
          <a:extLst>
            <a:ext uri="{FF2B5EF4-FFF2-40B4-BE49-F238E27FC236}">
              <a16:creationId xmlns:a16="http://schemas.microsoft.com/office/drawing/2014/main" id="{00757A55-C3ED-40C3-8815-3C597F2266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23</xdr:row>
      <xdr:rowOff>563880</xdr:rowOff>
    </xdr:to>
    <xdr:sp macro="" textlink="">
      <xdr:nvSpPr>
        <xdr:cNvPr id="4" name="TextBox 3">
          <a:extLst>
            <a:ext uri="{FF2B5EF4-FFF2-40B4-BE49-F238E27FC236}">
              <a16:creationId xmlns:a16="http://schemas.microsoft.com/office/drawing/2014/main" id="{D5B5E52B-E7D2-46D3-98BC-8931230199BE}"/>
            </a:ext>
          </a:extLst>
        </xdr:cNvPr>
        <xdr:cNvSpPr txBox="1"/>
      </xdr:nvSpPr>
      <xdr:spPr>
        <a:xfrm>
          <a:off x="289560" y="7399020"/>
          <a:ext cx="7437120" cy="22098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England's gigabit availability</a:t>
          </a:r>
          <a:r>
            <a:rPr lang="en-GB" sz="1100" baseline="0">
              <a:solidFill>
                <a:schemeClr val="dk1"/>
              </a:solidFill>
              <a:effectLst/>
              <a:latin typeface="Avenir Next LT Pro" panose="020B0504020202020204" pitchFamily="34" charset="0"/>
              <a:ea typeface="+mn-ea"/>
              <a:cs typeface="+mn-cs"/>
            </a:rPr>
            <a:t> from fixed broadband sees significant increases year on year from 2017 to 2021, and in 2018 and 2019 matches full fibre availability, before surpassing the full fibre availability in England in 2020 and 2021.</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situation for 'Rural as a Region' shows an increase over this period of time also, but at a slower rate thus markedly widening its gap to England's overall gigabit availability, as well as dropping further behind the full fibre availability seen for England.</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South Lakeland's gigabit availability was identical to its full fibre availability in 2020 and 2021.  Its full fibre availability in the period 2018 to 2021 saw it drop below the rural situation by 2020 and the gap to both rural and England increased further by 2021.  South Lakeland's gigabit availability was below both the rural and England situations in 2020 and the gap widened further by 2021 due to a relatively small increase.</a:t>
          </a: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5" name="Chart 4">
          <a:extLst>
            <a:ext uri="{FF2B5EF4-FFF2-40B4-BE49-F238E27FC236}">
              <a16:creationId xmlns:a16="http://schemas.microsoft.com/office/drawing/2014/main" id="{27806BD4-F96B-4D28-BC4F-0DB7DA50F7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31</xdr:row>
      <xdr:rowOff>487680</xdr:rowOff>
    </xdr:to>
    <xdr:sp macro="" textlink="">
      <xdr:nvSpPr>
        <xdr:cNvPr id="6" name="TextBox 5">
          <a:extLst>
            <a:ext uri="{FF2B5EF4-FFF2-40B4-BE49-F238E27FC236}">
              <a16:creationId xmlns:a16="http://schemas.microsoft.com/office/drawing/2014/main" id="{23B689E0-4BCD-4D79-8D66-AC8876A98010}"/>
            </a:ext>
          </a:extLst>
        </xdr:cNvPr>
        <xdr:cNvSpPr txBox="1"/>
      </xdr:nvSpPr>
      <xdr:spPr>
        <a:xfrm>
          <a:off x="289560" y="11864340"/>
          <a:ext cx="7437120" cy="14859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a:solidFill>
                <a:schemeClr val="dk1"/>
              </a:solidFill>
              <a:effectLst/>
              <a:latin typeface="Avenir Next LT Pro" panose="020B0504020202020204" pitchFamily="34" charset="0"/>
              <a:ea typeface="+mn-ea"/>
              <a:cs typeface="+mn-cs"/>
            </a:rPr>
            <a:t>The</a:t>
          </a:r>
          <a:r>
            <a:rPr lang="en-GB" sz="1100" baseline="0">
              <a:solidFill>
                <a:schemeClr val="dk1"/>
              </a:solidFill>
              <a:effectLst/>
              <a:latin typeface="Avenir Next LT Pro" panose="020B0504020202020204" pitchFamily="34" charset="0"/>
              <a:ea typeface="+mn-ea"/>
              <a:cs typeface="+mn-cs"/>
            </a:rPr>
            <a:t> 4G coverage where there is a signal from all operators within premises saw a step increase from 2017 to 2018 for both 'Rural as a Region' and England, before moving into a period of slow increase from 2018 to 2021.  This is mirrored by both areas, however the rural coverage is significantly lower than that for England as a whole.</a:t>
          </a:r>
        </a:p>
        <a:p>
          <a:endParaRPr lang="en-GB">
            <a:effectLst/>
            <a:latin typeface="Avenir Next LT Pro" panose="020B0504020202020204" pitchFamily="34" charset="0"/>
          </a:endParaRPr>
        </a:p>
        <a:p>
          <a:r>
            <a:rPr lang="en-GB" baseline="0">
              <a:effectLst/>
              <a:latin typeface="Avenir Next LT Pro" panose="020B0504020202020204" pitchFamily="34" charset="0"/>
            </a:rPr>
            <a:t>South Lakeland's 4G coverage in the period 2017 to 2021 was consistently below both the rural and England situations with no material reduction in the gap to either 'Rural as a Region' or England.</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W36"/>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18.33203125" style="1" customWidth="1"/>
    <col min="16" max="16384" width="8.88671875" style="1"/>
  </cols>
  <sheetData>
    <row r="1" spans="1:20" ht="21" customHeight="1" x14ac:dyDescent="0.3">
      <c r="A1" s="60" t="s">
        <v>1354</v>
      </c>
      <c r="B1" s="61"/>
      <c r="C1" s="61"/>
    </row>
    <row r="2" spans="1:20" ht="21" customHeight="1" x14ac:dyDescent="0.3">
      <c r="A2" s="61"/>
      <c r="B2" s="61"/>
      <c r="C2" s="61"/>
    </row>
    <row r="3" spans="1:20" ht="15" thickBot="1" x14ac:dyDescent="0.35"/>
    <row r="4" spans="1:20" ht="16.2" thickBot="1" x14ac:dyDescent="0.35">
      <c r="A4" s="2" t="s">
        <v>0</v>
      </c>
      <c r="B4" s="3" t="s">
        <v>243</v>
      </c>
      <c r="C4" s="4"/>
      <c r="D4" s="4"/>
    </row>
    <row r="5" spans="1:20" x14ac:dyDescent="0.3"/>
    <row r="6" spans="1:20" x14ac:dyDescent="0.3"/>
    <row r="7" spans="1:20" x14ac:dyDescent="0.3"/>
    <row r="8" spans="1:20" x14ac:dyDescent="0.3"/>
    <row r="9" spans="1:20" s="5" customFormat="1" ht="15" thickBot="1" x14ac:dyDescent="0.35"/>
    <row r="10" spans="1:20" x14ac:dyDescent="0.3"/>
    <row r="11" spans="1:20" ht="31.8" thickBot="1" x14ac:dyDescent="0.35">
      <c r="A11" s="29" t="s">
        <v>1359</v>
      </c>
      <c r="B11" s="32" t="s">
        <v>1360</v>
      </c>
      <c r="C11" s="6"/>
      <c r="D11" s="6"/>
      <c r="F11" s="46" t="s">
        <v>1362</v>
      </c>
      <c r="G11" s="46"/>
      <c r="H11" s="47"/>
      <c r="I11" s="7">
        <v>2016</v>
      </c>
      <c r="J11" s="8">
        <v>2017</v>
      </c>
      <c r="K11" s="8">
        <v>2018</v>
      </c>
      <c r="L11" s="28">
        <v>2019</v>
      </c>
      <c r="M11" s="28">
        <v>2020</v>
      </c>
      <c r="N11" s="33">
        <v>2021</v>
      </c>
      <c r="O11" s="42"/>
      <c r="P11" s="39"/>
      <c r="Q11" s="39"/>
      <c r="R11" s="39"/>
      <c r="S11" s="39"/>
      <c r="T11" s="39"/>
    </row>
    <row r="12" spans="1:20" ht="51" customHeight="1" thickTop="1" x14ac:dyDescent="0.3">
      <c r="B12" s="9"/>
      <c r="C12" s="10"/>
      <c r="D12" s="10"/>
      <c r="F12" s="11" t="str">
        <f>B4</f>
        <v>South Lakeland</v>
      </c>
      <c r="G12" s="12"/>
      <c r="H12" s="13"/>
      <c r="I12" s="14">
        <f>VLOOKUP($F12,Sheet2!$B$10:$J$468,4,FALSE)</f>
        <v>81</v>
      </c>
      <c r="J12" s="15">
        <f>VLOOKUP($F12,Sheet2!$B$10:$J$468,5,FALSE)</f>
        <v>84</v>
      </c>
      <c r="K12" s="15">
        <f>VLOOKUP($F12,Sheet2!$B$10:$J$468,6,FALSE)</f>
        <v>89.7</v>
      </c>
      <c r="L12" s="15">
        <f>VLOOKUP($F12,Sheet2!$B$10:$J$468,7,FALSE)</f>
        <v>92.100000000000009</v>
      </c>
      <c r="M12" s="15">
        <f>VLOOKUP($F12,Sheet2!$B$10:$J$468,8,FALSE)</f>
        <v>92.9</v>
      </c>
      <c r="N12" s="15">
        <f>VLOOKUP($F12,Sheet2!$B$10:$J$468,9,FALSE)</f>
        <v>93.1</v>
      </c>
      <c r="O12" s="43"/>
      <c r="P12" s="40"/>
      <c r="Q12" s="40"/>
      <c r="R12" s="40"/>
      <c r="S12" s="40"/>
      <c r="T12" s="40"/>
    </row>
    <row r="13" spans="1:20" ht="51" customHeight="1" x14ac:dyDescent="0.3">
      <c r="B13" s="16"/>
      <c r="C13" s="16"/>
      <c r="D13" s="16"/>
      <c r="F13" s="48" t="s">
        <v>2</v>
      </c>
      <c r="G13" s="49"/>
      <c r="H13" s="50"/>
      <c r="I13" s="17">
        <f>Sheet2!E474</f>
        <v>79.461538461538467</v>
      </c>
      <c r="J13" s="18">
        <f>Sheet2!F474</f>
        <v>84.967032967032964</v>
      </c>
      <c r="K13" s="18">
        <f>Sheet2!G474</f>
        <v>88.446153846153834</v>
      </c>
      <c r="L13" s="18">
        <f>Sheet2!H474</f>
        <v>90.046590909090895</v>
      </c>
      <c r="M13" s="18">
        <f>Sheet2!I474</f>
        <v>91.29425287356321</v>
      </c>
      <c r="N13" s="18">
        <f>Sheet2!J474</f>
        <v>91.619047619047635</v>
      </c>
      <c r="O13" s="43"/>
      <c r="P13" s="40"/>
      <c r="Q13" s="40"/>
      <c r="R13" s="40"/>
      <c r="S13" s="40"/>
      <c r="T13" s="40"/>
    </row>
    <row r="14" spans="1:20" ht="51" customHeight="1" thickBot="1" x14ac:dyDescent="0.35">
      <c r="B14" s="16"/>
      <c r="C14" s="16"/>
      <c r="D14" s="16"/>
      <c r="F14" s="51" t="s">
        <v>3</v>
      </c>
      <c r="G14" s="52"/>
      <c r="H14" s="53"/>
      <c r="I14" s="19">
        <f>Sheet2!E6</f>
        <v>90</v>
      </c>
      <c r="J14" s="20">
        <f>Sheet2!F6</f>
        <v>92</v>
      </c>
      <c r="K14" s="20">
        <f>Sheet2!G6</f>
        <v>94</v>
      </c>
      <c r="L14" s="20">
        <f>Sheet2!H6</f>
        <v>95</v>
      </c>
      <c r="M14" s="20">
        <f>Sheet2!I6</f>
        <v>96</v>
      </c>
      <c r="N14" s="20">
        <f>Sheet2!J6</f>
        <v>96</v>
      </c>
      <c r="O14" s="43"/>
      <c r="P14" s="40"/>
      <c r="Q14" s="40"/>
      <c r="R14" s="40"/>
      <c r="S14" s="40"/>
      <c r="T14" s="40"/>
    </row>
    <row r="15" spans="1:20" ht="51" customHeight="1" thickTop="1" x14ac:dyDescent="0.3">
      <c r="B15" s="16"/>
      <c r="C15" s="16"/>
      <c r="D15" s="16"/>
      <c r="F15" s="54" t="str">
        <f>"% Gap - "&amp;F12&amp;" to Rural as a Region"</f>
        <v>% Gap - South Lakeland to Rural as a Region</v>
      </c>
      <c r="G15" s="55"/>
      <c r="H15" s="56"/>
      <c r="I15" s="21">
        <f>((I12-I13))</f>
        <v>1.538461538461533</v>
      </c>
      <c r="J15" s="21">
        <f>((J12-J13))</f>
        <v>-0.9670329670329636</v>
      </c>
      <c r="K15" s="21">
        <f t="shared" ref="K15" si="0">((K12-K13))</f>
        <v>1.2538461538461689</v>
      </c>
      <c r="L15" s="21">
        <f t="shared" ref="L15:N15" si="1">((L12-L13))</f>
        <v>2.0534090909091134</v>
      </c>
      <c r="M15" s="21">
        <f t="shared" si="1"/>
        <v>1.6057471264367962</v>
      </c>
      <c r="N15" s="21">
        <f t="shared" si="1"/>
        <v>1.4809523809523597</v>
      </c>
      <c r="O15" s="44"/>
      <c r="P15" s="41"/>
      <c r="Q15" s="41"/>
      <c r="R15" s="41"/>
      <c r="S15" s="41"/>
      <c r="T15" s="41"/>
    </row>
    <row r="16" spans="1:20" ht="51" customHeight="1" x14ac:dyDescent="0.3">
      <c r="B16" s="16"/>
      <c r="C16" s="16"/>
      <c r="D16" s="16"/>
      <c r="F16" s="57" t="str">
        <f>"% Gap - "&amp;F12&amp;" to England"</f>
        <v>% Gap - South Lakeland to England</v>
      </c>
      <c r="G16" s="58"/>
      <c r="H16" s="59"/>
      <c r="I16" s="21">
        <f>I12-I14</f>
        <v>-9</v>
      </c>
      <c r="J16" s="21">
        <f>J12-J14</f>
        <v>-8</v>
      </c>
      <c r="K16" s="21">
        <f t="shared" ref="K16" si="2">K12-K14</f>
        <v>-4.2999999999999972</v>
      </c>
      <c r="L16" s="21">
        <f t="shared" ref="L16:N16" si="3">L12-L14</f>
        <v>-2.8999999999999915</v>
      </c>
      <c r="M16" s="21">
        <f t="shared" si="3"/>
        <v>-3.0999999999999943</v>
      </c>
      <c r="N16" s="21">
        <f t="shared" si="3"/>
        <v>-2.9000000000000057</v>
      </c>
      <c r="O16" s="44"/>
      <c r="P16" s="41"/>
      <c r="Q16" s="41"/>
      <c r="R16" s="41"/>
      <c r="S16" s="41"/>
      <c r="T16" s="41"/>
    </row>
    <row r="17" spans="1:23" ht="51" customHeight="1" x14ac:dyDescent="0.3">
      <c r="B17" s="16"/>
      <c r="C17" s="16"/>
      <c r="D17" s="16"/>
      <c r="F17" s="57" t="s">
        <v>4</v>
      </c>
      <c r="G17" s="58"/>
      <c r="H17" s="59"/>
      <c r="I17" s="22">
        <f>(I13-I14)</f>
        <v>-10.538461538461533</v>
      </c>
      <c r="J17" s="23">
        <f>(J13-J14)</f>
        <v>-7.0329670329670364</v>
      </c>
      <c r="K17" s="23">
        <f t="shared" ref="K17:N17" si="4">(K13-K14)</f>
        <v>-5.5538461538461661</v>
      </c>
      <c r="L17" s="23">
        <f t="shared" si="4"/>
        <v>-4.9534090909091049</v>
      </c>
      <c r="M17" s="23">
        <f t="shared" si="4"/>
        <v>-4.7057471264367905</v>
      </c>
      <c r="N17" s="23">
        <f t="shared" si="4"/>
        <v>-4.3809523809523654</v>
      </c>
      <c r="O17" s="44"/>
      <c r="P17" s="41"/>
      <c r="Q17" s="41"/>
      <c r="R17" s="41"/>
      <c r="S17" s="41"/>
      <c r="T17" s="41"/>
    </row>
    <row r="18" spans="1:23" s="5" customFormat="1" ht="15" thickBot="1" x14ac:dyDescent="0.35">
      <c r="B18" s="24"/>
      <c r="C18" s="24"/>
      <c r="D18" s="24"/>
      <c r="F18" s="25"/>
      <c r="G18" s="25"/>
      <c r="H18" s="25"/>
      <c r="I18" s="26"/>
      <c r="J18" s="26"/>
      <c r="K18" s="26"/>
      <c r="L18" s="26"/>
      <c r="M18" s="26"/>
      <c r="N18" s="26"/>
    </row>
    <row r="19" spans="1:23" x14ac:dyDescent="0.3"/>
    <row r="20" spans="1:23" ht="31.8" thickBot="1" x14ac:dyDescent="0.35">
      <c r="A20" s="29" t="s">
        <v>1361</v>
      </c>
      <c r="B20" s="32" t="s">
        <v>1360</v>
      </c>
      <c r="C20" s="6"/>
      <c r="D20" s="6"/>
      <c r="F20" s="46" t="s">
        <v>1357</v>
      </c>
      <c r="G20" s="46"/>
      <c r="H20" s="47"/>
      <c r="I20" s="7">
        <v>2017</v>
      </c>
      <c r="J20" s="28">
        <v>2018</v>
      </c>
      <c r="K20" s="28">
        <v>2019</v>
      </c>
      <c r="L20" s="28">
        <v>2020</v>
      </c>
      <c r="M20" s="33">
        <v>2021</v>
      </c>
      <c r="N20" s="42"/>
      <c r="O20" s="46" t="s">
        <v>1356</v>
      </c>
      <c r="P20" s="46"/>
      <c r="Q20" s="47"/>
      <c r="R20" s="7">
        <v>2017</v>
      </c>
      <c r="S20" s="28">
        <v>2018</v>
      </c>
      <c r="T20" s="28">
        <v>2019</v>
      </c>
      <c r="U20" s="28">
        <v>2020</v>
      </c>
      <c r="V20" s="33">
        <v>2021</v>
      </c>
      <c r="W20" s="45"/>
    </row>
    <row r="21" spans="1:23" ht="51" customHeight="1" thickTop="1" x14ac:dyDescent="0.3">
      <c r="B21" s="9"/>
      <c r="C21" s="10"/>
      <c r="D21" s="10"/>
      <c r="F21" s="11" t="str">
        <f>B4&amp;" Gigabit availability"</f>
        <v>South Lakeland Gigabit availability</v>
      </c>
      <c r="G21" s="12"/>
      <c r="H21" s="13"/>
      <c r="I21" s="14"/>
      <c r="J21" s="15"/>
      <c r="K21" s="15"/>
      <c r="L21" s="15">
        <f>VLOOKUP(B4,Sheet2!AB9:AJ460,8,FALSE)</f>
        <v>10.4</v>
      </c>
      <c r="M21" s="34">
        <f>VLOOKUP(B4,Sheet2!AB9:AK460,9,FALSE)</f>
        <v>12.7</v>
      </c>
      <c r="N21" s="43"/>
      <c r="O21" s="11" t="str">
        <f>B4&amp;" Full Fibre"</f>
        <v>South Lakeland Full Fibre</v>
      </c>
      <c r="P21" s="12"/>
      <c r="Q21" s="13"/>
      <c r="R21" s="14"/>
      <c r="S21" s="15">
        <f>VLOOKUP(B4,Sheet2!BB9:BJ460,6,FALSE)</f>
        <v>5.4</v>
      </c>
      <c r="T21" s="15">
        <f>VLOOKUP(B4,Sheet2!BB9:BJ460,7,FALSE)</f>
        <v>8.3000000000000007</v>
      </c>
      <c r="U21" s="15">
        <f>VLOOKUP(B4,Sheet2!BB9:BJ460,8,FALSE)</f>
        <v>10.4</v>
      </c>
      <c r="V21" s="34">
        <f>VLOOKUP(B4,Sheet2!BB9:BJ460,9,FALSE)</f>
        <v>12.7</v>
      </c>
      <c r="W21" s="45"/>
    </row>
    <row r="22" spans="1:23" ht="51" customHeight="1" x14ac:dyDescent="0.3">
      <c r="B22" s="16"/>
      <c r="C22" s="16"/>
      <c r="D22" s="16"/>
      <c r="F22" s="48" t="s">
        <v>1363</v>
      </c>
      <c r="G22" s="49"/>
      <c r="H22" s="50"/>
      <c r="I22" s="17"/>
      <c r="J22" s="18"/>
      <c r="K22" s="18"/>
      <c r="L22" s="18">
        <f>Sheet2!AI472</f>
        <v>12.611494252873564</v>
      </c>
      <c r="M22" s="35">
        <f>Sheet2!AJ472</f>
        <v>21.220238095238098</v>
      </c>
      <c r="N22" s="43"/>
      <c r="O22" s="48" t="s">
        <v>1365</v>
      </c>
      <c r="P22" s="49"/>
      <c r="Q22" s="50"/>
      <c r="R22" s="17"/>
      <c r="S22" s="18">
        <f>Sheet2!BG472</f>
        <v>5.2153846153846146</v>
      </c>
      <c r="T22" s="18">
        <f>Sheet2!BH472</f>
        <v>7.4386363636363635</v>
      </c>
      <c r="U22" s="18">
        <f>Sheet2!BI472</f>
        <v>12.252873563218394</v>
      </c>
      <c r="V22" s="18">
        <f>Sheet2!BJ472</f>
        <v>19.964285714285715</v>
      </c>
      <c r="W22" s="45"/>
    </row>
    <row r="23" spans="1:23" ht="51" customHeight="1" thickBot="1" x14ac:dyDescent="0.35">
      <c r="B23" s="16"/>
      <c r="C23" s="16"/>
      <c r="D23" s="16"/>
      <c r="F23" s="51" t="s">
        <v>1364</v>
      </c>
      <c r="G23" s="52"/>
      <c r="H23" s="53"/>
      <c r="I23" s="19">
        <f>Sheet2!AF8</f>
        <v>3</v>
      </c>
      <c r="J23" s="20">
        <f>Sheet2!AG8</f>
        <v>6</v>
      </c>
      <c r="K23" s="20">
        <f>Sheet2!AH8</f>
        <v>10</v>
      </c>
      <c r="L23" s="20">
        <f>Sheet2!AI8</f>
        <v>25</v>
      </c>
      <c r="M23" s="20">
        <f>Sheet2!AJ8</f>
        <v>46</v>
      </c>
      <c r="N23" s="43"/>
      <c r="O23" s="51" t="s">
        <v>1366</v>
      </c>
      <c r="P23" s="52"/>
      <c r="Q23" s="53"/>
      <c r="R23" s="19"/>
      <c r="S23" s="20">
        <f>Sheet2!BG8</f>
        <v>6</v>
      </c>
      <c r="T23" s="20">
        <f>Sheet2!BH8</f>
        <v>10</v>
      </c>
      <c r="U23" s="20">
        <f>Sheet2!BI8</f>
        <v>16</v>
      </c>
      <c r="V23" s="36">
        <f>Sheet2!BJ8</f>
        <v>27</v>
      </c>
      <c r="W23" s="45"/>
    </row>
    <row r="24" spans="1:23" ht="51" customHeight="1" thickTop="1" x14ac:dyDescent="0.3">
      <c r="B24" s="16"/>
      <c r="C24" s="16"/>
      <c r="D24" s="16"/>
      <c r="F24" s="54" t="str">
        <f>"% Gap - "&amp;F21&amp;" to Rural as a Region"</f>
        <v>% Gap - South Lakeland Gigabit availability to Rural as a Region</v>
      </c>
      <c r="G24" s="55"/>
      <c r="H24" s="56"/>
      <c r="I24" s="21"/>
      <c r="J24" s="21"/>
      <c r="K24" s="21"/>
      <c r="L24" s="21">
        <f>((L21-L22))</f>
        <v>-2.2114942528735639</v>
      </c>
      <c r="M24" s="37">
        <f>((M21-M22))</f>
        <v>-8.5202380952380992</v>
      </c>
      <c r="N24" s="44"/>
      <c r="O24" s="54" t="str">
        <f>"% Gap - "&amp;O21&amp;" to Rural as a Region"</f>
        <v>% Gap - South Lakeland Full Fibre to Rural as a Region</v>
      </c>
      <c r="P24" s="55"/>
      <c r="Q24" s="56"/>
      <c r="R24" s="21"/>
      <c r="S24" s="21">
        <f t="shared" ref="S24" si="5">((S21-S22))</f>
        <v>0.18461538461538574</v>
      </c>
      <c r="T24" s="21">
        <f t="shared" ref="T24" si="6">((T21-T22))</f>
        <v>0.86136363636363722</v>
      </c>
      <c r="U24" s="21">
        <f>((U21-U22))</f>
        <v>-1.8528735632183935</v>
      </c>
      <c r="V24" s="37">
        <f>((V21-V22))</f>
        <v>-7.264285714285716</v>
      </c>
      <c r="W24" s="45"/>
    </row>
    <row r="25" spans="1:23" ht="51" customHeight="1" x14ac:dyDescent="0.3">
      <c r="B25" s="16"/>
      <c r="C25" s="16"/>
      <c r="D25" s="16"/>
      <c r="F25" s="57" t="str">
        <f>"% Gap - "&amp;F21&amp;" to England"</f>
        <v>% Gap - South Lakeland Gigabit availability to England</v>
      </c>
      <c r="G25" s="58"/>
      <c r="H25" s="59"/>
      <c r="I25" s="21"/>
      <c r="J25" s="21"/>
      <c r="K25" s="21"/>
      <c r="L25" s="21">
        <f>L21-L23</f>
        <v>-14.6</v>
      </c>
      <c r="M25" s="21">
        <f>M21-M23</f>
        <v>-33.299999999999997</v>
      </c>
      <c r="N25" s="44"/>
      <c r="O25" s="57" t="str">
        <f>"% Gap - "&amp;O21&amp;" to England"</f>
        <v>% Gap - South Lakeland Full Fibre to England</v>
      </c>
      <c r="P25" s="58"/>
      <c r="Q25" s="59"/>
      <c r="R25" s="21"/>
      <c r="S25" s="21">
        <f t="shared" ref="S25" si="7">S21-S23</f>
        <v>-0.59999999999999964</v>
      </c>
      <c r="T25" s="21">
        <f t="shared" ref="T25:V25" si="8">T21-T23</f>
        <v>-1.6999999999999993</v>
      </c>
      <c r="U25" s="21">
        <f t="shared" si="8"/>
        <v>-5.6</v>
      </c>
      <c r="V25" s="21">
        <f t="shared" si="8"/>
        <v>-14.3</v>
      </c>
      <c r="W25" s="45"/>
    </row>
    <row r="26" spans="1:23" ht="51" customHeight="1" x14ac:dyDescent="0.3">
      <c r="B26" s="16"/>
      <c r="C26" s="16"/>
      <c r="D26" s="16"/>
      <c r="F26" s="57" t="s">
        <v>4</v>
      </c>
      <c r="G26" s="58"/>
      <c r="H26" s="59"/>
      <c r="I26" s="22"/>
      <c r="J26" s="23"/>
      <c r="K26" s="23"/>
      <c r="L26" s="23">
        <f>((L22-L23))</f>
        <v>-12.388505747126436</v>
      </c>
      <c r="M26" s="38">
        <f>((M22-M23))</f>
        <v>-24.779761904761902</v>
      </c>
      <c r="N26" s="44"/>
      <c r="O26" s="57" t="s">
        <v>4</v>
      </c>
      <c r="P26" s="58"/>
      <c r="Q26" s="59"/>
      <c r="R26" s="22"/>
      <c r="S26" s="23">
        <f t="shared" ref="S26:T26" si="9">((S22-S23))</f>
        <v>-0.78461538461538538</v>
      </c>
      <c r="T26" s="23">
        <f t="shared" si="9"/>
        <v>-2.5613636363636365</v>
      </c>
      <c r="U26" s="23">
        <f>((U22-U23))</f>
        <v>-3.7471264367816062</v>
      </c>
      <c r="V26" s="38">
        <f>((V22-V23))</f>
        <v>-7.0357142857142847</v>
      </c>
      <c r="W26" s="45"/>
    </row>
    <row r="27" spans="1:23" s="5" customFormat="1" ht="15" thickBot="1" x14ac:dyDescent="0.35">
      <c r="B27" s="24"/>
      <c r="C27" s="24"/>
      <c r="D27" s="24"/>
      <c r="F27" s="25"/>
      <c r="G27" s="25"/>
      <c r="H27" s="25"/>
      <c r="I27" s="26"/>
      <c r="J27" s="26"/>
      <c r="K27" s="26"/>
      <c r="L27" s="26"/>
      <c r="M27" s="26"/>
      <c r="N27" s="26"/>
    </row>
    <row r="28" spans="1:23" x14ac:dyDescent="0.3"/>
    <row r="29" spans="1:23" ht="16.2" thickBot="1" x14ac:dyDescent="0.35">
      <c r="A29" s="29" t="s">
        <v>1367</v>
      </c>
      <c r="B29" s="32" t="s">
        <v>1360</v>
      </c>
      <c r="C29" s="6"/>
      <c r="D29" s="6"/>
      <c r="F29" s="46" t="s">
        <v>1358</v>
      </c>
      <c r="G29" s="46"/>
      <c r="H29" s="47"/>
      <c r="I29" s="7">
        <v>2017</v>
      </c>
      <c r="J29" s="28">
        <v>2018</v>
      </c>
      <c r="K29" s="28">
        <v>2019</v>
      </c>
      <c r="L29" s="28">
        <v>2020</v>
      </c>
      <c r="M29" s="33">
        <v>2021</v>
      </c>
      <c r="N29" s="42"/>
      <c r="O29" s="39"/>
      <c r="P29" s="39"/>
      <c r="Q29" s="39"/>
      <c r="R29" s="39"/>
      <c r="S29" s="39"/>
      <c r="T29" s="39"/>
    </row>
    <row r="30" spans="1:23" ht="51" customHeight="1" thickTop="1" x14ac:dyDescent="0.3">
      <c r="B30" s="9"/>
      <c r="C30" s="10"/>
      <c r="D30" s="10"/>
      <c r="F30" s="11" t="str">
        <f>B4</f>
        <v>South Lakeland</v>
      </c>
      <c r="G30" s="12"/>
      <c r="H30" s="13"/>
      <c r="I30" s="14">
        <f>VLOOKUP($F30,Sheet2!$BL9:$BT460,5,FALSE)</f>
        <v>25.66</v>
      </c>
      <c r="J30" s="15">
        <f>VLOOKUP($F30,Sheet2!$BL9:$BT460,6,FALSE)</f>
        <v>45.89</v>
      </c>
      <c r="K30" s="15">
        <f>VLOOKUP($F30,Sheet2!$BL9:$BT460,7,FALSE)</f>
        <v>49.75</v>
      </c>
      <c r="L30" s="15">
        <f>VLOOKUP($F30,Sheet2!$BL9:$BT460,8,FALSE)</f>
        <v>50.77</v>
      </c>
      <c r="M30" s="15">
        <f>VLOOKUP($F30,Sheet2!$BL9:$BT460,9,FALSE)</f>
        <v>53.18</v>
      </c>
      <c r="N30" s="43"/>
      <c r="O30" s="40"/>
      <c r="P30" s="40"/>
      <c r="Q30" s="40"/>
      <c r="R30" s="40"/>
      <c r="S30" s="40"/>
      <c r="T30" s="40"/>
    </row>
    <row r="31" spans="1:23" ht="51" customHeight="1" x14ac:dyDescent="0.3">
      <c r="B31" s="16"/>
      <c r="C31" s="16"/>
      <c r="D31" s="16"/>
      <c r="F31" s="48" t="s">
        <v>2</v>
      </c>
      <c r="G31" s="49"/>
      <c r="H31" s="50"/>
      <c r="I31" s="17">
        <f>Sheet2!BP472</f>
        <v>29.951428571428565</v>
      </c>
      <c r="J31" s="18">
        <f>Sheet2!BQ472</f>
        <v>58.982967032967032</v>
      </c>
      <c r="K31" s="18">
        <f>Sheet2!BR472</f>
        <v>61.890795454545476</v>
      </c>
      <c r="L31" s="18">
        <f>Sheet2!BS472</f>
        <v>63.204482758620699</v>
      </c>
      <c r="M31" s="18">
        <f>Sheet2!BT472</f>
        <v>64.16892857142858</v>
      </c>
      <c r="N31" s="43"/>
      <c r="O31" s="40"/>
      <c r="P31" s="40"/>
      <c r="Q31" s="40"/>
      <c r="R31" s="40"/>
      <c r="S31" s="40"/>
      <c r="T31" s="40"/>
    </row>
    <row r="32" spans="1:23" ht="51" customHeight="1" thickBot="1" x14ac:dyDescent="0.35">
      <c r="B32" s="16"/>
      <c r="C32" s="16"/>
      <c r="D32" s="16"/>
      <c r="F32" s="51" t="s">
        <v>3</v>
      </c>
      <c r="G32" s="52"/>
      <c r="H32" s="53"/>
      <c r="I32" s="19">
        <f>Sheet2!BP8</f>
        <v>60</v>
      </c>
      <c r="J32" s="20">
        <f>Sheet2!BQ8</f>
        <v>78</v>
      </c>
      <c r="K32" s="20">
        <f>Sheet2!BR8</f>
        <v>81</v>
      </c>
      <c r="L32" s="20">
        <f>Sheet2!BS8</f>
        <v>81</v>
      </c>
      <c r="M32" s="20">
        <f>Sheet2!BT8</f>
        <v>82</v>
      </c>
      <c r="N32" s="43"/>
      <c r="O32" s="40"/>
      <c r="P32" s="40"/>
      <c r="Q32" s="40"/>
      <c r="R32" s="40"/>
      <c r="S32" s="40"/>
      <c r="T32" s="40"/>
    </row>
    <row r="33" spans="2:20" ht="51" customHeight="1" thickTop="1" x14ac:dyDescent="0.3">
      <c r="B33" s="16"/>
      <c r="C33" s="16"/>
      <c r="D33" s="16"/>
      <c r="F33" s="54" t="str">
        <f>"% Gap - "&amp;F30&amp;" to Rural as a Region"</f>
        <v>% Gap - South Lakeland to Rural as a Region</v>
      </c>
      <c r="G33" s="55"/>
      <c r="H33" s="56"/>
      <c r="I33" s="21">
        <f>(I30-I31)</f>
        <v>-4.2914285714285647</v>
      </c>
      <c r="J33" s="21">
        <f>(J30-J31)</f>
        <v>-13.092967032967032</v>
      </c>
      <c r="K33" s="21">
        <f t="shared" ref="K33:M33" si="10">(K30-K31)</f>
        <v>-12.140795454545476</v>
      </c>
      <c r="L33" s="21">
        <f t="shared" si="10"/>
        <v>-12.434482758620696</v>
      </c>
      <c r="M33" s="21">
        <f t="shared" si="10"/>
        <v>-10.98892857142858</v>
      </c>
      <c r="N33" s="44"/>
      <c r="O33" s="41"/>
      <c r="P33" s="41"/>
      <c r="Q33" s="41"/>
      <c r="R33" s="41"/>
      <c r="S33" s="41"/>
      <c r="T33" s="41"/>
    </row>
    <row r="34" spans="2:20" ht="51" customHeight="1" x14ac:dyDescent="0.3">
      <c r="B34" s="16"/>
      <c r="C34" s="16"/>
      <c r="D34" s="16"/>
      <c r="F34" s="57" t="str">
        <f>"% Gap - "&amp;F30&amp;" to England"</f>
        <v>% Gap - South Lakeland to England</v>
      </c>
      <c r="G34" s="58"/>
      <c r="H34" s="59"/>
      <c r="I34" s="21">
        <f>I30-I32</f>
        <v>-34.340000000000003</v>
      </c>
      <c r="J34" s="21">
        <f>J30-J32</f>
        <v>-32.11</v>
      </c>
      <c r="K34" s="21">
        <f t="shared" ref="K34:M34" si="11">K30-K32</f>
        <v>-31.25</v>
      </c>
      <c r="L34" s="21">
        <f t="shared" si="11"/>
        <v>-30.229999999999997</v>
      </c>
      <c r="M34" s="21">
        <f t="shared" si="11"/>
        <v>-28.82</v>
      </c>
      <c r="N34" s="44"/>
      <c r="O34" s="41"/>
      <c r="P34" s="41"/>
      <c r="Q34" s="41"/>
      <c r="R34" s="41"/>
      <c r="S34" s="41"/>
      <c r="T34" s="41"/>
    </row>
    <row r="35" spans="2:20" ht="51" customHeight="1" x14ac:dyDescent="0.3">
      <c r="B35" s="16"/>
      <c r="C35" s="16"/>
      <c r="D35" s="16"/>
      <c r="F35" s="57" t="s">
        <v>4</v>
      </c>
      <c r="G35" s="58"/>
      <c r="H35" s="59"/>
      <c r="I35" s="22">
        <f>(I31-I32)</f>
        <v>-30.048571428571435</v>
      </c>
      <c r="J35" s="23">
        <f>(J31-J32)</f>
        <v>-19.017032967032968</v>
      </c>
      <c r="K35" s="23">
        <f t="shared" ref="K35:M35" si="12">(K31-K32)</f>
        <v>-19.109204545454524</v>
      </c>
      <c r="L35" s="23">
        <f t="shared" si="12"/>
        <v>-17.795517241379301</v>
      </c>
      <c r="M35" s="23">
        <f t="shared" si="12"/>
        <v>-17.83107142857142</v>
      </c>
      <c r="N35" s="44"/>
      <c r="O35" s="41"/>
      <c r="P35" s="41"/>
      <c r="Q35" s="41"/>
      <c r="R35" s="41"/>
      <c r="S35" s="41"/>
      <c r="T35" s="41"/>
    </row>
    <row r="36" spans="2:20" s="5" customFormat="1" ht="15" thickBot="1" x14ac:dyDescent="0.35">
      <c r="B36" s="24"/>
      <c r="C36" s="24"/>
      <c r="D36" s="24"/>
      <c r="F36" s="25"/>
      <c r="G36" s="25"/>
      <c r="H36" s="25"/>
      <c r="I36" s="26"/>
      <c r="J36" s="26"/>
      <c r="K36" s="26"/>
      <c r="L36" s="26"/>
      <c r="M36" s="26"/>
      <c r="N36" s="26"/>
    </row>
  </sheetData>
  <sheetProtection algorithmName="SHA-512" hashValue="OWkZg5o3xPgiByCIlYFNsMzxu/YoVapMbAGgsuEUs+pv88lkr0n0IrQ7q14llMUu9+Yg5oNUkxHu5yXgEBNthA==" saltValue="h9zy/BmRl7qggxgnGLul8g==" spinCount="100000" sheet="1" objects="1" scenarios="1"/>
  <protectedRanges>
    <protectedRange sqref="B4" name="Range1"/>
  </protectedRanges>
  <mergeCells count="25">
    <mergeCell ref="F17:H17"/>
    <mergeCell ref="A1:C2"/>
    <mergeCell ref="F11:H11"/>
    <mergeCell ref="F13:H13"/>
    <mergeCell ref="F14:H14"/>
    <mergeCell ref="F15:H15"/>
    <mergeCell ref="F16:H16"/>
    <mergeCell ref="F20:H20"/>
    <mergeCell ref="F22:H22"/>
    <mergeCell ref="F23:H23"/>
    <mergeCell ref="F24:H24"/>
    <mergeCell ref="F26:H26"/>
    <mergeCell ref="F25:H25"/>
    <mergeCell ref="F29:H29"/>
    <mergeCell ref="F31:H31"/>
    <mergeCell ref="F32:H32"/>
    <mergeCell ref="F33:H33"/>
    <mergeCell ref="F35:H35"/>
    <mergeCell ref="F34:H34"/>
    <mergeCell ref="O20:Q20"/>
    <mergeCell ref="O22:Q22"/>
    <mergeCell ref="O23:Q23"/>
    <mergeCell ref="O24:Q24"/>
    <mergeCell ref="O26:Q26"/>
    <mergeCell ref="O25:Q25"/>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topLeftCell="A64" workbookViewId="0">
      <selection activeCell="A74" activeCellId="9" sqref="A14 A16 A25 A31 A34 A41 A48 A50 A71 A74"/>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e">
        <f t="shared" si="0"/>
        <v>#N/A</v>
      </c>
      <c r="P3" s="27" t="s">
        <v>328</v>
      </c>
    </row>
    <row r="4" spans="1:16" x14ac:dyDescent="0.3">
      <c r="A4" t="s">
        <v>34</v>
      </c>
      <c r="M4" t="s">
        <v>322</v>
      </c>
      <c r="N4" t="e">
        <f t="shared" si="0"/>
        <v>#N/A</v>
      </c>
      <c r="P4" s="27" t="s">
        <v>331</v>
      </c>
    </row>
    <row r="5" spans="1:16" x14ac:dyDescent="0.3">
      <c r="A5" t="s">
        <v>38</v>
      </c>
      <c r="M5" t="s">
        <v>334</v>
      </c>
      <c r="N5" t="e">
        <f t="shared" si="0"/>
        <v>#N/A</v>
      </c>
      <c r="P5" s="27" t="s">
        <v>333</v>
      </c>
    </row>
    <row r="6" spans="1:16" x14ac:dyDescent="0.3">
      <c r="A6" t="s">
        <v>39</v>
      </c>
      <c r="M6" t="s">
        <v>323</v>
      </c>
      <c r="N6" t="e">
        <f t="shared" si="0"/>
        <v>#N/A</v>
      </c>
      <c r="P6" s="27" t="s">
        <v>334</v>
      </c>
    </row>
    <row r="7" spans="1:16" x14ac:dyDescent="0.3">
      <c r="A7" t="s">
        <v>64</v>
      </c>
      <c r="M7" t="s">
        <v>328</v>
      </c>
      <c r="N7" t="e">
        <f t="shared" si="0"/>
        <v>#N/A</v>
      </c>
      <c r="P7" s="27" t="s">
        <v>336</v>
      </c>
    </row>
    <row r="8" spans="1:16" x14ac:dyDescent="0.3">
      <c r="A8" t="s">
        <v>67</v>
      </c>
      <c r="M8" t="s">
        <v>336</v>
      </c>
      <c r="N8" t="e">
        <f t="shared" si="0"/>
        <v>#N/A</v>
      </c>
      <c r="P8" s="27" t="s">
        <v>337</v>
      </c>
    </row>
    <row r="9" spans="1:16" x14ac:dyDescent="0.3">
      <c r="A9" t="s">
        <v>71</v>
      </c>
      <c r="M9" t="s">
        <v>324</v>
      </c>
      <c r="N9" t="e">
        <f t="shared" si="0"/>
        <v>#N/A</v>
      </c>
      <c r="P9" s="27" t="s">
        <v>340</v>
      </c>
    </row>
    <row r="10" spans="1:16" x14ac:dyDescent="0.3">
      <c r="A10" t="s">
        <v>72</v>
      </c>
      <c r="M10" t="s">
        <v>329</v>
      </c>
      <c r="N10" t="e">
        <f t="shared" si="0"/>
        <v>#N/A</v>
      </c>
      <c r="P10" s="27" t="s">
        <v>341</v>
      </c>
    </row>
    <row r="11" spans="1:16" x14ac:dyDescent="0.3">
      <c r="A11" t="s">
        <v>73</v>
      </c>
      <c r="M11" t="s">
        <v>337</v>
      </c>
      <c r="N11" t="e">
        <f t="shared" si="0"/>
        <v>#N/A</v>
      </c>
    </row>
    <row r="12" spans="1:16" x14ac:dyDescent="0.3">
      <c r="A12" t="s">
        <v>74</v>
      </c>
      <c r="M12" t="s">
        <v>325</v>
      </c>
      <c r="N12" t="e">
        <f t="shared" si="0"/>
        <v>#N/A</v>
      </c>
    </row>
    <row r="13" spans="1:16" x14ac:dyDescent="0.3">
      <c r="A13" t="s">
        <v>76</v>
      </c>
      <c r="M13" t="s">
        <v>330</v>
      </c>
      <c r="N13" t="e">
        <f t="shared" si="0"/>
        <v>#N/A</v>
      </c>
    </row>
    <row r="14" spans="1:16" x14ac:dyDescent="0.3">
      <c r="A14" t="s">
        <v>83</v>
      </c>
      <c r="M14" t="s">
        <v>331</v>
      </c>
      <c r="N14" t="e">
        <f t="shared" si="0"/>
        <v>#N/A</v>
      </c>
    </row>
    <row r="15" spans="1:16" x14ac:dyDescent="0.3">
      <c r="A15" t="s">
        <v>89</v>
      </c>
      <c r="M15" t="s">
        <v>338</v>
      </c>
      <c r="N15" t="e">
        <f t="shared" si="0"/>
        <v>#N/A</v>
      </c>
    </row>
    <row r="16" spans="1:16" x14ac:dyDescent="0.3">
      <c r="A16" t="s">
        <v>90</v>
      </c>
      <c r="M16" t="s">
        <v>326</v>
      </c>
      <c r="N16" t="e">
        <f t="shared" si="0"/>
        <v>#N/A</v>
      </c>
    </row>
    <row r="17" spans="1:14" x14ac:dyDescent="0.3">
      <c r="A17" t="s">
        <v>93</v>
      </c>
      <c r="M17" t="s">
        <v>339</v>
      </c>
      <c r="N17" t="e">
        <f t="shared" si="0"/>
        <v>#N/A</v>
      </c>
    </row>
    <row r="18" spans="1:14" x14ac:dyDescent="0.3">
      <c r="A18" t="s">
        <v>94</v>
      </c>
      <c r="M18" t="s">
        <v>340</v>
      </c>
      <c r="N18" t="e">
        <f t="shared" si="0"/>
        <v>#N/A</v>
      </c>
    </row>
    <row r="19" spans="1:14" x14ac:dyDescent="0.3">
      <c r="A19" t="s">
        <v>96</v>
      </c>
      <c r="M19" t="s">
        <v>327</v>
      </c>
      <c r="N19" t="e">
        <f t="shared" si="0"/>
        <v>#N/A</v>
      </c>
    </row>
    <row r="20" spans="1:14" x14ac:dyDescent="0.3">
      <c r="A20" t="s">
        <v>99</v>
      </c>
      <c r="M20" t="s">
        <v>341</v>
      </c>
      <c r="N20" t="e">
        <f t="shared" si="0"/>
        <v>#N/A</v>
      </c>
    </row>
    <row r="21" spans="1:14" x14ac:dyDescent="0.3">
      <c r="A21" t="s">
        <v>109</v>
      </c>
      <c r="M21" t="s">
        <v>342</v>
      </c>
      <c r="N21" t="e">
        <f t="shared" si="0"/>
        <v>#N/A</v>
      </c>
    </row>
    <row r="22" spans="1:14" x14ac:dyDescent="0.3">
      <c r="A22" t="s">
        <v>121</v>
      </c>
      <c r="M22" t="s">
        <v>343</v>
      </c>
      <c r="N22" t="e">
        <f t="shared" si="0"/>
        <v>#N/A</v>
      </c>
    </row>
    <row r="23" spans="1:14" x14ac:dyDescent="0.3">
      <c r="A23" t="s">
        <v>123</v>
      </c>
      <c r="M23" t="s">
        <v>344</v>
      </c>
      <c r="N23" t="e">
        <f t="shared" si="0"/>
        <v>#N/A</v>
      </c>
    </row>
    <row r="24" spans="1:14" x14ac:dyDescent="0.3">
      <c r="A24" t="s">
        <v>126</v>
      </c>
      <c r="M24" t="s">
        <v>345</v>
      </c>
      <c r="N24" t="e">
        <f t="shared" si="0"/>
        <v>#N/A</v>
      </c>
    </row>
    <row r="25" spans="1:14" x14ac:dyDescent="0.3">
      <c r="A25" t="s">
        <v>133</v>
      </c>
      <c r="M25" t="s">
        <v>373</v>
      </c>
      <c r="N25" t="e">
        <f t="shared" si="0"/>
        <v>#N/A</v>
      </c>
    </row>
    <row r="26" spans="1:14" x14ac:dyDescent="0.3">
      <c r="A26" t="s">
        <v>143</v>
      </c>
      <c r="M26" t="s">
        <v>374</v>
      </c>
      <c r="N26" t="e">
        <f t="shared" si="0"/>
        <v>#N/A</v>
      </c>
    </row>
    <row r="27" spans="1:14" x14ac:dyDescent="0.3">
      <c r="A27" t="s">
        <v>147</v>
      </c>
      <c r="M27" t="s">
        <v>375</v>
      </c>
      <c r="N27" t="e">
        <f t="shared" si="0"/>
        <v>#N/A</v>
      </c>
    </row>
    <row r="28" spans="1:14" x14ac:dyDescent="0.3">
      <c r="A28" t="s">
        <v>156</v>
      </c>
      <c r="M28" t="s">
        <v>376</v>
      </c>
      <c r="N28" t="e">
        <f t="shared" si="0"/>
        <v>#N/A</v>
      </c>
    </row>
    <row r="29" spans="1:14" x14ac:dyDescent="0.3">
      <c r="A29" t="s">
        <v>158</v>
      </c>
      <c r="M29" t="s">
        <v>377</v>
      </c>
      <c r="N29" t="e">
        <f t="shared" si="0"/>
        <v>#N/A</v>
      </c>
    </row>
    <row r="30" spans="1:14" x14ac:dyDescent="0.3">
      <c r="A30" t="s">
        <v>164</v>
      </c>
      <c r="M30" t="s">
        <v>378</v>
      </c>
      <c r="N30" t="e">
        <f t="shared" si="0"/>
        <v>#N/A</v>
      </c>
    </row>
    <row r="31" spans="1:14" x14ac:dyDescent="0.3">
      <c r="A31" t="s">
        <v>168</v>
      </c>
    </row>
    <row r="32" spans="1:14" x14ac:dyDescent="0.3">
      <c r="A32" t="s">
        <v>169</v>
      </c>
    </row>
    <row r="33" spans="1:1" x14ac:dyDescent="0.3">
      <c r="A33" t="s">
        <v>171</v>
      </c>
    </row>
    <row r="34" spans="1:1" x14ac:dyDescent="0.3">
      <c r="A34" t="s">
        <v>172</v>
      </c>
    </row>
    <row r="35" spans="1:1" x14ac:dyDescent="0.3">
      <c r="A35" t="s">
        <v>177</v>
      </c>
    </row>
    <row r="36" spans="1:1" x14ac:dyDescent="0.3">
      <c r="A36" t="s">
        <v>182</v>
      </c>
    </row>
    <row r="37" spans="1:1" x14ac:dyDescent="0.3">
      <c r="A37" t="s">
        <v>186</v>
      </c>
    </row>
    <row r="38" spans="1:1" x14ac:dyDescent="0.3">
      <c r="A38" t="s">
        <v>187</v>
      </c>
    </row>
    <row r="39" spans="1:1" x14ac:dyDescent="0.3">
      <c r="A39" t="s">
        <v>188</v>
      </c>
    </row>
    <row r="40" spans="1:1" x14ac:dyDescent="0.3">
      <c r="A40" t="s">
        <v>190</v>
      </c>
    </row>
    <row r="41" spans="1:1" x14ac:dyDescent="0.3">
      <c r="A41" t="s">
        <v>193</v>
      </c>
    </row>
    <row r="42" spans="1:1" x14ac:dyDescent="0.3">
      <c r="A42" t="s">
        <v>194</v>
      </c>
    </row>
    <row r="43" spans="1:1" x14ac:dyDescent="0.3">
      <c r="A43" t="s">
        <v>211</v>
      </c>
    </row>
    <row r="44" spans="1:1" x14ac:dyDescent="0.3">
      <c r="A44" t="s">
        <v>213</v>
      </c>
    </row>
    <row r="45" spans="1:1" x14ac:dyDescent="0.3">
      <c r="A45" t="s">
        <v>217</v>
      </c>
    </row>
    <row r="46" spans="1:1" x14ac:dyDescent="0.3">
      <c r="A46" t="s">
        <v>219</v>
      </c>
    </row>
    <row r="47" spans="1:1" x14ac:dyDescent="0.3">
      <c r="A47" t="s">
        <v>223</v>
      </c>
    </row>
    <row r="48" spans="1:1" x14ac:dyDescent="0.3">
      <c r="A48" t="s">
        <v>224</v>
      </c>
    </row>
    <row r="49" spans="1:1" x14ac:dyDescent="0.3">
      <c r="A49" t="s">
        <v>227</v>
      </c>
    </row>
    <row r="50" spans="1:1" x14ac:dyDescent="0.3">
      <c r="A50" t="s">
        <v>228</v>
      </c>
    </row>
    <row r="51" spans="1:1" x14ac:dyDescent="0.3">
      <c r="A51" t="s">
        <v>230</v>
      </c>
    </row>
    <row r="52" spans="1:1" x14ac:dyDescent="0.3">
      <c r="A52" t="s">
        <v>233</v>
      </c>
    </row>
    <row r="53" spans="1:1" x14ac:dyDescent="0.3">
      <c r="A53" t="s">
        <v>236</v>
      </c>
    </row>
    <row r="54" spans="1:1" x14ac:dyDescent="0.3">
      <c r="A54" t="s">
        <v>237</v>
      </c>
    </row>
    <row r="55" spans="1:1" x14ac:dyDescent="0.3">
      <c r="A55" t="s">
        <v>240</v>
      </c>
    </row>
    <row r="56" spans="1:1" x14ac:dyDescent="0.3">
      <c r="A56" t="s">
        <v>241</v>
      </c>
    </row>
    <row r="57" spans="1:1" x14ac:dyDescent="0.3">
      <c r="A57" t="s">
        <v>242</v>
      </c>
    </row>
    <row r="58" spans="1:1" x14ac:dyDescent="0.3">
      <c r="A58" t="s">
        <v>243</v>
      </c>
    </row>
    <row r="59" spans="1:1" x14ac:dyDescent="0.3">
      <c r="A59" t="s">
        <v>244</v>
      </c>
    </row>
    <row r="60" spans="1:1" x14ac:dyDescent="0.3">
      <c r="A60" t="s">
        <v>245</v>
      </c>
    </row>
    <row r="61" spans="1:1" x14ac:dyDescent="0.3">
      <c r="A61" t="s">
        <v>247</v>
      </c>
    </row>
    <row r="62" spans="1:1" x14ac:dyDescent="0.3">
      <c r="A62" t="s">
        <v>256</v>
      </c>
    </row>
    <row r="63" spans="1:1" x14ac:dyDescent="0.3">
      <c r="A63" t="s">
        <v>262</v>
      </c>
    </row>
    <row r="64" spans="1:1" x14ac:dyDescent="0.3">
      <c r="A64" t="s">
        <v>263</v>
      </c>
    </row>
    <row r="65" spans="1:1" x14ac:dyDescent="0.3">
      <c r="A65" t="s">
        <v>272</v>
      </c>
    </row>
    <row r="66" spans="1:1" x14ac:dyDescent="0.3">
      <c r="A66" t="s">
        <v>276</v>
      </c>
    </row>
    <row r="67" spans="1:1" x14ac:dyDescent="0.3">
      <c r="A67" t="s">
        <v>282</v>
      </c>
    </row>
    <row r="68" spans="1:1" x14ac:dyDescent="0.3">
      <c r="A68" t="s">
        <v>286</v>
      </c>
    </row>
    <row r="69" spans="1:1" x14ac:dyDescent="0.3">
      <c r="A69" t="s">
        <v>287</v>
      </c>
    </row>
    <row r="70" spans="1:1" x14ac:dyDescent="0.3">
      <c r="A70" t="s">
        <v>296</v>
      </c>
    </row>
    <row r="71" spans="1:1" x14ac:dyDescent="0.3">
      <c r="A71" t="s">
        <v>299</v>
      </c>
    </row>
    <row r="72" spans="1:1" x14ac:dyDescent="0.3">
      <c r="A72" t="s">
        <v>301</v>
      </c>
    </row>
    <row r="73" spans="1:1" x14ac:dyDescent="0.3">
      <c r="A73" t="s">
        <v>302</v>
      </c>
    </row>
    <row r="74" spans="1:1" x14ac:dyDescent="0.3">
      <c r="A74" t="s">
        <v>303</v>
      </c>
    </row>
    <row r="75" spans="1:1" x14ac:dyDescent="0.3">
      <c r="A75" t="s">
        <v>304</v>
      </c>
    </row>
    <row r="76" spans="1:1" x14ac:dyDescent="0.3">
      <c r="A76" t="s">
        <v>316</v>
      </c>
    </row>
    <row r="77" spans="1:1" x14ac:dyDescent="0.3">
      <c r="A77" t="s">
        <v>379</v>
      </c>
    </row>
    <row r="78" spans="1:1" x14ac:dyDescent="0.3">
      <c r="A78" t="s">
        <v>379</v>
      </c>
    </row>
    <row r="79" spans="1:1" x14ac:dyDescent="0.3">
      <c r="A79" t="s">
        <v>379</v>
      </c>
    </row>
    <row r="80" spans="1:1" x14ac:dyDescent="0.3">
      <c r="A80" t="s">
        <v>379</v>
      </c>
    </row>
    <row r="81" spans="1:1" x14ac:dyDescent="0.3">
      <c r="A81" t="s">
        <v>379</v>
      </c>
    </row>
    <row r="82" spans="1:1" x14ac:dyDescent="0.3">
      <c r="A82" t="s">
        <v>379</v>
      </c>
    </row>
    <row r="83" spans="1:1" x14ac:dyDescent="0.3">
      <c r="A83" t="s">
        <v>379</v>
      </c>
    </row>
    <row r="84" spans="1:1" x14ac:dyDescent="0.3">
      <c r="A84" t="s">
        <v>379</v>
      </c>
    </row>
    <row r="85" spans="1:1" x14ac:dyDescent="0.3">
      <c r="A85" t="s">
        <v>379</v>
      </c>
    </row>
    <row r="86" spans="1:1" x14ac:dyDescent="0.3">
      <c r="A86" t="s">
        <v>379</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T2446"/>
  <sheetViews>
    <sheetView topLeftCell="BL1" zoomScaleNormal="100" workbookViewId="0">
      <selection activeCell="BN4" sqref="BN4"/>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77" width="20.6640625" customWidth="1"/>
    <col min="86" max="86" width="17.6640625" bestFit="1" customWidth="1"/>
  </cols>
  <sheetData>
    <row r="1" spans="1:98" x14ac:dyDescent="0.3">
      <c r="CI1">
        <v>4</v>
      </c>
      <c r="CJ1">
        <v>5</v>
      </c>
      <c r="CK1">
        <v>6</v>
      </c>
      <c r="CL1">
        <v>7</v>
      </c>
      <c r="CM1">
        <v>8</v>
      </c>
      <c r="CN1">
        <v>9</v>
      </c>
      <c r="CO1">
        <v>10</v>
      </c>
      <c r="CP1">
        <v>11</v>
      </c>
      <c r="CQ1">
        <v>12</v>
      </c>
      <c r="CR1">
        <v>13</v>
      </c>
      <c r="CS1">
        <v>14</v>
      </c>
      <c r="CT1">
        <v>15</v>
      </c>
    </row>
    <row r="3" spans="1:98" x14ac:dyDescent="0.3">
      <c r="E3" t="s">
        <v>1355</v>
      </c>
      <c r="AD3" t="s">
        <v>1357</v>
      </c>
      <c r="BD3" t="s">
        <v>1356</v>
      </c>
      <c r="BN3" t="s">
        <v>1358</v>
      </c>
    </row>
    <row r="4" spans="1:98" x14ac:dyDescent="0.3">
      <c r="A4" t="s">
        <v>1284</v>
      </c>
      <c r="B4" t="s">
        <v>1285</v>
      </c>
      <c r="E4" s="30">
        <v>2016</v>
      </c>
      <c r="F4" s="30">
        <v>2017</v>
      </c>
      <c r="G4" s="30">
        <v>2018</v>
      </c>
      <c r="H4" s="30">
        <v>2019</v>
      </c>
      <c r="I4" s="30">
        <v>2020</v>
      </c>
      <c r="J4" s="30">
        <v>2021</v>
      </c>
      <c r="K4" s="30"/>
      <c r="L4" s="30"/>
      <c r="M4" s="30"/>
      <c r="N4" s="30"/>
      <c r="O4" s="30"/>
      <c r="P4" s="30"/>
      <c r="CI4" s="30">
        <v>2016</v>
      </c>
      <c r="CJ4" s="30">
        <v>2017</v>
      </c>
      <c r="CK4" s="30">
        <v>2018</v>
      </c>
      <c r="CL4" s="30">
        <v>2019</v>
      </c>
      <c r="CM4" s="30">
        <v>2020</v>
      </c>
      <c r="CN4" s="30">
        <v>2021</v>
      </c>
      <c r="CO4" s="30"/>
      <c r="CP4" s="30"/>
      <c r="CQ4" s="30"/>
      <c r="CR4" s="30"/>
      <c r="CS4" s="30"/>
      <c r="CT4" s="30"/>
    </row>
    <row r="6" spans="1:98" x14ac:dyDescent="0.3">
      <c r="A6" t="s">
        <v>3</v>
      </c>
      <c r="B6" t="s">
        <v>3</v>
      </c>
      <c r="E6">
        <v>90</v>
      </c>
      <c r="F6">
        <v>92</v>
      </c>
      <c r="G6">
        <v>94</v>
      </c>
      <c r="H6">
        <v>95</v>
      </c>
      <c r="I6">
        <v>96</v>
      </c>
      <c r="J6">
        <v>96</v>
      </c>
      <c r="CH6" t="str">
        <f>Sheet1!B4</f>
        <v>South Lakeland</v>
      </c>
      <c r="CI6" s="31" t="e">
        <f>100000*VLOOKUP($CH6,$B$6:$P$472,CI$1,FALSE)/VLOOKUP($CH6,$BB$8:$BY$472,CI$1,FALSE)</f>
        <v>#DIV/0!</v>
      </c>
      <c r="CJ6" s="31" t="e">
        <f t="shared" ref="CJ6:CN6" si="0">100000*VLOOKUP($CH6,$B$6:$P$472,CJ$1,FALSE)/VLOOKUP($CH6,$BB$8:$BY$472,CJ$1,FALSE)</f>
        <v>#DIV/0!</v>
      </c>
      <c r="CK6" s="31">
        <f t="shared" si="0"/>
        <v>1661111.111111111</v>
      </c>
      <c r="CL6" s="31">
        <f t="shared" si="0"/>
        <v>1109638.5542168673</v>
      </c>
      <c r="CM6" s="31">
        <f t="shared" si="0"/>
        <v>893269.23076923075</v>
      </c>
      <c r="CN6" s="31">
        <f t="shared" si="0"/>
        <v>733070.86614173232</v>
      </c>
      <c r="CO6" s="31"/>
      <c r="CP6" s="31"/>
      <c r="CQ6" s="31"/>
      <c r="CR6" s="31"/>
      <c r="CS6" s="31"/>
      <c r="CT6" s="31"/>
    </row>
    <row r="7" spans="1:98" x14ac:dyDescent="0.3">
      <c r="AB7" t="s">
        <v>1326</v>
      </c>
      <c r="AE7">
        <v>2016</v>
      </c>
      <c r="AF7">
        <v>2017</v>
      </c>
      <c r="AG7">
        <v>2018</v>
      </c>
      <c r="AH7">
        <v>2019</v>
      </c>
      <c r="AI7">
        <v>2020</v>
      </c>
      <c r="AJ7">
        <v>2021</v>
      </c>
      <c r="BB7" t="s">
        <v>1326</v>
      </c>
      <c r="BE7">
        <v>2016</v>
      </c>
      <c r="BF7">
        <v>2017</v>
      </c>
      <c r="BG7">
        <v>2018</v>
      </c>
      <c r="BH7">
        <v>2019</v>
      </c>
      <c r="BI7">
        <v>2020</v>
      </c>
      <c r="BJ7">
        <v>2021</v>
      </c>
      <c r="BL7" t="s">
        <v>1326</v>
      </c>
      <c r="BO7">
        <v>2016</v>
      </c>
      <c r="BP7">
        <v>2017</v>
      </c>
      <c r="BQ7">
        <v>2018</v>
      </c>
      <c r="BR7">
        <v>2019</v>
      </c>
      <c r="BS7">
        <v>2020</v>
      </c>
      <c r="BT7">
        <v>2021</v>
      </c>
      <c r="CH7" t="s">
        <v>8</v>
      </c>
      <c r="CI7" s="31" t="e">
        <f t="shared" ref="CI7:CN8" si="1">100000*VLOOKUP($CH7,$B$6:$P$472,CI$1,FALSE)/VLOOKUP($CH7,$BB$8:$BY$472,CI$1,FALSE)</f>
        <v>#N/A</v>
      </c>
      <c r="CJ7" s="31" t="e">
        <f t="shared" si="1"/>
        <v>#N/A</v>
      </c>
      <c r="CK7" s="31" t="e">
        <f t="shared" si="1"/>
        <v>#N/A</v>
      </c>
      <c r="CL7" s="31" t="e">
        <f t="shared" si="1"/>
        <v>#N/A</v>
      </c>
      <c r="CM7" s="31" t="e">
        <f t="shared" si="1"/>
        <v>#N/A</v>
      </c>
      <c r="CN7" s="31" t="e">
        <f t="shared" si="1"/>
        <v>#N/A</v>
      </c>
      <c r="CO7" s="31"/>
      <c r="CP7" s="31"/>
      <c r="CQ7" s="31"/>
      <c r="CR7" s="31"/>
      <c r="CS7" s="31"/>
      <c r="CT7" s="31"/>
    </row>
    <row r="8" spans="1:98" x14ac:dyDescent="0.3">
      <c r="A8" t="s">
        <v>1325</v>
      </c>
      <c r="AB8" t="s">
        <v>3</v>
      </c>
      <c r="AF8">
        <v>3</v>
      </c>
      <c r="AG8">
        <v>6</v>
      </c>
      <c r="AH8">
        <v>10</v>
      </c>
      <c r="AI8">
        <v>25</v>
      </c>
      <c r="AJ8">
        <v>46</v>
      </c>
      <c r="BB8" t="s">
        <v>3</v>
      </c>
      <c r="BG8">
        <v>6</v>
      </c>
      <c r="BH8">
        <v>10</v>
      </c>
      <c r="BI8">
        <v>16</v>
      </c>
      <c r="BJ8">
        <v>27</v>
      </c>
      <c r="BL8" t="s">
        <v>3</v>
      </c>
      <c r="BO8">
        <v>42</v>
      </c>
      <c r="BP8">
        <v>60</v>
      </c>
      <c r="BQ8">
        <v>78</v>
      </c>
      <c r="BR8">
        <v>81</v>
      </c>
      <c r="BS8">
        <v>81</v>
      </c>
      <c r="BT8">
        <v>82</v>
      </c>
      <c r="CH8" t="s">
        <v>3</v>
      </c>
      <c r="CI8" s="31" t="e">
        <f t="shared" si="1"/>
        <v>#DIV/0!</v>
      </c>
      <c r="CJ8" s="31" t="e">
        <f t="shared" si="1"/>
        <v>#DIV/0!</v>
      </c>
      <c r="CK8" s="31">
        <f t="shared" si="1"/>
        <v>1566666.6666666667</v>
      </c>
      <c r="CL8" s="31">
        <f t="shared" si="1"/>
        <v>950000</v>
      </c>
      <c r="CM8" s="31">
        <f t="shared" si="1"/>
        <v>600000</v>
      </c>
      <c r="CN8" s="31">
        <f t="shared" si="1"/>
        <v>355555.55555555556</v>
      </c>
      <c r="CO8" s="31"/>
      <c r="CP8" s="31"/>
      <c r="CQ8" s="31"/>
      <c r="CR8" s="31"/>
      <c r="CS8" s="31"/>
      <c r="CT8" s="31"/>
    </row>
    <row r="9" spans="1:98" x14ac:dyDescent="0.3">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I9">
        <v>2.2000000000000002</v>
      </c>
      <c r="AJ9">
        <v>3.7</v>
      </c>
      <c r="BB9" t="s">
        <v>54</v>
      </c>
      <c r="BC9" t="str">
        <f>IFERROR(VLOOKUP(BB9,'class and classification'!$A$1:$B$338,2,FALSE),VLOOKUP(BB9,'class and classification'!$A$340:$B$378,2,FALSE))</f>
        <v>Predominantly Urban</v>
      </c>
      <c r="BD9" t="str">
        <f>IFERROR(VLOOKUP(BB9,'class and classification'!$A$1:$C$338,3,FALSE),VLOOKUP(BB9,'class and classification'!$A$340:$C$378,3,FALSE))</f>
        <v>L</v>
      </c>
      <c r="BG9">
        <v>9.1</v>
      </c>
      <c r="BH9">
        <v>10.5</v>
      </c>
      <c r="BI9">
        <v>28.2</v>
      </c>
      <c r="BJ9">
        <v>59.9</v>
      </c>
      <c r="BL9" t="s">
        <v>54</v>
      </c>
      <c r="BM9" t="str">
        <f>IFERROR(VLOOKUP(BL9,'class and classification'!$A$1:$B$338,2,FALSE),VLOOKUP(BL9,'class and classification'!$A$340:$B$378,2,FALSE))</f>
        <v>Predominantly Urban</v>
      </c>
      <c r="BN9" t="str">
        <f>IFERROR(VLOOKUP(BL9,'class and classification'!$A$1:$C$338,3,FALSE),VLOOKUP(BL9,'class and classification'!$A$340:$C$378,3,FALSE))</f>
        <v>L</v>
      </c>
      <c r="BP9">
        <v>91.14</v>
      </c>
      <c r="BQ9">
        <v>99.4</v>
      </c>
      <c r="BR9">
        <v>98.83</v>
      </c>
      <c r="BS9">
        <v>98.15</v>
      </c>
      <c r="BT9">
        <v>98.2</v>
      </c>
    </row>
    <row r="10" spans="1:98"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84</v>
      </c>
      <c r="F10">
        <v>86</v>
      </c>
      <c r="G10">
        <v>89.6</v>
      </c>
      <c r="H10">
        <v>90</v>
      </c>
      <c r="I10">
        <v>90.9</v>
      </c>
      <c r="J10">
        <v>94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I10">
        <v>15.3</v>
      </c>
      <c r="AJ10">
        <v>37.6</v>
      </c>
      <c r="BB10" t="s">
        <v>69</v>
      </c>
      <c r="BC10" t="str">
        <f>IFERROR(VLOOKUP(BB10,'class and classification'!$A$1:$B$338,2,FALSE),VLOOKUP(BB10,'class and classification'!$A$340:$B$378,2,FALSE))</f>
        <v>Predominantly Urban</v>
      </c>
      <c r="BD10" t="str">
        <f>IFERROR(VLOOKUP(BB10,'class and classification'!$A$1:$C$338,3,FALSE),VLOOKUP(BB10,'class and classification'!$A$340:$C$378,3,FALSE))</f>
        <v>L</v>
      </c>
      <c r="BG10">
        <v>25.1</v>
      </c>
      <c r="BH10">
        <v>20.6</v>
      </c>
      <c r="BI10">
        <v>45.7</v>
      </c>
      <c r="BJ10">
        <v>46.3</v>
      </c>
      <c r="BL10" t="s">
        <v>69</v>
      </c>
      <c r="BM10" t="str">
        <f>IFERROR(VLOOKUP(BL10,'class and classification'!$A$1:$B$338,2,FALSE),VLOOKUP(BL10,'class and classification'!$A$340:$B$378,2,FALSE))</f>
        <v>Predominantly Urban</v>
      </c>
      <c r="BN10" t="str">
        <f>IFERROR(VLOOKUP(BL10,'class and classification'!$A$1:$C$338,3,FALSE),VLOOKUP(BL10,'class and classification'!$A$340:$C$378,3,FALSE))</f>
        <v>L</v>
      </c>
      <c r="BP10">
        <v>95.41</v>
      </c>
      <c r="BQ10">
        <v>100</v>
      </c>
      <c r="BR10">
        <v>100</v>
      </c>
      <c r="BS10">
        <v>99.65</v>
      </c>
      <c r="BT10">
        <v>100</v>
      </c>
    </row>
    <row r="11" spans="1:98"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87</v>
      </c>
      <c r="F11">
        <v>91</v>
      </c>
      <c r="G11">
        <v>95.5</v>
      </c>
      <c r="H11">
        <v>96.1</v>
      </c>
      <c r="I11">
        <v>96.9</v>
      </c>
      <c r="J11">
        <v>96.8</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I11">
        <v>3.1</v>
      </c>
      <c r="AJ11">
        <v>6</v>
      </c>
      <c r="BB11" t="s">
        <v>119</v>
      </c>
      <c r="BC11" t="str">
        <f>IFERROR(VLOOKUP(BB11,'class and classification'!$A$1:$B$338,2,FALSE),VLOOKUP(BB11,'class and classification'!$A$340:$B$378,2,FALSE))</f>
        <v>Predominantly Urban</v>
      </c>
      <c r="BD11" t="str">
        <f>IFERROR(VLOOKUP(BB11,'class and classification'!$A$1:$C$338,3,FALSE),VLOOKUP(BB11,'class and classification'!$A$340:$C$378,3,FALSE))</f>
        <v>L</v>
      </c>
      <c r="BG11">
        <v>11</v>
      </c>
      <c r="BH11">
        <v>10.199999999999999</v>
      </c>
      <c r="BI11">
        <v>18.899999999999999</v>
      </c>
      <c r="BJ11">
        <v>29.3</v>
      </c>
      <c r="BL11" t="s">
        <v>119</v>
      </c>
      <c r="BM11" t="str">
        <f>IFERROR(VLOOKUP(BL11,'class and classification'!$A$1:$B$338,2,FALSE),VLOOKUP(BL11,'class and classification'!$A$340:$B$378,2,FALSE))</f>
        <v>Predominantly Urban</v>
      </c>
      <c r="BN11" t="str">
        <f>IFERROR(VLOOKUP(BL11,'class and classification'!$A$1:$C$338,3,FALSE),VLOOKUP(BL11,'class and classification'!$A$340:$C$378,3,FALSE))</f>
        <v>L</v>
      </c>
      <c r="BP11">
        <v>94.88</v>
      </c>
      <c r="BQ11">
        <v>99.67</v>
      </c>
      <c r="BR11">
        <v>100</v>
      </c>
      <c r="BS11">
        <v>99.27</v>
      </c>
      <c r="BT11">
        <v>98.52</v>
      </c>
    </row>
    <row r="12" spans="1:98"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94</v>
      </c>
      <c r="F12">
        <v>97</v>
      </c>
      <c r="G12">
        <v>97.8</v>
      </c>
      <c r="H12">
        <v>97.4</v>
      </c>
      <c r="I12">
        <v>97.6</v>
      </c>
      <c r="J12">
        <v>97.2</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I12">
        <v>2.2000000000000002</v>
      </c>
      <c r="AJ12">
        <v>6.5</v>
      </c>
      <c r="BB12" t="s">
        <v>122</v>
      </c>
      <c r="BC12" t="str">
        <f>IFERROR(VLOOKUP(BB12,'class and classification'!$A$1:$B$338,2,FALSE),VLOOKUP(BB12,'class and classification'!$A$340:$B$378,2,FALSE))</f>
        <v>Predominantly Urban</v>
      </c>
      <c r="BD12" t="str">
        <f>IFERROR(VLOOKUP(BB12,'class and classification'!$A$1:$C$338,3,FALSE),VLOOKUP(BB12,'class and classification'!$A$340:$C$378,3,FALSE))</f>
        <v>L</v>
      </c>
      <c r="BG12">
        <v>25.9</v>
      </c>
      <c r="BH12">
        <v>16</v>
      </c>
      <c r="BI12">
        <v>23.5</v>
      </c>
      <c r="BJ12">
        <v>37.5</v>
      </c>
      <c r="BL12" t="s">
        <v>122</v>
      </c>
      <c r="BM12" t="str">
        <f>IFERROR(VLOOKUP(BL12,'class and classification'!$A$1:$B$338,2,FALSE),VLOOKUP(BL12,'class and classification'!$A$340:$B$378,2,FALSE))</f>
        <v>Predominantly Urban</v>
      </c>
      <c r="BN12" t="str">
        <f>IFERROR(VLOOKUP(BL12,'class and classification'!$A$1:$C$338,3,FALSE),VLOOKUP(BL12,'class and classification'!$A$340:$C$378,3,FALSE))</f>
        <v>L</v>
      </c>
      <c r="BP12">
        <v>98.06</v>
      </c>
      <c r="BQ12">
        <v>100</v>
      </c>
      <c r="BR12">
        <v>100</v>
      </c>
      <c r="BS12">
        <v>99.65</v>
      </c>
      <c r="BT12">
        <v>99.65</v>
      </c>
    </row>
    <row r="13" spans="1:98"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98</v>
      </c>
      <c r="F13">
        <v>98</v>
      </c>
      <c r="G13">
        <v>99.3</v>
      </c>
      <c r="H13">
        <v>98.9</v>
      </c>
      <c r="I13">
        <v>98.9</v>
      </c>
      <c r="J13">
        <v>98.4</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I13">
        <v>5.7</v>
      </c>
      <c r="AJ13">
        <v>10.199999999999999</v>
      </c>
      <c r="BB13" t="s">
        <v>124</v>
      </c>
      <c r="BC13" t="str">
        <f>IFERROR(VLOOKUP(BB13,'class and classification'!$A$1:$B$338,2,FALSE),VLOOKUP(BB13,'class and classification'!$A$340:$B$378,2,FALSE))</f>
        <v>Predominantly Urban</v>
      </c>
      <c r="BD13" t="str">
        <f>IFERROR(VLOOKUP(BB13,'class and classification'!$A$1:$C$338,3,FALSE),VLOOKUP(BB13,'class and classification'!$A$340:$C$378,3,FALSE))</f>
        <v>L</v>
      </c>
      <c r="BG13">
        <v>3.5</v>
      </c>
      <c r="BH13">
        <v>2.2000000000000002</v>
      </c>
      <c r="BI13">
        <v>2.8</v>
      </c>
      <c r="BJ13">
        <v>4.9000000000000004</v>
      </c>
      <c r="BL13" t="s">
        <v>124</v>
      </c>
      <c r="BM13" t="str">
        <f>IFERROR(VLOOKUP(BL13,'class and classification'!$A$1:$B$338,2,FALSE),VLOOKUP(BL13,'class and classification'!$A$340:$B$378,2,FALSE))</f>
        <v>Predominantly Urban</v>
      </c>
      <c r="BN13" t="str">
        <f>IFERROR(VLOOKUP(BL13,'class and classification'!$A$1:$C$338,3,FALSE),VLOOKUP(BL13,'class and classification'!$A$340:$C$378,3,FALSE))</f>
        <v>L</v>
      </c>
      <c r="BP13">
        <v>93.24</v>
      </c>
      <c r="BQ13">
        <v>98.86</v>
      </c>
      <c r="BR13">
        <v>97.46</v>
      </c>
      <c r="BS13">
        <v>93.57</v>
      </c>
      <c r="BT13">
        <v>95.44</v>
      </c>
    </row>
    <row r="14" spans="1:98"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99</v>
      </c>
      <c r="F14">
        <v>99</v>
      </c>
      <c r="G14">
        <v>99.800000000000011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I14">
        <v>1.1000000000000001</v>
      </c>
      <c r="AJ14">
        <v>2.8</v>
      </c>
      <c r="BB14" t="s">
        <v>145</v>
      </c>
      <c r="BC14" t="str">
        <f>IFERROR(VLOOKUP(BB14,'class and classification'!$A$1:$B$338,2,FALSE),VLOOKUP(BB14,'class and classification'!$A$340:$B$378,2,FALSE))</f>
        <v>Predominantly Urban</v>
      </c>
      <c r="BD14" t="str">
        <f>IFERROR(VLOOKUP(BB14,'class and classification'!$A$1:$C$338,3,FALSE),VLOOKUP(BB14,'class and classification'!$A$340:$C$378,3,FALSE))</f>
        <v>L</v>
      </c>
      <c r="BG14">
        <v>8.3000000000000007</v>
      </c>
      <c r="BH14">
        <v>8.1</v>
      </c>
      <c r="BI14">
        <v>16.100000000000001</v>
      </c>
      <c r="BJ14">
        <v>30.6</v>
      </c>
      <c r="BL14" t="s">
        <v>145</v>
      </c>
      <c r="BM14" t="str">
        <f>IFERROR(VLOOKUP(BL14,'class and classification'!$A$1:$B$338,2,FALSE),VLOOKUP(BL14,'class and classification'!$A$340:$B$378,2,FALSE))</f>
        <v>Predominantly Urban</v>
      </c>
      <c r="BN14" t="str">
        <f>IFERROR(VLOOKUP(BL14,'class and classification'!$A$1:$C$338,3,FALSE),VLOOKUP(BL14,'class and classification'!$A$340:$C$378,3,FALSE))</f>
        <v>L</v>
      </c>
      <c r="BP14">
        <v>98.01</v>
      </c>
      <c r="BQ14">
        <v>100</v>
      </c>
      <c r="BR14">
        <v>97.61</v>
      </c>
      <c r="BS14">
        <v>98.28</v>
      </c>
      <c r="BT14">
        <v>97.56</v>
      </c>
    </row>
    <row r="15" spans="1:98"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H15">
        <v>98.600000000000009</v>
      </c>
      <c r="I15">
        <v>98.2</v>
      </c>
      <c r="J15">
        <v>97.9</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I15">
        <v>4.5999999999999996</v>
      </c>
      <c r="AJ15">
        <v>7.5</v>
      </c>
      <c r="BB15" t="s">
        <v>146</v>
      </c>
      <c r="BC15" t="str">
        <f>IFERROR(VLOOKUP(BB15,'class and classification'!$A$1:$B$338,2,FALSE),VLOOKUP(BB15,'class and classification'!$A$340:$B$378,2,FALSE))</f>
        <v>Predominantly Urban</v>
      </c>
      <c r="BD15" t="str">
        <f>IFERROR(VLOOKUP(BB15,'class and classification'!$A$1:$C$338,3,FALSE),VLOOKUP(BB15,'class and classification'!$A$340:$C$378,3,FALSE))</f>
        <v>L</v>
      </c>
      <c r="BG15">
        <v>7.4</v>
      </c>
      <c r="BH15">
        <v>5</v>
      </c>
      <c r="BI15">
        <v>15.6</v>
      </c>
      <c r="BJ15">
        <v>35.4</v>
      </c>
      <c r="BL15" t="s">
        <v>146</v>
      </c>
      <c r="BM15" t="str">
        <f>IFERROR(VLOOKUP(BL15,'class and classification'!$A$1:$B$338,2,FALSE),VLOOKUP(BL15,'class and classification'!$A$340:$B$378,2,FALSE))</f>
        <v>Predominantly Urban</v>
      </c>
      <c r="BN15" t="str">
        <f>IFERROR(VLOOKUP(BL15,'class and classification'!$A$1:$C$338,3,FALSE),VLOOKUP(BL15,'class and classification'!$A$340:$C$378,3,FALSE))</f>
        <v>L</v>
      </c>
      <c r="BP15">
        <v>97.82</v>
      </c>
      <c r="BQ15">
        <v>100</v>
      </c>
      <c r="BR15">
        <v>100</v>
      </c>
      <c r="BS15">
        <v>100</v>
      </c>
      <c r="BT15">
        <v>99.93</v>
      </c>
    </row>
    <row r="16" spans="1:98"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94</v>
      </c>
      <c r="F16">
        <v>93</v>
      </c>
      <c r="G16">
        <v>95.6</v>
      </c>
      <c r="H16">
        <v>95.3</v>
      </c>
      <c r="I16">
        <v>96.1</v>
      </c>
      <c r="J16">
        <v>96.2</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I16">
        <v>4.0999999999999996</v>
      </c>
      <c r="AJ16">
        <v>6.2</v>
      </c>
      <c r="BB16" t="s">
        <v>152</v>
      </c>
      <c r="BC16" t="str">
        <f>IFERROR(VLOOKUP(BB16,'class and classification'!$A$1:$B$338,2,FALSE),VLOOKUP(BB16,'class and classification'!$A$340:$B$378,2,FALSE))</f>
        <v>Predominantly Urban</v>
      </c>
      <c r="BD16" t="str">
        <f>IFERROR(VLOOKUP(BB16,'class and classification'!$A$1:$C$338,3,FALSE),VLOOKUP(BB16,'class and classification'!$A$340:$C$378,3,FALSE))</f>
        <v>L</v>
      </c>
      <c r="BG16">
        <v>12.3</v>
      </c>
      <c r="BH16">
        <v>8.6</v>
      </c>
      <c r="BI16">
        <v>11.1</v>
      </c>
      <c r="BJ16">
        <v>29.9</v>
      </c>
      <c r="BL16" t="s">
        <v>152</v>
      </c>
      <c r="BM16" t="str">
        <f>IFERROR(VLOOKUP(BL16,'class and classification'!$A$1:$B$338,2,FALSE),VLOOKUP(BL16,'class and classification'!$A$340:$B$378,2,FALSE))</f>
        <v>Predominantly Urban</v>
      </c>
      <c r="BN16" t="str">
        <f>IFERROR(VLOOKUP(BL16,'class and classification'!$A$1:$C$338,3,FALSE),VLOOKUP(BL16,'class and classification'!$A$340:$C$378,3,FALSE))</f>
        <v>L</v>
      </c>
      <c r="BP16">
        <v>94.37</v>
      </c>
      <c r="BQ16">
        <v>99.84</v>
      </c>
      <c r="BR16">
        <v>99.9</v>
      </c>
      <c r="BS16">
        <v>99.58</v>
      </c>
      <c r="BT16">
        <v>99.42</v>
      </c>
    </row>
    <row r="17" spans="2:72"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96</v>
      </c>
      <c r="F17">
        <v>97</v>
      </c>
      <c r="G17">
        <v>98.699999999999989</v>
      </c>
      <c r="H17">
        <v>97.5</v>
      </c>
      <c r="I17">
        <v>97.7</v>
      </c>
      <c r="J17">
        <v>97</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I17">
        <v>18.899999999999999</v>
      </c>
      <c r="AJ17">
        <v>35.9</v>
      </c>
      <c r="BB17" t="s">
        <v>157</v>
      </c>
      <c r="BC17" t="str">
        <f>IFERROR(VLOOKUP(BB17,'class and classification'!$A$1:$B$338,2,FALSE),VLOOKUP(BB17,'class and classification'!$A$340:$B$378,2,FALSE))</f>
        <v>Predominantly Urban</v>
      </c>
      <c r="BD17" t="str">
        <f>IFERROR(VLOOKUP(BB17,'class and classification'!$A$1:$C$338,3,FALSE),VLOOKUP(BB17,'class and classification'!$A$340:$C$378,3,FALSE))</f>
        <v>L</v>
      </c>
      <c r="BG17">
        <v>13</v>
      </c>
      <c r="BH17">
        <v>13.7</v>
      </c>
      <c r="BI17">
        <v>14</v>
      </c>
      <c r="BJ17">
        <v>20.5</v>
      </c>
      <c r="BL17" t="s">
        <v>157</v>
      </c>
      <c r="BM17" t="str">
        <f>IFERROR(VLOOKUP(BL17,'class and classification'!$A$1:$B$338,2,FALSE),VLOOKUP(BL17,'class and classification'!$A$340:$B$378,2,FALSE))</f>
        <v>Predominantly Urban</v>
      </c>
      <c r="BN17" t="str">
        <f>IFERROR(VLOOKUP(BL17,'class and classification'!$A$1:$C$338,3,FALSE),VLOOKUP(BL17,'class and classification'!$A$340:$C$378,3,FALSE))</f>
        <v>L</v>
      </c>
      <c r="BP17">
        <v>85.37</v>
      </c>
      <c r="BQ17">
        <v>98.72</v>
      </c>
      <c r="BR17">
        <v>99.57</v>
      </c>
      <c r="BS17">
        <v>97.99</v>
      </c>
      <c r="BT17">
        <v>98.15</v>
      </c>
    </row>
    <row r="18" spans="2:72"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93</v>
      </c>
      <c r="F18">
        <v>94</v>
      </c>
      <c r="G18">
        <v>96.7</v>
      </c>
      <c r="H18">
        <v>95.3</v>
      </c>
      <c r="I18">
        <v>95.7</v>
      </c>
      <c r="J18">
        <v>95.6</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I18">
        <v>3.9</v>
      </c>
      <c r="AJ18">
        <v>37</v>
      </c>
      <c r="BB18" t="s">
        <v>181</v>
      </c>
      <c r="BC18" t="str">
        <f>IFERROR(VLOOKUP(BB18,'class and classification'!$A$1:$B$338,2,FALSE),VLOOKUP(BB18,'class and classification'!$A$340:$B$378,2,FALSE))</f>
        <v>Predominantly Urban</v>
      </c>
      <c r="BD18" t="str">
        <f>IFERROR(VLOOKUP(BB18,'class and classification'!$A$1:$C$338,3,FALSE),VLOOKUP(BB18,'class and classification'!$A$340:$C$378,3,FALSE))</f>
        <v>L</v>
      </c>
      <c r="BG18">
        <v>16.5</v>
      </c>
      <c r="BH18">
        <v>16.899999999999999</v>
      </c>
      <c r="BI18">
        <v>18.399999999999999</v>
      </c>
      <c r="BJ18">
        <v>58.7</v>
      </c>
      <c r="BL18" t="s">
        <v>181</v>
      </c>
      <c r="BM18" t="str">
        <f>IFERROR(VLOOKUP(BL18,'class and classification'!$A$1:$B$338,2,FALSE),VLOOKUP(BL18,'class and classification'!$A$340:$B$378,2,FALSE))</f>
        <v>Predominantly Urban</v>
      </c>
      <c r="BN18" t="str">
        <f>IFERROR(VLOOKUP(BL18,'class and classification'!$A$1:$C$338,3,FALSE),VLOOKUP(BL18,'class and classification'!$A$340:$C$378,3,FALSE))</f>
        <v>L</v>
      </c>
      <c r="BP18">
        <v>96.22</v>
      </c>
      <c r="BQ18">
        <v>98.79</v>
      </c>
      <c r="BR18">
        <v>97.06</v>
      </c>
      <c r="BS18">
        <v>96.73</v>
      </c>
      <c r="BT18">
        <v>99.19</v>
      </c>
    </row>
    <row r="19" spans="2:72"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I19">
        <v>93.9</v>
      </c>
      <c r="J19">
        <v>94.4</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I19">
        <v>1</v>
      </c>
      <c r="AJ19">
        <v>76.3</v>
      </c>
      <c r="BB19" t="s">
        <v>252</v>
      </c>
      <c r="BC19" t="str">
        <f>IFERROR(VLOOKUP(BB19,'class and classification'!$A$1:$B$338,2,FALSE),VLOOKUP(BB19,'class and classification'!$A$340:$B$378,2,FALSE))</f>
        <v>Predominantly Urban</v>
      </c>
      <c r="BD19" t="str">
        <f>IFERROR(VLOOKUP(BB19,'class and classification'!$A$1:$C$338,3,FALSE),VLOOKUP(BB19,'class and classification'!$A$340:$C$378,3,FALSE))</f>
        <v>L</v>
      </c>
      <c r="BG19">
        <v>45.5</v>
      </c>
      <c r="BH19">
        <v>31.7</v>
      </c>
      <c r="BI19">
        <v>43.3</v>
      </c>
      <c r="BJ19">
        <v>53.8</v>
      </c>
      <c r="BL19" t="s">
        <v>252</v>
      </c>
      <c r="BM19" t="str">
        <f>IFERROR(VLOOKUP(BL19,'class and classification'!$A$1:$B$338,2,FALSE),VLOOKUP(BL19,'class and classification'!$A$340:$B$378,2,FALSE))</f>
        <v>Predominantly Urban</v>
      </c>
      <c r="BN19" t="str">
        <f>IFERROR(VLOOKUP(BL19,'class and classification'!$A$1:$C$338,3,FALSE),VLOOKUP(BL19,'class and classification'!$A$340:$C$378,3,FALSE))</f>
        <v>L</v>
      </c>
      <c r="BP19">
        <v>95.32</v>
      </c>
      <c r="BQ19">
        <v>99.01</v>
      </c>
      <c r="BR19">
        <v>99.83</v>
      </c>
      <c r="BS19">
        <v>96.78</v>
      </c>
      <c r="BT19">
        <v>97.45</v>
      </c>
    </row>
    <row r="20" spans="2:72"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88</v>
      </c>
      <c r="F20">
        <v>92</v>
      </c>
      <c r="G20">
        <v>94.699999999999989</v>
      </c>
      <c r="H20">
        <v>95.9</v>
      </c>
      <c r="I20">
        <v>96.7</v>
      </c>
      <c r="J20">
        <v>93.9</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I20">
        <v>6.9</v>
      </c>
      <c r="AJ20">
        <v>60.4</v>
      </c>
      <c r="BB20" t="s">
        <v>283</v>
      </c>
      <c r="BC20" t="str">
        <f>IFERROR(VLOOKUP(BB20,'class and classification'!$A$1:$B$338,2,FALSE),VLOOKUP(BB20,'class and classification'!$A$340:$B$378,2,FALSE))</f>
        <v>Predominantly Urban</v>
      </c>
      <c r="BD20" t="str">
        <f>IFERROR(VLOOKUP(BB20,'class and classification'!$A$1:$C$338,3,FALSE),VLOOKUP(BB20,'class and classification'!$A$340:$C$378,3,FALSE))</f>
        <v>L</v>
      </c>
      <c r="BG20">
        <v>34.5</v>
      </c>
      <c r="BH20">
        <v>32.299999999999997</v>
      </c>
      <c r="BI20">
        <v>44.3</v>
      </c>
      <c r="BJ20">
        <v>59.1</v>
      </c>
      <c r="BL20" t="s">
        <v>283</v>
      </c>
      <c r="BM20" t="str">
        <f>IFERROR(VLOOKUP(BL20,'class and classification'!$A$1:$B$338,2,FALSE),VLOOKUP(BL20,'class and classification'!$A$340:$B$378,2,FALSE))</f>
        <v>Predominantly Urban</v>
      </c>
      <c r="BN20" t="str">
        <f>IFERROR(VLOOKUP(BL20,'class and classification'!$A$1:$C$338,3,FALSE),VLOOKUP(BL20,'class and classification'!$A$340:$C$378,3,FALSE))</f>
        <v>L</v>
      </c>
      <c r="BP20">
        <v>97.76</v>
      </c>
      <c r="BQ20">
        <v>99.58</v>
      </c>
      <c r="BR20">
        <v>99.79</v>
      </c>
      <c r="BS20">
        <v>99.62</v>
      </c>
      <c r="BT20">
        <v>99.59</v>
      </c>
    </row>
    <row r="21" spans="2:72"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88</v>
      </c>
      <c r="F21">
        <v>90</v>
      </c>
      <c r="G21">
        <v>91.300000000000011</v>
      </c>
      <c r="H21">
        <v>92.3</v>
      </c>
      <c r="I21">
        <v>93.4</v>
      </c>
      <c r="J21">
        <v>94</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I21">
        <v>9.6</v>
      </c>
      <c r="AJ21">
        <v>11.8</v>
      </c>
      <c r="BB21" t="s">
        <v>291</v>
      </c>
      <c r="BC21" t="str">
        <f>IFERROR(VLOOKUP(BB21,'class and classification'!$A$1:$B$338,2,FALSE),VLOOKUP(BB21,'class and classification'!$A$340:$B$378,2,FALSE))</f>
        <v>Predominantly Urban</v>
      </c>
      <c r="BD21" t="str">
        <f>IFERROR(VLOOKUP(BB21,'class and classification'!$A$1:$C$338,3,FALSE),VLOOKUP(BB21,'class and classification'!$A$340:$C$378,3,FALSE))</f>
        <v>L</v>
      </c>
      <c r="BG21">
        <v>22.1</v>
      </c>
      <c r="BH21">
        <v>19.899999999999999</v>
      </c>
      <c r="BI21">
        <v>33.4</v>
      </c>
      <c r="BJ21">
        <v>43.3</v>
      </c>
      <c r="BL21" t="s">
        <v>291</v>
      </c>
      <c r="BM21" t="str">
        <f>IFERROR(VLOOKUP(BL21,'class and classification'!$A$1:$B$338,2,FALSE),VLOOKUP(BL21,'class and classification'!$A$340:$B$378,2,FALSE))</f>
        <v>Predominantly Urban</v>
      </c>
      <c r="BN21" t="str">
        <f>IFERROR(VLOOKUP(BL21,'class and classification'!$A$1:$C$338,3,FALSE),VLOOKUP(BL21,'class and classification'!$A$340:$C$378,3,FALSE))</f>
        <v>L</v>
      </c>
      <c r="BP21">
        <v>91.9</v>
      </c>
      <c r="BQ21">
        <v>99.7</v>
      </c>
      <c r="BR21">
        <v>99.67</v>
      </c>
      <c r="BS21">
        <v>98.6</v>
      </c>
      <c r="BT21">
        <v>97.79</v>
      </c>
    </row>
    <row r="22" spans="2:72"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87</v>
      </c>
      <c r="F22">
        <v>91</v>
      </c>
      <c r="G22">
        <v>93.300000000000011</v>
      </c>
      <c r="H22">
        <v>94.3</v>
      </c>
      <c r="I22">
        <v>95</v>
      </c>
      <c r="J22">
        <v>95.2</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I22">
        <v>0.5</v>
      </c>
      <c r="AJ22">
        <v>0.9</v>
      </c>
      <c r="BB22" t="s">
        <v>305</v>
      </c>
      <c r="BC22" t="str">
        <f>IFERROR(VLOOKUP(BB22,'class and classification'!$A$1:$B$338,2,FALSE),VLOOKUP(BB22,'class and classification'!$A$340:$B$378,2,FALSE))</f>
        <v>Predominantly Urban</v>
      </c>
      <c r="BD22" t="str">
        <f>IFERROR(VLOOKUP(BB22,'class and classification'!$A$1:$C$338,3,FALSE),VLOOKUP(BB22,'class and classification'!$A$340:$C$378,3,FALSE))</f>
        <v>L</v>
      </c>
      <c r="BG22">
        <v>22.9</v>
      </c>
      <c r="BH22">
        <v>31.8</v>
      </c>
      <c r="BI22">
        <v>56.1</v>
      </c>
      <c r="BJ22">
        <v>65.099999999999994</v>
      </c>
      <c r="BL22" t="s">
        <v>305</v>
      </c>
      <c r="BM22" t="str">
        <f>IFERROR(VLOOKUP(BL22,'class and classification'!$A$1:$B$338,2,FALSE),VLOOKUP(BL22,'class and classification'!$A$340:$B$378,2,FALSE))</f>
        <v>Predominantly Urban</v>
      </c>
      <c r="BN22" t="str">
        <f>IFERROR(VLOOKUP(BL22,'class and classification'!$A$1:$C$338,3,FALSE),VLOOKUP(BL22,'class and classification'!$A$340:$C$378,3,FALSE))</f>
        <v>L</v>
      </c>
      <c r="BP22">
        <v>98.98</v>
      </c>
      <c r="BQ22">
        <v>100</v>
      </c>
      <c r="BR22">
        <v>99.99</v>
      </c>
      <c r="BS22">
        <v>99.9</v>
      </c>
      <c r="BT22">
        <v>99.4</v>
      </c>
    </row>
    <row r="23" spans="2:72"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56</v>
      </c>
      <c r="F23">
        <v>85</v>
      </c>
      <c r="G23">
        <v>89.300000000000011</v>
      </c>
      <c r="H23">
        <v>90.2</v>
      </c>
      <c r="I23">
        <v>88.2</v>
      </c>
      <c r="J23">
        <v>86.9</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I23">
        <v>17.2</v>
      </c>
      <c r="AJ23">
        <v>26</v>
      </c>
      <c r="BB23" t="s">
        <v>15</v>
      </c>
      <c r="BC23" t="str">
        <f>IFERROR(VLOOKUP(BB23,'class and classification'!$A$1:$B$338,2,FALSE),VLOOKUP(BB23,'class and classification'!$A$340:$B$378,2,FALSE))</f>
        <v>Predominantly Urban</v>
      </c>
      <c r="BD23" t="str">
        <f>IFERROR(VLOOKUP(BB23,'class and classification'!$A$1:$C$338,3,FALSE),VLOOKUP(BB23,'class and classification'!$A$340:$C$378,3,FALSE))</f>
        <v>L</v>
      </c>
      <c r="BG23">
        <v>5.5</v>
      </c>
      <c r="BH23">
        <v>46.3</v>
      </c>
      <c r="BI23">
        <v>51.8</v>
      </c>
      <c r="BJ23">
        <v>52</v>
      </c>
      <c r="BL23" t="s">
        <v>15</v>
      </c>
      <c r="BM23" t="str">
        <f>IFERROR(VLOOKUP(BL23,'class and classification'!$A$1:$B$338,2,FALSE),VLOOKUP(BL23,'class and classification'!$A$340:$B$378,2,FALSE))</f>
        <v>Predominantly Urban</v>
      </c>
      <c r="BN23" t="str">
        <f>IFERROR(VLOOKUP(BL23,'class and classification'!$A$1:$C$338,3,FALSE),VLOOKUP(BL23,'class and classification'!$A$340:$C$378,3,FALSE))</f>
        <v>L</v>
      </c>
      <c r="BP23">
        <v>88.72</v>
      </c>
      <c r="BQ23">
        <v>93.47</v>
      </c>
      <c r="BR23">
        <v>97.57</v>
      </c>
      <c r="BS23">
        <v>94.8</v>
      </c>
      <c r="BT23">
        <v>98.43</v>
      </c>
    </row>
    <row r="24" spans="2:72"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91</v>
      </c>
      <c r="F24">
        <v>92</v>
      </c>
      <c r="G24">
        <v>92.5</v>
      </c>
      <c r="H24">
        <v>92.9</v>
      </c>
      <c r="I24">
        <v>93.7</v>
      </c>
      <c r="J24">
        <v>94.4</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I24">
        <v>19.8</v>
      </c>
      <c r="AJ24">
        <v>31.8</v>
      </c>
      <c r="BB24" t="s">
        <v>17</v>
      </c>
      <c r="BC24" t="str">
        <f>IFERROR(VLOOKUP(BB24,'class and classification'!$A$1:$B$338,2,FALSE),VLOOKUP(BB24,'class and classification'!$A$340:$B$378,2,FALSE))</f>
        <v>Predominantly Urban</v>
      </c>
      <c r="BD24" t="str">
        <f>IFERROR(VLOOKUP(BB24,'class and classification'!$A$1:$C$338,3,FALSE),VLOOKUP(BB24,'class and classification'!$A$340:$C$378,3,FALSE))</f>
        <v>L</v>
      </c>
      <c r="BG24">
        <v>10.5</v>
      </c>
      <c r="BH24">
        <v>18</v>
      </c>
      <c r="BI24">
        <v>21.1</v>
      </c>
      <c r="BJ24">
        <v>23.2</v>
      </c>
      <c r="BL24" t="s">
        <v>17</v>
      </c>
      <c r="BM24" t="str">
        <f>IFERROR(VLOOKUP(BL24,'class and classification'!$A$1:$B$338,2,FALSE),VLOOKUP(BL24,'class and classification'!$A$340:$B$378,2,FALSE))</f>
        <v>Predominantly Urban</v>
      </c>
      <c r="BN24" t="str">
        <f>IFERROR(VLOOKUP(BL24,'class and classification'!$A$1:$C$338,3,FALSE),VLOOKUP(BL24,'class and classification'!$A$340:$C$378,3,FALSE))</f>
        <v>L</v>
      </c>
      <c r="BP24">
        <v>83.35</v>
      </c>
      <c r="BQ24">
        <v>93.14</v>
      </c>
      <c r="BR24">
        <v>93.93</v>
      </c>
      <c r="BS24">
        <v>92.49</v>
      </c>
      <c r="BT24">
        <v>92.78</v>
      </c>
    </row>
    <row r="25" spans="2:72"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92</v>
      </c>
      <c r="F25">
        <v>92</v>
      </c>
      <c r="G25">
        <v>94.2</v>
      </c>
      <c r="H25">
        <v>93.3</v>
      </c>
      <c r="I25">
        <v>94.2</v>
      </c>
      <c r="J25">
        <v>95.1</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I25">
        <v>2.9</v>
      </c>
      <c r="AJ25">
        <v>5.5</v>
      </c>
      <c r="BB25" t="s">
        <v>27</v>
      </c>
      <c r="BC25" t="str">
        <f>IFERROR(VLOOKUP(BB25,'class and classification'!$A$1:$B$338,2,FALSE),VLOOKUP(BB25,'class and classification'!$A$340:$B$378,2,FALSE))</f>
        <v>Predominantly Urban</v>
      </c>
      <c r="BD25" t="str">
        <f>IFERROR(VLOOKUP(BB25,'class and classification'!$A$1:$C$338,3,FALSE),VLOOKUP(BB25,'class and classification'!$A$340:$C$378,3,FALSE))</f>
        <v>L</v>
      </c>
      <c r="BG25">
        <v>2.4</v>
      </c>
      <c r="BH25">
        <v>11.8</v>
      </c>
      <c r="BI25">
        <v>27</v>
      </c>
      <c r="BJ25">
        <v>45</v>
      </c>
      <c r="BL25" t="s">
        <v>27</v>
      </c>
      <c r="BM25" t="str">
        <f>IFERROR(VLOOKUP(BL25,'class and classification'!$A$1:$B$338,2,FALSE),VLOOKUP(BL25,'class and classification'!$A$340:$B$378,2,FALSE))</f>
        <v>Predominantly Urban</v>
      </c>
      <c r="BN25" t="str">
        <f>IFERROR(VLOOKUP(BL25,'class and classification'!$A$1:$C$338,3,FALSE),VLOOKUP(BL25,'class and classification'!$A$340:$C$378,3,FALSE))</f>
        <v>L</v>
      </c>
      <c r="BP25">
        <v>70.02</v>
      </c>
      <c r="BQ25">
        <v>89.84</v>
      </c>
      <c r="BR25">
        <v>94.48</v>
      </c>
      <c r="BS25">
        <v>88.63</v>
      </c>
      <c r="BT25">
        <v>88.81</v>
      </c>
    </row>
    <row r="26" spans="2:72"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95</v>
      </c>
      <c r="F26">
        <v>97</v>
      </c>
      <c r="G26">
        <v>99.2</v>
      </c>
      <c r="H26">
        <v>99.1</v>
      </c>
      <c r="I26">
        <v>98.8</v>
      </c>
      <c r="J26">
        <v>98.6</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I26">
        <v>63.2</v>
      </c>
      <c r="AJ26">
        <v>76.7</v>
      </c>
      <c r="BB26" t="s">
        <v>40</v>
      </c>
      <c r="BC26" t="str">
        <f>IFERROR(VLOOKUP(BB26,'class and classification'!$A$1:$B$338,2,FALSE),VLOOKUP(BB26,'class and classification'!$A$340:$B$378,2,FALSE))</f>
        <v>Predominantly Urban</v>
      </c>
      <c r="BD26" t="str">
        <f>IFERROR(VLOOKUP(BB26,'class and classification'!$A$1:$C$338,3,FALSE),VLOOKUP(BB26,'class and classification'!$A$340:$C$378,3,FALSE))</f>
        <v>L</v>
      </c>
      <c r="BG26">
        <v>16.3</v>
      </c>
      <c r="BH26">
        <v>13.5</v>
      </c>
      <c r="BI26">
        <v>25.5</v>
      </c>
      <c r="BJ26">
        <v>39.1</v>
      </c>
      <c r="BL26" t="s">
        <v>40</v>
      </c>
      <c r="BM26" t="str">
        <f>IFERROR(VLOOKUP(BL26,'class and classification'!$A$1:$B$338,2,FALSE),VLOOKUP(BL26,'class and classification'!$A$340:$B$378,2,FALSE))</f>
        <v>Predominantly Urban</v>
      </c>
      <c r="BN26" t="str">
        <f>IFERROR(VLOOKUP(BL26,'class and classification'!$A$1:$C$338,3,FALSE),VLOOKUP(BL26,'class and classification'!$A$340:$C$378,3,FALSE))</f>
        <v>L</v>
      </c>
      <c r="BP26">
        <v>92.42</v>
      </c>
      <c r="BQ26">
        <v>97.88</v>
      </c>
      <c r="BR26">
        <v>99.38</v>
      </c>
      <c r="BS26">
        <v>98.58</v>
      </c>
      <c r="BT26">
        <v>99.14</v>
      </c>
    </row>
    <row r="27" spans="2:72"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H27">
        <v>90.9</v>
      </c>
      <c r="I27">
        <v>92.2</v>
      </c>
      <c r="J27">
        <v>92.8</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BB27" t="s">
        <v>45</v>
      </c>
      <c r="BC27" t="str">
        <f>IFERROR(VLOOKUP(BB27,'class and classification'!$A$1:$B$338,2,FALSE),VLOOKUP(BB27,'class and classification'!$A$340:$B$378,2,FALSE))</f>
        <v>Predominantly Urban</v>
      </c>
      <c r="BD27" t="str">
        <f>IFERROR(VLOOKUP(BB27,'class and classification'!$A$1:$C$338,3,FALSE),VLOOKUP(BB27,'class and classification'!$A$340:$C$378,3,FALSE))</f>
        <v>L</v>
      </c>
      <c r="BG27">
        <v>0.6</v>
      </c>
      <c r="BH27">
        <v>0.8</v>
      </c>
      <c r="BI27">
        <v>3.2</v>
      </c>
      <c r="BJ27">
        <v>21.4</v>
      </c>
      <c r="BL27" t="s">
        <v>45</v>
      </c>
      <c r="BM27" t="str">
        <f>IFERROR(VLOOKUP(BL27,'class and classification'!$A$1:$B$338,2,FALSE),VLOOKUP(BL27,'class and classification'!$A$340:$B$378,2,FALSE))</f>
        <v>Predominantly Urban</v>
      </c>
      <c r="BN27" t="str">
        <f>IFERROR(VLOOKUP(BL27,'class and classification'!$A$1:$C$338,3,FALSE),VLOOKUP(BL27,'class and classification'!$A$340:$C$378,3,FALSE))</f>
        <v>L</v>
      </c>
      <c r="BP27">
        <v>76.209999999999994</v>
      </c>
      <c r="BQ27">
        <v>87.32</v>
      </c>
      <c r="BR27">
        <v>89.22</v>
      </c>
      <c r="BS27">
        <v>85.88</v>
      </c>
      <c r="BT27">
        <v>84.27</v>
      </c>
    </row>
    <row r="28" spans="2:72"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50</v>
      </c>
      <c r="F28">
        <v>85</v>
      </c>
      <c r="G28">
        <v>89.8</v>
      </c>
      <c r="H28">
        <v>93.9</v>
      </c>
      <c r="I28">
        <v>95.4</v>
      </c>
      <c r="J28">
        <v>95.9</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I28">
        <v>82</v>
      </c>
      <c r="AJ28">
        <v>85.3</v>
      </c>
      <c r="BB28" t="s">
        <v>78</v>
      </c>
      <c r="BC28" t="str">
        <f>IFERROR(VLOOKUP(BB28,'class and classification'!$A$1:$B$338,2,FALSE),VLOOKUP(BB28,'class and classification'!$A$340:$B$378,2,FALSE))</f>
        <v>Predominantly Urban</v>
      </c>
      <c r="BD28" t="str">
        <f>IFERROR(VLOOKUP(BB28,'class and classification'!$A$1:$C$338,3,FALSE),VLOOKUP(BB28,'class and classification'!$A$340:$C$378,3,FALSE))</f>
        <v>L</v>
      </c>
      <c r="BG28">
        <v>6.6</v>
      </c>
      <c r="BH28">
        <v>15</v>
      </c>
      <c r="BI28">
        <v>19.8</v>
      </c>
      <c r="BJ28">
        <v>28</v>
      </c>
      <c r="BL28" t="s">
        <v>78</v>
      </c>
      <c r="BM28" t="str">
        <f>IFERROR(VLOOKUP(BL28,'class and classification'!$A$1:$B$338,2,FALSE),VLOOKUP(BL28,'class and classification'!$A$340:$B$378,2,FALSE))</f>
        <v>Predominantly Urban</v>
      </c>
      <c r="BN28" t="str">
        <f>IFERROR(VLOOKUP(BL28,'class and classification'!$A$1:$C$338,3,FALSE),VLOOKUP(BL28,'class and classification'!$A$340:$C$378,3,FALSE))</f>
        <v>L</v>
      </c>
      <c r="BP28">
        <v>84.33</v>
      </c>
      <c r="BQ28">
        <v>93.13</v>
      </c>
      <c r="BR28">
        <v>95.55</v>
      </c>
      <c r="BS28">
        <v>93.44</v>
      </c>
      <c r="BT28">
        <v>93.66</v>
      </c>
    </row>
    <row r="29" spans="2:72"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96</v>
      </c>
      <c r="F29">
        <v>97</v>
      </c>
      <c r="G29">
        <v>98.199999999999989</v>
      </c>
      <c r="H29">
        <v>97.6</v>
      </c>
      <c r="I29">
        <v>97.6</v>
      </c>
      <c r="J29">
        <v>96.8</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I29">
        <v>49.9</v>
      </c>
      <c r="AJ29">
        <v>69.8</v>
      </c>
      <c r="BB29" t="s">
        <v>88</v>
      </c>
      <c r="BC29" t="str">
        <f>IFERROR(VLOOKUP(BB29,'class and classification'!$A$1:$B$338,2,FALSE),VLOOKUP(BB29,'class and classification'!$A$340:$B$378,2,FALSE))</f>
        <v>Predominantly Urban</v>
      </c>
      <c r="BD29" t="str">
        <f>IFERROR(VLOOKUP(BB29,'class and classification'!$A$1:$C$338,3,FALSE),VLOOKUP(BB29,'class and classification'!$A$340:$C$378,3,FALSE))</f>
        <v>L</v>
      </c>
      <c r="BG29">
        <v>7.6</v>
      </c>
      <c r="BH29">
        <v>11.2</v>
      </c>
      <c r="BI29">
        <v>15.8</v>
      </c>
      <c r="BJ29">
        <v>16.100000000000001</v>
      </c>
      <c r="BL29" t="s">
        <v>88</v>
      </c>
      <c r="BM29" t="str">
        <f>IFERROR(VLOOKUP(BL29,'class and classification'!$A$1:$B$338,2,FALSE),VLOOKUP(BL29,'class and classification'!$A$340:$B$378,2,FALSE))</f>
        <v>Predominantly Urban</v>
      </c>
      <c r="BN29" t="str">
        <f>IFERROR(VLOOKUP(BL29,'class and classification'!$A$1:$C$338,3,FALSE),VLOOKUP(BL29,'class and classification'!$A$340:$C$378,3,FALSE))</f>
        <v>L</v>
      </c>
      <c r="BP29">
        <v>86.94</v>
      </c>
      <c r="BQ29">
        <v>94.18</v>
      </c>
      <c r="BR29">
        <v>93.81</v>
      </c>
      <c r="BS29">
        <v>96.16</v>
      </c>
      <c r="BT29">
        <v>96.77</v>
      </c>
    </row>
    <row r="30" spans="2:72"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95</v>
      </c>
      <c r="F30">
        <v>95</v>
      </c>
      <c r="G30">
        <v>97.6</v>
      </c>
      <c r="H30">
        <v>96</v>
      </c>
      <c r="I30">
        <v>96.1</v>
      </c>
      <c r="J30">
        <v>95.7</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I30">
        <v>59.6</v>
      </c>
      <c r="AJ30">
        <v>70.5</v>
      </c>
      <c r="BB30" t="s">
        <v>101</v>
      </c>
      <c r="BC30" t="str">
        <f>IFERROR(VLOOKUP(BB30,'class and classification'!$A$1:$B$338,2,FALSE),VLOOKUP(BB30,'class and classification'!$A$340:$B$378,2,FALSE))</f>
        <v>Predominantly Urban</v>
      </c>
      <c r="BD30" t="str">
        <f>IFERROR(VLOOKUP(BB30,'class and classification'!$A$1:$C$338,3,FALSE),VLOOKUP(BB30,'class and classification'!$A$340:$C$378,3,FALSE))</f>
        <v>L</v>
      </c>
      <c r="BG30">
        <v>2.6</v>
      </c>
      <c r="BH30">
        <v>2.1</v>
      </c>
      <c r="BI30">
        <v>2.9</v>
      </c>
      <c r="BJ30">
        <v>3.6</v>
      </c>
      <c r="BL30" t="s">
        <v>101</v>
      </c>
      <c r="BM30" t="str">
        <f>IFERROR(VLOOKUP(BL30,'class and classification'!$A$1:$B$338,2,FALSE),VLOOKUP(BL30,'class and classification'!$A$340:$B$378,2,FALSE))</f>
        <v>Predominantly Urban</v>
      </c>
      <c r="BN30" t="str">
        <f>IFERROR(VLOOKUP(BL30,'class and classification'!$A$1:$C$338,3,FALSE),VLOOKUP(BL30,'class and classification'!$A$340:$C$378,3,FALSE))</f>
        <v>L</v>
      </c>
      <c r="BP30">
        <v>88.18</v>
      </c>
      <c r="BQ30">
        <v>96.3</v>
      </c>
      <c r="BR30">
        <v>95.16</v>
      </c>
      <c r="BS30">
        <v>94.29</v>
      </c>
      <c r="BT30">
        <v>96.35</v>
      </c>
    </row>
    <row r="31" spans="2:72"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67</v>
      </c>
      <c r="F31">
        <v>82</v>
      </c>
      <c r="G31">
        <v>83.100000000000009</v>
      </c>
      <c r="H31">
        <v>85.3</v>
      </c>
      <c r="I31">
        <v>87.1</v>
      </c>
      <c r="J31">
        <v>88.7</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I31">
        <v>14.4</v>
      </c>
      <c r="AJ31">
        <v>21.4</v>
      </c>
      <c r="BB31" t="s">
        <v>117</v>
      </c>
      <c r="BC31" t="str">
        <f>IFERROR(VLOOKUP(BB31,'class and classification'!$A$1:$B$338,2,FALSE),VLOOKUP(BB31,'class and classification'!$A$340:$B$378,2,FALSE))</f>
        <v>Predominantly Urban</v>
      </c>
      <c r="BD31" t="str">
        <f>IFERROR(VLOOKUP(BB31,'class and classification'!$A$1:$C$338,3,FALSE),VLOOKUP(BB31,'class and classification'!$A$340:$C$378,3,FALSE))</f>
        <v>L</v>
      </c>
      <c r="BG31">
        <v>10.9</v>
      </c>
      <c r="BH31">
        <v>11.9</v>
      </c>
      <c r="BI31">
        <v>19.899999999999999</v>
      </c>
      <c r="BJ31">
        <v>23.6</v>
      </c>
      <c r="BL31" t="s">
        <v>117</v>
      </c>
      <c r="BM31" t="str">
        <f>IFERROR(VLOOKUP(BL31,'class and classification'!$A$1:$B$338,2,FALSE),VLOOKUP(BL31,'class and classification'!$A$340:$B$378,2,FALSE))</f>
        <v>Predominantly Urban</v>
      </c>
      <c r="BN31" t="str">
        <f>IFERROR(VLOOKUP(BL31,'class and classification'!$A$1:$C$338,3,FALSE),VLOOKUP(BL31,'class and classification'!$A$340:$C$378,3,FALSE))</f>
        <v>L</v>
      </c>
      <c r="BP31">
        <v>81.96</v>
      </c>
      <c r="BQ31">
        <v>95.73</v>
      </c>
      <c r="BR31">
        <v>95.69</v>
      </c>
      <c r="BS31">
        <v>88.86</v>
      </c>
      <c r="BT31">
        <v>93.65</v>
      </c>
    </row>
    <row r="32" spans="2:72"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92</v>
      </c>
      <c r="F32">
        <v>93</v>
      </c>
      <c r="G32">
        <v>94.399999999999991</v>
      </c>
      <c r="H32">
        <v>93.9</v>
      </c>
      <c r="I32">
        <v>93.8</v>
      </c>
      <c r="J32">
        <v>93</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I32">
        <v>10.4</v>
      </c>
      <c r="AJ32">
        <v>11.4</v>
      </c>
      <c r="BB32" t="s">
        <v>127</v>
      </c>
      <c r="BC32" t="str">
        <f>IFERROR(VLOOKUP(BB32,'class and classification'!$A$1:$B$338,2,FALSE),VLOOKUP(BB32,'class and classification'!$A$340:$B$378,2,FALSE))</f>
        <v>Predominantly Urban</v>
      </c>
      <c r="BD32" t="str">
        <f>IFERROR(VLOOKUP(BB32,'class and classification'!$A$1:$C$338,3,FALSE),VLOOKUP(BB32,'class and classification'!$A$340:$C$378,3,FALSE))</f>
        <v>L</v>
      </c>
      <c r="BG32">
        <v>3.3</v>
      </c>
      <c r="BH32">
        <v>10.6</v>
      </c>
      <c r="BI32">
        <v>15</v>
      </c>
      <c r="BJ32">
        <v>15.7</v>
      </c>
      <c r="BL32" t="s">
        <v>127</v>
      </c>
      <c r="BM32" t="str">
        <f>IFERROR(VLOOKUP(BL32,'class and classification'!$A$1:$B$338,2,FALSE),VLOOKUP(BL32,'class and classification'!$A$340:$B$378,2,FALSE))</f>
        <v>Predominantly Urban</v>
      </c>
      <c r="BN32" t="str">
        <f>IFERROR(VLOOKUP(BL32,'class and classification'!$A$1:$C$338,3,FALSE),VLOOKUP(BL32,'class and classification'!$A$340:$C$378,3,FALSE))</f>
        <v>L</v>
      </c>
      <c r="BP32">
        <v>86.51</v>
      </c>
      <c r="BQ32">
        <v>95.85</v>
      </c>
      <c r="BR32">
        <v>99.14</v>
      </c>
      <c r="BS32">
        <v>98.63</v>
      </c>
      <c r="BT32">
        <v>98.84</v>
      </c>
    </row>
    <row r="33" spans="2:72"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92</v>
      </c>
      <c r="F33">
        <v>93</v>
      </c>
      <c r="G33">
        <v>95.2</v>
      </c>
      <c r="H33">
        <v>94.3</v>
      </c>
      <c r="I33">
        <v>94.2</v>
      </c>
      <c r="J33">
        <v>96.4</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I33">
        <v>81.7</v>
      </c>
      <c r="AJ33">
        <v>82.9</v>
      </c>
      <c r="BB33" t="s">
        <v>132</v>
      </c>
      <c r="BC33" t="str">
        <f>IFERROR(VLOOKUP(BB33,'class and classification'!$A$1:$B$338,2,FALSE),VLOOKUP(BB33,'class and classification'!$A$340:$B$378,2,FALSE))</f>
        <v>Predominantly Urban</v>
      </c>
      <c r="BD33" t="str">
        <f>IFERROR(VLOOKUP(BB33,'class and classification'!$A$1:$C$338,3,FALSE),VLOOKUP(BB33,'class and classification'!$A$340:$C$378,3,FALSE))</f>
        <v>L</v>
      </c>
      <c r="BG33">
        <v>2.9</v>
      </c>
      <c r="BH33">
        <v>3</v>
      </c>
      <c r="BI33">
        <v>4.5</v>
      </c>
      <c r="BJ33">
        <v>5</v>
      </c>
      <c r="BL33" t="s">
        <v>132</v>
      </c>
      <c r="BM33" t="str">
        <f>IFERROR(VLOOKUP(BL33,'class and classification'!$A$1:$B$338,2,FALSE),VLOOKUP(BL33,'class and classification'!$A$340:$B$378,2,FALSE))</f>
        <v>Predominantly Urban</v>
      </c>
      <c r="BN33" t="str">
        <f>IFERROR(VLOOKUP(BL33,'class and classification'!$A$1:$C$338,3,FALSE),VLOOKUP(BL33,'class and classification'!$A$340:$C$378,3,FALSE))</f>
        <v>L</v>
      </c>
      <c r="BP33">
        <v>83.43</v>
      </c>
      <c r="BQ33">
        <v>89.61</v>
      </c>
      <c r="BR33">
        <v>92.95</v>
      </c>
      <c r="BS33">
        <v>90.67</v>
      </c>
      <c r="BT33">
        <v>94.49</v>
      </c>
    </row>
    <row r="34" spans="2:72"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1</v>
      </c>
      <c r="F34">
        <v>46</v>
      </c>
      <c r="G34">
        <v>80.2</v>
      </c>
      <c r="H34">
        <v>98.1</v>
      </c>
      <c r="I34">
        <v>98.4</v>
      </c>
      <c r="J34">
        <v>98.5</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I34">
        <v>28.4</v>
      </c>
      <c r="AJ34">
        <v>36</v>
      </c>
      <c r="BB34" t="s">
        <v>136</v>
      </c>
      <c r="BC34" t="str">
        <f>IFERROR(VLOOKUP(BB34,'class and classification'!$A$1:$B$338,2,FALSE),VLOOKUP(BB34,'class and classification'!$A$340:$B$378,2,FALSE))</f>
        <v>Predominantly Urban</v>
      </c>
      <c r="BD34" t="str">
        <f>IFERROR(VLOOKUP(BB34,'class and classification'!$A$1:$C$338,3,FALSE),VLOOKUP(BB34,'class and classification'!$A$340:$C$378,3,FALSE))</f>
        <v>L</v>
      </c>
      <c r="BG34">
        <v>3.4</v>
      </c>
      <c r="BH34">
        <v>4.9000000000000004</v>
      </c>
      <c r="BI34">
        <v>5.5</v>
      </c>
      <c r="BJ34">
        <v>25.5</v>
      </c>
      <c r="BL34" t="s">
        <v>136</v>
      </c>
      <c r="BM34" t="str">
        <f>IFERROR(VLOOKUP(BL34,'class and classification'!$A$1:$B$338,2,FALSE),VLOOKUP(BL34,'class and classification'!$A$340:$B$378,2,FALSE))</f>
        <v>Predominantly Urban</v>
      </c>
      <c r="BN34" t="str">
        <f>IFERROR(VLOOKUP(BL34,'class and classification'!$A$1:$C$338,3,FALSE),VLOOKUP(BL34,'class and classification'!$A$340:$C$378,3,FALSE))</f>
        <v>L</v>
      </c>
      <c r="BP34">
        <v>87.22</v>
      </c>
      <c r="BQ34">
        <v>92.28</v>
      </c>
      <c r="BR34">
        <v>94.29</v>
      </c>
      <c r="BS34">
        <v>94.05</v>
      </c>
      <c r="BT34">
        <v>91.23</v>
      </c>
    </row>
    <row r="35" spans="2:72"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93</v>
      </c>
      <c r="F35">
        <v>94</v>
      </c>
      <c r="G35">
        <v>98.7</v>
      </c>
      <c r="H35">
        <v>99.1</v>
      </c>
      <c r="I35">
        <v>99</v>
      </c>
      <c r="J35">
        <v>98.9</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I35">
        <v>16.7</v>
      </c>
      <c r="AJ35">
        <v>45.8</v>
      </c>
      <c r="BB35" t="s">
        <v>139</v>
      </c>
      <c r="BC35" t="str">
        <f>IFERROR(VLOOKUP(BB35,'class and classification'!$A$1:$B$338,2,FALSE),VLOOKUP(BB35,'class and classification'!$A$340:$B$378,2,FALSE))</f>
        <v>Predominantly Urban</v>
      </c>
      <c r="BD35" t="str">
        <f>IFERROR(VLOOKUP(BB35,'class and classification'!$A$1:$C$338,3,FALSE),VLOOKUP(BB35,'class and classification'!$A$340:$C$378,3,FALSE))</f>
        <v>L</v>
      </c>
      <c r="BG35">
        <v>7.3</v>
      </c>
      <c r="BH35">
        <v>9.6999999999999993</v>
      </c>
      <c r="BI35">
        <v>11.4</v>
      </c>
      <c r="BJ35">
        <v>11.3</v>
      </c>
      <c r="BL35" t="s">
        <v>139</v>
      </c>
      <c r="BM35" t="str">
        <f>IFERROR(VLOOKUP(BL35,'class and classification'!$A$1:$B$338,2,FALSE),VLOOKUP(BL35,'class and classification'!$A$340:$B$378,2,FALSE))</f>
        <v>Predominantly Urban</v>
      </c>
      <c r="BN35" t="str">
        <f>IFERROR(VLOOKUP(BL35,'class and classification'!$A$1:$C$338,3,FALSE),VLOOKUP(BL35,'class and classification'!$A$340:$C$378,3,FALSE))</f>
        <v>L</v>
      </c>
      <c r="BP35">
        <v>88.17</v>
      </c>
      <c r="BQ35">
        <v>93.7</v>
      </c>
      <c r="BR35">
        <v>94.06</v>
      </c>
      <c r="BS35">
        <v>95.78</v>
      </c>
      <c r="BT35">
        <v>96.95</v>
      </c>
    </row>
    <row r="36" spans="2:72"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98</v>
      </c>
      <c r="F36">
        <v>97</v>
      </c>
      <c r="G36">
        <v>99.6</v>
      </c>
      <c r="H36">
        <v>99.3</v>
      </c>
      <c r="I36">
        <v>99.4</v>
      </c>
      <c r="J36">
        <v>98.9</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I36">
        <v>62.9</v>
      </c>
      <c r="AJ36">
        <v>63.7</v>
      </c>
      <c r="BB36" t="s">
        <v>149</v>
      </c>
      <c r="BC36" t="str">
        <f>IFERROR(VLOOKUP(BB36,'class and classification'!$A$1:$B$338,2,FALSE),VLOOKUP(BB36,'class and classification'!$A$340:$B$378,2,FALSE))</f>
        <v>Predominantly Urban</v>
      </c>
      <c r="BD36" t="str">
        <f>IFERROR(VLOOKUP(BB36,'class and classification'!$A$1:$C$338,3,FALSE),VLOOKUP(BB36,'class and classification'!$A$340:$C$378,3,FALSE))</f>
        <v>L</v>
      </c>
      <c r="BG36">
        <v>2.2000000000000002</v>
      </c>
      <c r="BH36">
        <v>2</v>
      </c>
      <c r="BI36">
        <v>3.7</v>
      </c>
      <c r="BJ36">
        <v>4</v>
      </c>
      <c r="BL36" t="s">
        <v>149</v>
      </c>
      <c r="BM36" t="str">
        <f>IFERROR(VLOOKUP(BL36,'class and classification'!$A$1:$B$338,2,FALSE),VLOOKUP(BL36,'class and classification'!$A$340:$B$378,2,FALSE))</f>
        <v>Predominantly Urban</v>
      </c>
      <c r="BN36" t="str">
        <f>IFERROR(VLOOKUP(BL36,'class and classification'!$A$1:$C$338,3,FALSE),VLOOKUP(BL36,'class and classification'!$A$340:$C$378,3,FALSE))</f>
        <v>L</v>
      </c>
      <c r="BP36">
        <v>74.77</v>
      </c>
      <c r="BQ36">
        <v>89.67</v>
      </c>
      <c r="BR36">
        <v>97.51</v>
      </c>
      <c r="BS36">
        <v>92.66</v>
      </c>
      <c r="BT36">
        <v>94.11</v>
      </c>
    </row>
    <row r="37" spans="2:72"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95</v>
      </c>
      <c r="F37">
        <v>96</v>
      </c>
      <c r="G37">
        <v>96.800000000000011</v>
      </c>
      <c r="H37">
        <v>97.3</v>
      </c>
      <c r="I37">
        <v>97.3</v>
      </c>
      <c r="J37">
        <v>97.2</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I37">
        <v>11</v>
      </c>
      <c r="AJ37">
        <v>85.7</v>
      </c>
      <c r="BB37" t="s">
        <v>170</v>
      </c>
      <c r="BC37" t="str">
        <f>IFERROR(VLOOKUP(BB37,'class and classification'!$A$1:$B$338,2,FALSE),VLOOKUP(BB37,'class and classification'!$A$340:$B$378,2,FALSE))</f>
        <v>Predominantly Urban</v>
      </c>
      <c r="BD37" t="str">
        <f>IFERROR(VLOOKUP(BB37,'class and classification'!$A$1:$C$338,3,FALSE),VLOOKUP(BB37,'class and classification'!$A$340:$C$378,3,FALSE))</f>
        <v>L</v>
      </c>
      <c r="BG37">
        <v>2.2000000000000002</v>
      </c>
      <c r="BH37">
        <v>8.6</v>
      </c>
      <c r="BI37">
        <v>29.1</v>
      </c>
      <c r="BJ37">
        <v>37</v>
      </c>
      <c r="BL37" t="s">
        <v>170</v>
      </c>
      <c r="BM37" t="str">
        <f>IFERROR(VLOOKUP(BL37,'class and classification'!$A$1:$B$338,2,FALSE),VLOOKUP(BL37,'class and classification'!$A$340:$B$378,2,FALSE))</f>
        <v>Predominantly Urban</v>
      </c>
      <c r="BN37" t="str">
        <f>IFERROR(VLOOKUP(BL37,'class and classification'!$A$1:$C$338,3,FALSE),VLOOKUP(BL37,'class and classification'!$A$340:$C$378,3,FALSE))</f>
        <v>L</v>
      </c>
      <c r="BP37">
        <v>88.37</v>
      </c>
      <c r="BQ37">
        <v>96.16</v>
      </c>
      <c r="BR37">
        <v>98.67</v>
      </c>
      <c r="BS37">
        <v>96.53</v>
      </c>
      <c r="BT37">
        <v>96.78</v>
      </c>
    </row>
    <row r="38" spans="2:72"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94</v>
      </c>
      <c r="F38">
        <v>94</v>
      </c>
      <c r="G38">
        <v>97.7</v>
      </c>
      <c r="H38">
        <v>96.3</v>
      </c>
      <c r="I38">
        <v>96.9</v>
      </c>
      <c r="J38">
        <v>97.3</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BB38" t="s">
        <v>207</v>
      </c>
      <c r="BC38" t="str">
        <f>IFERROR(VLOOKUP(BB38,'class and classification'!$A$1:$B$338,2,FALSE),VLOOKUP(BB38,'class and classification'!$A$340:$B$378,2,FALSE))</f>
        <v>Predominantly Urban</v>
      </c>
      <c r="BD38" t="str">
        <f>IFERROR(VLOOKUP(BB38,'class and classification'!$A$1:$C$338,3,FALSE),VLOOKUP(BB38,'class and classification'!$A$340:$C$378,3,FALSE))</f>
        <v>L</v>
      </c>
      <c r="BG38">
        <v>8.5</v>
      </c>
      <c r="BH38">
        <v>9</v>
      </c>
      <c r="BI38">
        <v>27.3</v>
      </c>
      <c r="BJ38">
        <v>34.200000000000003</v>
      </c>
      <c r="BL38" t="s">
        <v>207</v>
      </c>
      <c r="BM38" t="str">
        <f>IFERROR(VLOOKUP(BL38,'class and classification'!$A$1:$B$338,2,FALSE),VLOOKUP(BL38,'class and classification'!$A$340:$B$378,2,FALSE))</f>
        <v>Predominantly Urban</v>
      </c>
      <c r="BN38" t="str">
        <f>IFERROR(VLOOKUP(BL38,'class and classification'!$A$1:$C$338,3,FALSE),VLOOKUP(BL38,'class and classification'!$A$340:$C$378,3,FALSE))</f>
        <v>L</v>
      </c>
      <c r="BP38">
        <v>92.28</v>
      </c>
      <c r="BQ38">
        <v>96.8</v>
      </c>
      <c r="BR38">
        <v>96.1</v>
      </c>
      <c r="BS38">
        <v>93.37</v>
      </c>
      <c r="BT38">
        <v>91.6</v>
      </c>
    </row>
    <row r="39" spans="2:72"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83</v>
      </c>
      <c r="F39">
        <v>94</v>
      </c>
      <c r="G39">
        <v>96.3</v>
      </c>
      <c r="H39">
        <v>96.8</v>
      </c>
      <c r="I39">
        <v>97.9</v>
      </c>
      <c r="J39">
        <v>98</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I39">
        <v>77.5</v>
      </c>
      <c r="AJ39">
        <v>80.099999999999994</v>
      </c>
      <c r="BB39" t="s">
        <v>212</v>
      </c>
      <c r="BC39" t="str">
        <f>IFERROR(VLOOKUP(BB39,'class and classification'!$A$1:$B$338,2,FALSE),VLOOKUP(BB39,'class and classification'!$A$340:$B$378,2,FALSE))</f>
        <v>Predominantly Urban</v>
      </c>
      <c r="BD39" t="str">
        <f>IFERROR(VLOOKUP(BB39,'class and classification'!$A$1:$C$338,3,FALSE),VLOOKUP(BB39,'class and classification'!$A$340:$C$378,3,FALSE))</f>
        <v>L</v>
      </c>
      <c r="BG39">
        <v>6.5</v>
      </c>
      <c r="BH39">
        <v>13.2</v>
      </c>
      <c r="BI39">
        <v>15.7</v>
      </c>
      <c r="BJ39">
        <v>29.4</v>
      </c>
      <c r="BL39" t="s">
        <v>212</v>
      </c>
      <c r="BM39" t="str">
        <f>IFERROR(VLOOKUP(BL39,'class and classification'!$A$1:$B$338,2,FALSE),VLOOKUP(BL39,'class and classification'!$A$340:$B$378,2,FALSE))</f>
        <v>Predominantly Urban</v>
      </c>
      <c r="BN39" t="str">
        <f>IFERROR(VLOOKUP(BL39,'class and classification'!$A$1:$C$338,3,FALSE),VLOOKUP(BL39,'class and classification'!$A$340:$C$378,3,FALSE))</f>
        <v>L</v>
      </c>
      <c r="BP39">
        <v>83.51</v>
      </c>
      <c r="BQ39">
        <v>92.9</v>
      </c>
      <c r="BR39">
        <v>97.02</v>
      </c>
      <c r="BS39">
        <v>93.67</v>
      </c>
      <c r="BT39">
        <v>94.13</v>
      </c>
    </row>
    <row r="40" spans="2:72"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97</v>
      </c>
      <c r="F40">
        <v>97</v>
      </c>
      <c r="G40">
        <v>98.2</v>
      </c>
      <c r="H40">
        <v>97</v>
      </c>
      <c r="I40">
        <v>96.9</v>
      </c>
      <c r="J40">
        <v>96.7</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I40">
        <v>76</v>
      </c>
      <c r="AJ40">
        <v>78.599999999999994</v>
      </c>
      <c r="BB40" t="s">
        <v>266</v>
      </c>
      <c r="BC40" t="str">
        <f>IFERROR(VLOOKUP(BB40,'class and classification'!$A$1:$B$338,2,FALSE),VLOOKUP(BB40,'class and classification'!$A$340:$B$378,2,FALSE))</f>
        <v>Predominantly Urban</v>
      </c>
      <c r="BD40" t="str">
        <f>IFERROR(VLOOKUP(BB40,'class and classification'!$A$1:$C$338,3,FALSE),VLOOKUP(BB40,'class and classification'!$A$340:$C$378,3,FALSE))</f>
        <v>L</v>
      </c>
      <c r="BG40">
        <v>1.6</v>
      </c>
      <c r="BH40">
        <v>1.9</v>
      </c>
      <c r="BI40">
        <v>6.2</v>
      </c>
      <c r="BJ40">
        <v>8.4</v>
      </c>
      <c r="BL40" t="s">
        <v>266</v>
      </c>
      <c r="BM40" t="str">
        <f>IFERROR(VLOOKUP(BL40,'class and classification'!$A$1:$B$338,2,FALSE),VLOOKUP(BL40,'class and classification'!$A$340:$B$378,2,FALSE))</f>
        <v>Predominantly Urban</v>
      </c>
      <c r="BN40" t="str">
        <f>IFERROR(VLOOKUP(BL40,'class and classification'!$A$1:$C$338,3,FALSE),VLOOKUP(BL40,'class and classification'!$A$340:$C$378,3,FALSE))</f>
        <v>L</v>
      </c>
      <c r="BP40">
        <v>85.89</v>
      </c>
      <c r="BQ40">
        <v>94.31</v>
      </c>
      <c r="BR40">
        <v>97.15</v>
      </c>
      <c r="BS40">
        <v>97.57</v>
      </c>
      <c r="BT40">
        <v>98.38</v>
      </c>
    </row>
    <row r="41" spans="2:72"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86</v>
      </c>
      <c r="F41">
        <v>90</v>
      </c>
      <c r="G41">
        <v>93</v>
      </c>
      <c r="H41">
        <v>93.300000000000011</v>
      </c>
      <c r="I41">
        <v>94</v>
      </c>
      <c r="J41">
        <v>93.5</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I41">
        <v>60.5</v>
      </c>
      <c r="AJ41">
        <v>64.400000000000006</v>
      </c>
      <c r="BB41" t="s">
        <v>290</v>
      </c>
      <c r="BC41" t="str">
        <f>IFERROR(VLOOKUP(BB41,'class and classification'!$A$1:$B$338,2,FALSE),VLOOKUP(BB41,'class and classification'!$A$340:$B$378,2,FALSE))</f>
        <v>Predominantly Urban</v>
      </c>
      <c r="BD41" t="str">
        <f>IFERROR(VLOOKUP(BB41,'class and classification'!$A$1:$C$338,3,FALSE),VLOOKUP(BB41,'class and classification'!$A$340:$C$378,3,FALSE))</f>
        <v>L</v>
      </c>
      <c r="BG41">
        <v>21.2</v>
      </c>
      <c r="BH41">
        <v>20</v>
      </c>
      <c r="BI41">
        <v>18</v>
      </c>
      <c r="BJ41">
        <v>20.100000000000001</v>
      </c>
      <c r="BL41" t="s">
        <v>290</v>
      </c>
      <c r="BM41" t="str">
        <f>IFERROR(VLOOKUP(BL41,'class and classification'!$A$1:$B$338,2,FALSE),VLOOKUP(BL41,'class and classification'!$A$340:$B$378,2,FALSE))</f>
        <v>Predominantly Urban</v>
      </c>
      <c r="BN41" t="str">
        <f>IFERROR(VLOOKUP(BL41,'class and classification'!$A$1:$C$338,3,FALSE),VLOOKUP(BL41,'class and classification'!$A$340:$C$378,3,FALSE))</f>
        <v>L</v>
      </c>
      <c r="BP41">
        <v>87.83</v>
      </c>
      <c r="BQ41">
        <v>92.6</v>
      </c>
      <c r="BR41">
        <v>90.23</v>
      </c>
      <c r="BS41">
        <v>88.65</v>
      </c>
      <c r="BT41">
        <v>89.68</v>
      </c>
    </row>
    <row r="42" spans="2:72"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83</v>
      </c>
      <c r="F42">
        <v>87</v>
      </c>
      <c r="G42">
        <v>90.5</v>
      </c>
      <c r="H42">
        <v>90.1</v>
      </c>
      <c r="I42">
        <v>90.9</v>
      </c>
      <c r="J42">
        <v>92.9</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I42">
        <v>80.599999999999994</v>
      </c>
      <c r="AJ42">
        <v>83.6</v>
      </c>
      <c r="BB42" t="s">
        <v>111</v>
      </c>
      <c r="BC42" t="str">
        <f>IFERROR(VLOOKUP(BB42,'class and classification'!$A$1:$B$338,2,FALSE),VLOOKUP(BB42,'class and classification'!$A$340:$B$378,2,FALSE))</f>
        <v>Predominantly Urban</v>
      </c>
      <c r="BD42" t="str">
        <f>IFERROR(VLOOKUP(BB42,'class and classification'!$A$1:$C$338,3,FALSE),VLOOKUP(BB42,'class and classification'!$A$340:$C$378,3,FALSE))</f>
        <v>MD</v>
      </c>
      <c r="BG42">
        <v>1.5</v>
      </c>
      <c r="BH42">
        <v>3.4</v>
      </c>
      <c r="BI42">
        <v>4.0999999999999996</v>
      </c>
      <c r="BJ42">
        <v>6.1</v>
      </c>
      <c r="BL42" t="s">
        <v>111</v>
      </c>
      <c r="BM42" t="str">
        <f>IFERROR(VLOOKUP(BL42,'class and classification'!$A$1:$B$338,2,FALSE),VLOOKUP(BL42,'class and classification'!$A$340:$B$378,2,FALSE))</f>
        <v>Predominantly Urban</v>
      </c>
      <c r="BN42" t="str">
        <f>IFERROR(VLOOKUP(BL42,'class and classification'!$A$1:$C$338,3,FALSE),VLOOKUP(BL42,'class and classification'!$A$340:$C$378,3,FALSE))</f>
        <v>MD</v>
      </c>
      <c r="BO42">
        <v>83.740000000000009</v>
      </c>
      <c r="BP42">
        <v>72.48</v>
      </c>
      <c r="BQ42">
        <v>85.81</v>
      </c>
      <c r="BR42">
        <v>89.94</v>
      </c>
      <c r="BS42">
        <v>88.37</v>
      </c>
      <c r="BT42">
        <v>93.66</v>
      </c>
    </row>
    <row r="43" spans="2:72"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86</v>
      </c>
      <c r="F43">
        <v>89</v>
      </c>
      <c r="G43">
        <v>91.2</v>
      </c>
      <c r="H43">
        <v>92.1</v>
      </c>
      <c r="I43">
        <v>92.9</v>
      </c>
      <c r="J43">
        <v>92.8</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I43">
        <v>41.2</v>
      </c>
      <c r="AJ43">
        <v>63.8</v>
      </c>
      <c r="BB43" t="s">
        <v>179</v>
      </c>
      <c r="BC43" t="str">
        <f>IFERROR(VLOOKUP(BB43,'class and classification'!$A$1:$B$338,2,FALSE),VLOOKUP(BB43,'class and classification'!$A$340:$B$378,2,FALSE))</f>
        <v>Predominantly Urban</v>
      </c>
      <c r="BD43" t="str">
        <f>IFERROR(VLOOKUP(BB43,'class and classification'!$A$1:$C$338,3,FALSE),VLOOKUP(BB43,'class and classification'!$A$340:$C$378,3,FALSE))</f>
        <v>MD</v>
      </c>
      <c r="BG43">
        <v>6.9</v>
      </c>
      <c r="BH43">
        <v>4.9000000000000004</v>
      </c>
      <c r="BI43">
        <v>18.899999999999999</v>
      </c>
      <c r="BJ43">
        <v>35.9</v>
      </c>
      <c r="BL43" t="s">
        <v>179</v>
      </c>
      <c r="BM43" t="str">
        <f>IFERROR(VLOOKUP(BL43,'class and classification'!$A$1:$B$338,2,FALSE),VLOOKUP(BL43,'class and classification'!$A$340:$B$378,2,FALSE))</f>
        <v>Predominantly Urban</v>
      </c>
      <c r="BN43" t="str">
        <f>IFERROR(VLOOKUP(BL43,'class and classification'!$A$1:$C$338,3,FALSE),VLOOKUP(BL43,'class and classification'!$A$340:$C$378,3,FALSE))</f>
        <v>MD</v>
      </c>
      <c r="BO43">
        <v>97.72</v>
      </c>
      <c r="BP43">
        <v>86.99</v>
      </c>
      <c r="BQ43">
        <v>90.6</v>
      </c>
      <c r="BR43">
        <v>94.22</v>
      </c>
      <c r="BS43">
        <v>96.39</v>
      </c>
      <c r="BT43">
        <v>97.06</v>
      </c>
    </row>
    <row r="44" spans="2:72"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94</v>
      </c>
      <c r="F44">
        <v>96</v>
      </c>
      <c r="G44">
        <v>98.1</v>
      </c>
      <c r="H44">
        <v>97.1</v>
      </c>
      <c r="I44">
        <v>97.9</v>
      </c>
      <c r="J44">
        <v>98</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I44">
        <v>48.4</v>
      </c>
      <c r="AJ44">
        <v>68.400000000000006</v>
      </c>
      <c r="BB44" t="s">
        <v>191</v>
      </c>
      <c r="BC44" t="str">
        <f>IFERROR(VLOOKUP(BB44,'class and classification'!$A$1:$B$338,2,FALSE),VLOOKUP(BB44,'class and classification'!$A$340:$B$378,2,FALSE))</f>
        <v>Predominantly Urban</v>
      </c>
      <c r="BD44" t="str">
        <f>IFERROR(VLOOKUP(BB44,'class and classification'!$A$1:$C$338,3,FALSE),VLOOKUP(BB44,'class and classification'!$A$340:$C$378,3,FALSE))</f>
        <v>MD</v>
      </c>
      <c r="BG44">
        <v>0.5</v>
      </c>
      <c r="BH44">
        <v>0.8</v>
      </c>
      <c r="BI44">
        <v>3.9</v>
      </c>
      <c r="BJ44">
        <v>37</v>
      </c>
      <c r="BL44" t="s">
        <v>191</v>
      </c>
      <c r="BM44" t="str">
        <f>IFERROR(VLOOKUP(BL44,'class and classification'!$A$1:$B$338,2,FALSE),VLOOKUP(BL44,'class and classification'!$A$340:$B$378,2,FALSE))</f>
        <v>Predominantly Urban</v>
      </c>
      <c r="BN44" t="str">
        <f>IFERROR(VLOOKUP(BL44,'class and classification'!$A$1:$C$338,3,FALSE),VLOOKUP(BL44,'class and classification'!$A$340:$C$378,3,FALSE))</f>
        <v>MD</v>
      </c>
      <c r="BO44">
        <v>95.37</v>
      </c>
      <c r="BP44">
        <v>71.650000000000006</v>
      </c>
      <c r="BQ44">
        <v>89.24</v>
      </c>
      <c r="BR44">
        <v>94.22</v>
      </c>
      <c r="BS44">
        <v>93.39</v>
      </c>
      <c r="BT44">
        <v>93.58</v>
      </c>
    </row>
    <row r="45" spans="2:72"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94</v>
      </c>
      <c r="F45">
        <v>97</v>
      </c>
      <c r="G45">
        <v>97.6</v>
      </c>
      <c r="H45">
        <v>97.4</v>
      </c>
      <c r="I45">
        <v>97.7</v>
      </c>
      <c r="J45">
        <v>98.6</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I45">
        <v>97.5</v>
      </c>
      <c r="AJ45">
        <v>97.6</v>
      </c>
      <c r="BB45" t="s">
        <v>249</v>
      </c>
      <c r="BC45" t="str">
        <f>IFERROR(VLOOKUP(BB45,'class and classification'!$A$1:$B$338,2,FALSE),VLOOKUP(BB45,'class and classification'!$A$340:$B$378,2,FALSE))</f>
        <v>Predominantly Urban</v>
      </c>
      <c r="BD45" t="str">
        <f>IFERROR(VLOOKUP(BB45,'class and classification'!$A$1:$C$338,3,FALSE),VLOOKUP(BB45,'class and classification'!$A$340:$C$378,3,FALSE))</f>
        <v>MD</v>
      </c>
      <c r="BG45">
        <v>0.3</v>
      </c>
      <c r="BH45">
        <v>0.5</v>
      </c>
      <c r="BI45">
        <v>1</v>
      </c>
      <c r="BJ45">
        <v>1.7</v>
      </c>
      <c r="BL45" t="s">
        <v>249</v>
      </c>
      <c r="BM45" t="str">
        <f>IFERROR(VLOOKUP(BL45,'class and classification'!$A$1:$B$338,2,FALSE),VLOOKUP(BL45,'class and classification'!$A$340:$B$378,2,FALSE))</f>
        <v>Predominantly Urban</v>
      </c>
      <c r="BN45" t="str">
        <f>IFERROR(VLOOKUP(BL45,'class and classification'!$A$1:$C$338,3,FALSE),VLOOKUP(BL45,'class and classification'!$A$340:$C$378,3,FALSE))</f>
        <v>MD</v>
      </c>
      <c r="BO45">
        <v>95.99</v>
      </c>
      <c r="BP45">
        <v>66.12</v>
      </c>
      <c r="BQ45">
        <v>77.010000000000005</v>
      </c>
      <c r="BR45">
        <v>78.489999999999995</v>
      </c>
      <c r="BS45">
        <v>79.510000000000005</v>
      </c>
      <c r="BT45">
        <v>85.44</v>
      </c>
    </row>
    <row r="46" spans="2:72"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96</v>
      </c>
      <c r="F46">
        <v>96</v>
      </c>
      <c r="G46">
        <v>98.399999999999991</v>
      </c>
      <c r="H46">
        <v>96.8</v>
      </c>
      <c r="I46">
        <v>96.6</v>
      </c>
      <c r="J46">
        <v>96.7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I46">
        <v>0.7</v>
      </c>
      <c r="AJ46">
        <v>1.6</v>
      </c>
      <c r="BB46" t="s">
        <v>264</v>
      </c>
      <c r="BC46" t="str">
        <f>IFERROR(VLOOKUP(BB46,'class and classification'!$A$1:$B$338,2,FALSE),VLOOKUP(BB46,'class and classification'!$A$340:$B$378,2,FALSE))</f>
        <v>Predominantly Urban</v>
      </c>
      <c r="BD46" t="str">
        <f>IFERROR(VLOOKUP(BB46,'class and classification'!$A$1:$C$338,3,FALSE),VLOOKUP(BB46,'class and classification'!$A$340:$C$378,3,FALSE))</f>
        <v>MD</v>
      </c>
      <c r="BG46">
        <v>0.4</v>
      </c>
      <c r="BH46">
        <v>4.8</v>
      </c>
      <c r="BI46">
        <v>6.9</v>
      </c>
      <c r="BJ46">
        <v>11.4</v>
      </c>
      <c r="BL46" t="s">
        <v>264</v>
      </c>
      <c r="BM46" t="str">
        <f>IFERROR(VLOOKUP(BL46,'class and classification'!$A$1:$B$338,2,FALSE),VLOOKUP(BL46,'class and classification'!$A$340:$B$378,2,FALSE))</f>
        <v>Predominantly Urban</v>
      </c>
      <c r="BN46" t="str">
        <f>IFERROR(VLOOKUP(BL46,'class and classification'!$A$1:$C$338,3,FALSE),VLOOKUP(BL46,'class and classification'!$A$340:$C$378,3,FALSE))</f>
        <v>MD</v>
      </c>
      <c r="BO46">
        <v>96.34</v>
      </c>
      <c r="BP46">
        <v>79.010000000000005</v>
      </c>
      <c r="BQ46">
        <v>85.08</v>
      </c>
      <c r="BR46">
        <v>90.44</v>
      </c>
      <c r="BS46">
        <v>89.55</v>
      </c>
      <c r="BT46">
        <v>89.57</v>
      </c>
    </row>
    <row r="47" spans="2:72"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97</v>
      </c>
      <c r="F47">
        <v>98</v>
      </c>
      <c r="G47">
        <v>98.899999999999991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I47">
        <v>5.8</v>
      </c>
      <c r="AJ47">
        <v>49.4</v>
      </c>
      <c r="BB47" t="s">
        <v>33</v>
      </c>
      <c r="BC47" t="str">
        <f>IFERROR(VLOOKUP(BB47,'class and classification'!$A$1:$B$338,2,FALSE),VLOOKUP(BB47,'class and classification'!$A$340:$B$378,2,FALSE))</f>
        <v>Predominantly Urban</v>
      </c>
      <c r="BD47" t="str">
        <f>IFERROR(VLOOKUP(BB47,'class and classification'!$A$1:$C$338,3,FALSE),VLOOKUP(BB47,'class and classification'!$A$340:$C$378,3,FALSE))</f>
        <v>MD</v>
      </c>
      <c r="BG47">
        <v>0.7</v>
      </c>
      <c r="BH47">
        <v>0.8</v>
      </c>
      <c r="BI47">
        <v>1.2</v>
      </c>
      <c r="BJ47">
        <v>13.1</v>
      </c>
      <c r="BL47" t="s">
        <v>33</v>
      </c>
      <c r="BM47" t="str">
        <f>IFERROR(VLOOKUP(BL47,'class and classification'!$A$1:$B$338,2,FALSE),VLOOKUP(BL47,'class and classification'!$A$340:$B$378,2,FALSE))</f>
        <v>Predominantly Urban</v>
      </c>
      <c r="BN47" t="str">
        <f>IFERROR(VLOOKUP(BL47,'class and classification'!$A$1:$C$338,3,FALSE),VLOOKUP(BL47,'class and classification'!$A$340:$C$378,3,FALSE))</f>
        <v>MD</v>
      </c>
      <c r="BO47">
        <v>91.86</v>
      </c>
      <c r="BP47">
        <v>67.53</v>
      </c>
      <c r="BQ47">
        <v>84.89</v>
      </c>
      <c r="BR47">
        <v>90.14</v>
      </c>
      <c r="BS47">
        <v>88.99</v>
      </c>
      <c r="BT47">
        <v>89.38</v>
      </c>
    </row>
    <row r="48" spans="2:72"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96</v>
      </c>
      <c r="F48">
        <v>96</v>
      </c>
      <c r="G48">
        <v>97.3</v>
      </c>
      <c r="H48">
        <v>96.3</v>
      </c>
      <c r="I48">
        <v>97.6</v>
      </c>
      <c r="J48">
        <v>97.2</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I48">
        <v>54.8</v>
      </c>
      <c r="AJ48">
        <v>72</v>
      </c>
      <c r="BB48" t="s">
        <v>51</v>
      </c>
      <c r="BC48" t="str">
        <f>IFERROR(VLOOKUP(BB48,'class and classification'!$A$1:$B$338,2,FALSE),VLOOKUP(BB48,'class and classification'!$A$340:$B$378,2,FALSE))</f>
        <v>Predominantly Urban</v>
      </c>
      <c r="BD48" t="str">
        <f>IFERROR(VLOOKUP(BB48,'class and classification'!$A$1:$C$338,3,FALSE),VLOOKUP(BB48,'class and classification'!$A$340:$C$378,3,FALSE))</f>
        <v>MD</v>
      </c>
      <c r="BG48">
        <v>3</v>
      </c>
      <c r="BH48">
        <v>9.5</v>
      </c>
      <c r="BI48">
        <v>23.7</v>
      </c>
      <c r="BJ48">
        <v>59.9</v>
      </c>
      <c r="BL48" t="s">
        <v>51</v>
      </c>
      <c r="BM48" t="str">
        <f>IFERROR(VLOOKUP(BL48,'class and classification'!$A$1:$B$338,2,FALSE),VLOOKUP(BL48,'class and classification'!$A$340:$B$378,2,FALSE))</f>
        <v>Predominantly Urban</v>
      </c>
      <c r="BN48" t="str">
        <f>IFERROR(VLOOKUP(BL48,'class and classification'!$A$1:$C$338,3,FALSE),VLOOKUP(BL48,'class and classification'!$A$340:$C$378,3,FALSE))</f>
        <v>MD</v>
      </c>
      <c r="BO48">
        <v>91.600000000000009</v>
      </c>
      <c r="BP48">
        <v>62.47</v>
      </c>
      <c r="BQ48">
        <v>80.489999999999995</v>
      </c>
      <c r="BR48">
        <v>76.23</v>
      </c>
      <c r="BS48">
        <v>75.77</v>
      </c>
      <c r="BT48">
        <v>79.14</v>
      </c>
    </row>
    <row r="49" spans="2:72"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96</v>
      </c>
      <c r="F49">
        <v>97</v>
      </c>
      <c r="G49">
        <v>97.7</v>
      </c>
      <c r="H49">
        <v>98.4</v>
      </c>
      <c r="I49">
        <v>98.6</v>
      </c>
      <c r="J49">
        <v>97.4</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BB49" t="s">
        <v>165</v>
      </c>
      <c r="BC49" t="str">
        <f>IFERROR(VLOOKUP(BB49,'class and classification'!$A$1:$B$338,2,FALSE),VLOOKUP(BB49,'class and classification'!$A$340:$B$378,2,FALSE))</f>
        <v>Predominantly Urban</v>
      </c>
      <c r="BD49" t="str">
        <f>IFERROR(VLOOKUP(BB49,'class and classification'!$A$1:$C$338,3,FALSE),VLOOKUP(BB49,'class and classification'!$A$340:$C$378,3,FALSE))</f>
        <v>MD</v>
      </c>
      <c r="BG49">
        <v>6.5</v>
      </c>
      <c r="BH49">
        <v>13.6</v>
      </c>
      <c r="BI49">
        <v>24.3</v>
      </c>
      <c r="BJ49">
        <v>30.9</v>
      </c>
      <c r="BL49" t="s">
        <v>165</v>
      </c>
      <c r="BM49" t="str">
        <f>IFERROR(VLOOKUP(BL49,'class and classification'!$A$1:$B$338,2,FALSE),VLOOKUP(BL49,'class and classification'!$A$340:$B$378,2,FALSE))</f>
        <v>Predominantly Urban</v>
      </c>
      <c r="BN49" t="str">
        <f>IFERROR(VLOOKUP(BL49,'class and classification'!$A$1:$C$338,3,FALSE),VLOOKUP(BL49,'class and classification'!$A$340:$C$378,3,FALSE))</f>
        <v>MD</v>
      </c>
      <c r="BO49">
        <v>97.5</v>
      </c>
      <c r="BP49">
        <v>82.54</v>
      </c>
      <c r="BQ49">
        <v>92.83</v>
      </c>
      <c r="BR49">
        <v>91.18</v>
      </c>
      <c r="BS49">
        <v>92.41</v>
      </c>
      <c r="BT49">
        <v>93.56</v>
      </c>
    </row>
    <row r="50" spans="2:72"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93</v>
      </c>
      <c r="F50">
        <v>93</v>
      </c>
      <c r="G50">
        <v>97.1</v>
      </c>
      <c r="H50">
        <v>96.2</v>
      </c>
      <c r="I50">
        <v>96.6</v>
      </c>
      <c r="J50">
        <v>96.8</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I50">
        <v>22.2</v>
      </c>
      <c r="AJ50">
        <v>24.7</v>
      </c>
      <c r="BB50" t="s">
        <v>199</v>
      </c>
      <c r="BC50" t="str">
        <f>IFERROR(VLOOKUP(BB50,'class and classification'!$A$1:$B$338,2,FALSE),VLOOKUP(BB50,'class and classification'!$A$340:$B$378,2,FALSE))</f>
        <v>Predominantly Urban</v>
      </c>
      <c r="BD50" t="str">
        <f>IFERROR(VLOOKUP(BB50,'class and classification'!$A$1:$C$338,3,FALSE),VLOOKUP(BB50,'class and classification'!$A$340:$C$378,3,FALSE))</f>
        <v>MD</v>
      </c>
      <c r="BG50">
        <v>0.1</v>
      </c>
      <c r="BH50">
        <v>8.3000000000000007</v>
      </c>
      <c r="BI50">
        <v>14.2</v>
      </c>
      <c r="BJ50">
        <v>21.3</v>
      </c>
      <c r="BL50" t="s">
        <v>199</v>
      </c>
      <c r="BM50" t="str">
        <f>IFERROR(VLOOKUP(BL50,'class and classification'!$A$1:$B$338,2,FALSE),VLOOKUP(BL50,'class and classification'!$A$340:$B$378,2,FALSE))</f>
        <v>Predominantly Urban</v>
      </c>
      <c r="BN50" t="str">
        <f>IFERROR(VLOOKUP(BL50,'class and classification'!$A$1:$C$338,3,FALSE),VLOOKUP(BL50,'class and classification'!$A$340:$C$378,3,FALSE))</f>
        <v>MD</v>
      </c>
      <c r="BO50">
        <v>62.1</v>
      </c>
      <c r="BP50">
        <v>79.03</v>
      </c>
      <c r="BQ50">
        <v>91.2</v>
      </c>
      <c r="BR50">
        <v>95.17</v>
      </c>
      <c r="BS50">
        <v>93.94</v>
      </c>
      <c r="BT50">
        <v>94.74</v>
      </c>
    </row>
    <row r="51" spans="2:72"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79</v>
      </c>
      <c r="F51">
        <v>90</v>
      </c>
      <c r="G51">
        <v>90.5</v>
      </c>
      <c r="H51">
        <v>91.4</v>
      </c>
      <c r="I51">
        <v>91.6</v>
      </c>
      <c r="J51">
        <v>90.6</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I51">
        <v>25.2</v>
      </c>
      <c r="AJ51">
        <v>49.3</v>
      </c>
      <c r="BB51" t="s">
        <v>214</v>
      </c>
      <c r="BC51" t="str">
        <f>IFERROR(VLOOKUP(BB51,'class and classification'!$A$1:$B$338,2,FALSE),VLOOKUP(BB51,'class and classification'!$A$340:$B$378,2,FALSE))</f>
        <v>Predominantly Urban</v>
      </c>
      <c r="BD51" t="str">
        <f>IFERROR(VLOOKUP(BB51,'class and classification'!$A$1:$C$338,3,FALSE),VLOOKUP(BB51,'class and classification'!$A$340:$C$378,3,FALSE))</f>
        <v>MD</v>
      </c>
      <c r="BG51">
        <v>7.1</v>
      </c>
      <c r="BH51">
        <v>8.6</v>
      </c>
      <c r="BI51">
        <v>10.4</v>
      </c>
      <c r="BJ51">
        <v>11.4</v>
      </c>
      <c r="BL51" t="s">
        <v>214</v>
      </c>
      <c r="BM51" t="str">
        <f>IFERROR(VLOOKUP(BL51,'class and classification'!$A$1:$B$338,2,FALSE),VLOOKUP(BL51,'class and classification'!$A$340:$B$378,2,FALSE))</f>
        <v>Predominantly Urban</v>
      </c>
      <c r="BN51" t="str">
        <f>IFERROR(VLOOKUP(BL51,'class and classification'!$A$1:$C$338,3,FALSE),VLOOKUP(BL51,'class and classification'!$A$340:$C$378,3,FALSE))</f>
        <v>MD</v>
      </c>
      <c r="BO51">
        <v>75.460000000000008</v>
      </c>
      <c r="BP51">
        <v>70.36</v>
      </c>
      <c r="BQ51">
        <v>81.599999999999994</v>
      </c>
      <c r="BR51">
        <v>84.08</v>
      </c>
      <c r="BS51">
        <v>85.39</v>
      </c>
      <c r="BT51">
        <v>84.5</v>
      </c>
    </row>
    <row r="52" spans="2:72"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72</v>
      </c>
      <c r="F52">
        <v>79</v>
      </c>
      <c r="G52">
        <v>83.7</v>
      </c>
      <c r="H52">
        <v>85.7</v>
      </c>
      <c r="I52">
        <v>86.6</v>
      </c>
      <c r="J52">
        <v>85.8</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I52">
        <v>9.3000000000000007</v>
      </c>
      <c r="AJ52">
        <v>20.5</v>
      </c>
      <c r="BB52" t="s">
        <v>225</v>
      </c>
      <c r="BC52" t="str">
        <f>IFERROR(VLOOKUP(BB52,'class and classification'!$A$1:$B$338,2,FALSE),VLOOKUP(BB52,'class and classification'!$A$340:$B$378,2,FALSE))</f>
        <v>Predominantly Urban</v>
      </c>
      <c r="BD52" t="str">
        <f>IFERROR(VLOOKUP(BB52,'class and classification'!$A$1:$C$338,3,FALSE),VLOOKUP(BB52,'class and classification'!$A$340:$C$378,3,FALSE))</f>
        <v>MD</v>
      </c>
      <c r="BG52">
        <v>9.6</v>
      </c>
      <c r="BH52">
        <v>46.9</v>
      </c>
      <c r="BI52">
        <v>56.5</v>
      </c>
      <c r="BJ52">
        <v>58.2</v>
      </c>
      <c r="BL52" t="s">
        <v>225</v>
      </c>
      <c r="BM52" t="str">
        <f>IFERROR(VLOOKUP(BL52,'class and classification'!$A$1:$B$338,2,FALSE),VLOOKUP(BL52,'class and classification'!$A$340:$B$378,2,FALSE))</f>
        <v>Predominantly Urban</v>
      </c>
      <c r="BN52" t="str">
        <f>IFERROR(VLOOKUP(BL52,'class and classification'!$A$1:$C$338,3,FALSE),VLOOKUP(BL52,'class and classification'!$A$340:$C$378,3,FALSE))</f>
        <v>MD</v>
      </c>
      <c r="BO52">
        <v>90.78</v>
      </c>
      <c r="BP52">
        <v>78.7</v>
      </c>
      <c r="BQ52">
        <v>92.15</v>
      </c>
      <c r="BR52">
        <v>87.03</v>
      </c>
      <c r="BS52">
        <v>83.4</v>
      </c>
      <c r="BT52">
        <v>86.32</v>
      </c>
    </row>
    <row r="53" spans="2:72"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95</v>
      </c>
      <c r="F53">
        <v>96</v>
      </c>
      <c r="G53">
        <v>98.7</v>
      </c>
      <c r="H53">
        <v>98.7</v>
      </c>
      <c r="I53">
        <v>98.7</v>
      </c>
      <c r="J53">
        <v>98.5</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I53">
        <v>4.5</v>
      </c>
      <c r="AJ53">
        <v>21.1</v>
      </c>
      <c r="BB53" t="s">
        <v>259</v>
      </c>
      <c r="BC53" t="str">
        <f>IFERROR(VLOOKUP(BB53,'class and classification'!$A$1:$B$338,2,FALSE),VLOOKUP(BB53,'class and classification'!$A$340:$B$378,2,FALSE))</f>
        <v>Predominantly Urban</v>
      </c>
      <c r="BD53" t="str">
        <f>IFERROR(VLOOKUP(BB53,'class and classification'!$A$1:$C$338,3,FALSE),VLOOKUP(BB53,'class and classification'!$A$340:$C$378,3,FALSE))</f>
        <v>MD</v>
      </c>
      <c r="BG53">
        <v>0.2</v>
      </c>
      <c r="BH53">
        <v>0.7</v>
      </c>
      <c r="BI53">
        <v>2.6</v>
      </c>
      <c r="BJ53">
        <v>10.9</v>
      </c>
      <c r="BL53" t="s">
        <v>259</v>
      </c>
      <c r="BM53" t="str">
        <f>IFERROR(VLOOKUP(BL53,'class and classification'!$A$1:$B$338,2,FALSE),VLOOKUP(BL53,'class and classification'!$A$340:$B$378,2,FALSE))</f>
        <v>Predominantly Urban</v>
      </c>
      <c r="BN53" t="str">
        <f>IFERROR(VLOOKUP(BL53,'class and classification'!$A$1:$C$338,3,FALSE),VLOOKUP(BL53,'class and classification'!$A$340:$C$378,3,FALSE))</f>
        <v>MD</v>
      </c>
      <c r="BO53">
        <v>88.35</v>
      </c>
      <c r="BP53">
        <v>73.19</v>
      </c>
      <c r="BQ53">
        <v>83.44</v>
      </c>
      <c r="BR53">
        <v>78.900000000000006</v>
      </c>
      <c r="BS53">
        <v>76.8</v>
      </c>
      <c r="BT53">
        <v>78.61</v>
      </c>
    </row>
    <row r="54" spans="2:72"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91</v>
      </c>
      <c r="F54">
        <v>94</v>
      </c>
      <c r="G54">
        <v>96.5</v>
      </c>
      <c r="H54">
        <v>97.3</v>
      </c>
      <c r="I54">
        <v>98.1</v>
      </c>
      <c r="J54">
        <v>98</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I54">
        <v>76.900000000000006</v>
      </c>
      <c r="AJ54">
        <v>76.8</v>
      </c>
      <c r="BB54" t="s">
        <v>269</v>
      </c>
      <c r="BC54" t="str">
        <f>IFERROR(VLOOKUP(BB54,'class and classification'!$A$1:$B$338,2,FALSE),VLOOKUP(BB54,'class and classification'!$A$340:$B$378,2,FALSE))</f>
        <v>Predominantly Urban</v>
      </c>
      <c r="BD54" t="str">
        <f>IFERROR(VLOOKUP(BB54,'class and classification'!$A$1:$C$338,3,FALSE),VLOOKUP(BB54,'class and classification'!$A$340:$C$378,3,FALSE))</f>
        <v>MD</v>
      </c>
      <c r="BG54">
        <v>0.7</v>
      </c>
      <c r="BH54">
        <v>11.5</v>
      </c>
      <c r="BI54">
        <v>16.7</v>
      </c>
      <c r="BJ54">
        <v>19.899999999999999</v>
      </c>
      <c r="BL54" t="s">
        <v>269</v>
      </c>
      <c r="BM54" t="str">
        <f>IFERROR(VLOOKUP(BL54,'class and classification'!$A$1:$B$338,2,FALSE),VLOOKUP(BL54,'class and classification'!$A$340:$B$378,2,FALSE))</f>
        <v>Predominantly Urban</v>
      </c>
      <c r="BN54" t="str">
        <f>IFERROR(VLOOKUP(BL54,'class and classification'!$A$1:$C$338,3,FALSE),VLOOKUP(BL54,'class and classification'!$A$340:$C$378,3,FALSE))</f>
        <v>MD</v>
      </c>
      <c r="BO54">
        <v>81.540000000000006</v>
      </c>
      <c r="BP54">
        <v>73.09</v>
      </c>
      <c r="BQ54">
        <v>87.41</v>
      </c>
      <c r="BR54">
        <v>90.99</v>
      </c>
      <c r="BS54">
        <v>90.38</v>
      </c>
      <c r="BT54">
        <v>91.28</v>
      </c>
    </row>
    <row r="55" spans="2:72"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94</v>
      </c>
      <c r="F55">
        <v>94</v>
      </c>
      <c r="G55">
        <v>97</v>
      </c>
      <c r="H55">
        <v>95.2</v>
      </c>
      <c r="I55">
        <v>96.3</v>
      </c>
      <c r="J55">
        <v>97.5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I55">
        <v>10.6</v>
      </c>
      <c r="AJ55">
        <v>14.3</v>
      </c>
      <c r="BB55" t="s">
        <v>284</v>
      </c>
      <c r="BC55" t="str">
        <f>IFERROR(VLOOKUP(BB55,'class and classification'!$A$1:$B$338,2,FALSE),VLOOKUP(BB55,'class and classification'!$A$340:$B$378,2,FALSE))</f>
        <v>Predominantly Urban</v>
      </c>
      <c r="BD55" t="str">
        <f>IFERROR(VLOOKUP(BB55,'class and classification'!$A$1:$C$338,3,FALSE),VLOOKUP(BB55,'class and classification'!$A$340:$C$378,3,FALSE))</f>
        <v>MD</v>
      </c>
      <c r="BG55">
        <v>2</v>
      </c>
      <c r="BH55">
        <v>2.1</v>
      </c>
      <c r="BI55">
        <v>2.4</v>
      </c>
      <c r="BJ55">
        <v>3.5</v>
      </c>
      <c r="BL55" t="s">
        <v>284</v>
      </c>
      <c r="BM55" t="str">
        <f>IFERROR(VLOOKUP(BL55,'class and classification'!$A$1:$B$338,2,FALSE),VLOOKUP(BL55,'class and classification'!$A$340:$B$378,2,FALSE))</f>
        <v>Predominantly Urban</v>
      </c>
      <c r="BN55" t="str">
        <f>IFERROR(VLOOKUP(BL55,'class and classification'!$A$1:$C$338,3,FALSE),VLOOKUP(BL55,'class and classification'!$A$340:$C$378,3,FALSE))</f>
        <v>MD</v>
      </c>
      <c r="BO55">
        <v>90.18</v>
      </c>
      <c r="BP55">
        <v>75.540000000000006</v>
      </c>
      <c r="BQ55">
        <v>82.73</v>
      </c>
      <c r="BR55">
        <v>86.95</v>
      </c>
      <c r="BS55">
        <v>89.87</v>
      </c>
      <c r="BT55">
        <v>89.53</v>
      </c>
    </row>
    <row r="56" spans="2:72"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95</v>
      </c>
      <c r="F56">
        <v>95</v>
      </c>
      <c r="G56">
        <v>95.7</v>
      </c>
      <c r="H56">
        <v>95.199999999999989</v>
      </c>
      <c r="I56">
        <v>96.9</v>
      </c>
      <c r="J56">
        <v>97.9</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I56">
        <v>22.4</v>
      </c>
      <c r="AJ56">
        <v>38.299999999999997</v>
      </c>
      <c r="BB56" t="s">
        <v>306</v>
      </c>
      <c r="BC56" t="str">
        <f>IFERROR(VLOOKUP(BB56,'class and classification'!$A$1:$B$338,2,FALSE),VLOOKUP(BB56,'class and classification'!$A$340:$B$378,2,FALSE))</f>
        <v>Predominantly Urban</v>
      </c>
      <c r="BD56" t="str">
        <f>IFERROR(VLOOKUP(BB56,'class and classification'!$A$1:$C$338,3,FALSE),VLOOKUP(BB56,'class and classification'!$A$340:$C$378,3,FALSE))</f>
        <v>MD</v>
      </c>
      <c r="BG56">
        <v>0.4</v>
      </c>
      <c r="BH56">
        <v>0.9</v>
      </c>
      <c r="BI56">
        <v>3.6</v>
      </c>
      <c r="BJ56">
        <v>6</v>
      </c>
      <c r="BL56" t="s">
        <v>306</v>
      </c>
      <c r="BM56" t="str">
        <f>IFERROR(VLOOKUP(BL56,'class and classification'!$A$1:$B$338,2,FALSE),VLOOKUP(BL56,'class and classification'!$A$340:$B$378,2,FALSE))</f>
        <v>Predominantly Urban</v>
      </c>
      <c r="BN56" t="str">
        <f>IFERROR(VLOOKUP(BL56,'class and classification'!$A$1:$C$338,3,FALSE),VLOOKUP(BL56,'class and classification'!$A$340:$C$378,3,FALSE))</f>
        <v>MD</v>
      </c>
      <c r="BO56">
        <v>87.63</v>
      </c>
      <c r="BP56">
        <v>54.44</v>
      </c>
      <c r="BQ56">
        <v>67.959999999999994</v>
      </c>
      <c r="BR56">
        <v>80.03</v>
      </c>
      <c r="BS56">
        <v>77.34</v>
      </c>
      <c r="BT56">
        <v>84.63</v>
      </c>
    </row>
    <row r="57" spans="2:72"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92</v>
      </c>
      <c r="F57">
        <v>94</v>
      </c>
      <c r="G57">
        <v>96.1</v>
      </c>
      <c r="H57">
        <v>95.1</v>
      </c>
      <c r="I57">
        <v>95.9</v>
      </c>
      <c r="J57">
        <v>95.9</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I57">
        <v>80.900000000000006</v>
      </c>
      <c r="AJ57">
        <v>84</v>
      </c>
      <c r="BB57" t="s">
        <v>151</v>
      </c>
      <c r="BC57" t="str">
        <f>IFERROR(VLOOKUP(BB57,'class and classification'!$A$1:$B$338,2,FALSE),VLOOKUP(BB57,'class and classification'!$A$340:$B$378,2,FALSE))</f>
        <v>Predominantly Urban</v>
      </c>
      <c r="BD57" t="str">
        <f>IFERROR(VLOOKUP(BB57,'class and classification'!$A$1:$C$338,3,FALSE),VLOOKUP(BB57,'class and classification'!$A$340:$C$378,3,FALSE))</f>
        <v>MD</v>
      </c>
      <c r="BG57">
        <v>5.5</v>
      </c>
      <c r="BH57">
        <v>3.9</v>
      </c>
      <c r="BI57">
        <v>10</v>
      </c>
      <c r="BJ57">
        <v>23</v>
      </c>
      <c r="BL57" t="s">
        <v>151</v>
      </c>
      <c r="BM57" t="str">
        <f>IFERROR(VLOOKUP(BL57,'class and classification'!$A$1:$B$338,2,FALSE),VLOOKUP(BL57,'class and classification'!$A$340:$B$378,2,FALSE))</f>
        <v>Predominantly Urban</v>
      </c>
      <c r="BN57" t="str">
        <f>IFERROR(VLOOKUP(BL57,'class and classification'!$A$1:$C$338,3,FALSE),VLOOKUP(BL57,'class and classification'!$A$340:$C$378,3,FALSE))</f>
        <v>MD</v>
      </c>
      <c r="BO57">
        <v>88.87</v>
      </c>
      <c r="BP57">
        <v>61.46</v>
      </c>
      <c r="BQ57">
        <v>83.56</v>
      </c>
      <c r="BR57">
        <v>91.35</v>
      </c>
      <c r="BS57">
        <v>93.7</v>
      </c>
      <c r="BT57">
        <v>94.73</v>
      </c>
    </row>
    <row r="58" spans="2:72"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98</v>
      </c>
      <c r="F58">
        <v>98</v>
      </c>
      <c r="G58">
        <v>98.6</v>
      </c>
      <c r="H58">
        <v>97.5</v>
      </c>
      <c r="I58">
        <v>97.7</v>
      </c>
      <c r="J58">
        <v>97.7</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I58">
        <v>20.399999999999999</v>
      </c>
      <c r="AJ58">
        <v>26.1</v>
      </c>
      <c r="BB58" t="s">
        <v>160</v>
      </c>
      <c r="BC58" t="str">
        <f>IFERROR(VLOOKUP(BB58,'class and classification'!$A$1:$B$338,2,FALSE),VLOOKUP(BB58,'class and classification'!$A$340:$B$378,2,FALSE))</f>
        <v>Predominantly Urban</v>
      </c>
      <c r="BD58" t="str">
        <f>IFERROR(VLOOKUP(BB58,'class and classification'!$A$1:$C$338,3,FALSE),VLOOKUP(BB58,'class and classification'!$A$340:$C$378,3,FALSE))</f>
        <v>MD</v>
      </c>
      <c r="BG58">
        <v>3.8</v>
      </c>
      <c r="BH58">
        <v>25.1</v>
      </c>
      <c r="BI58">
        <v>31.4</v>
      </c>
      <c r="BJ58">
        <v>38.299999999999997</v>
      </c>
      <c r="BL58" t="s">
        <v>160</v>
      </c>
      <c r="BM58" t="str">
        <f>IFERROR(VLOOKUP(BL58,'class and classification'!$A$1:$B$338,2,FALSE),VLOOKUP(BL58,'class and classification'!$A$340:$B$378,2,FALSE))</f>
        <v>Predominantly Urban</v>
      </c>
      <c r="BN58" t="str">
        <f>IFERROR(VLOOKUP(BL58,'class and classification'!$A$1:$C$338,3,FALSE),VLOOKUP(BL58,'class and classification'!$A$340:$C$378,3,FALSE))</f>
        <v>MD</v>
      </c>
      <c r="BO58">
        <v>99.22999999999999</v>
      </c>
      <c r="BP58">
        <v>82.66</v>
      </c>
      <c r="BQ58">
        <v>91.7</v>
      </c>
      <c r="BR58">
        <v>91.49</v>
      </c>
      <c r="BS58">
        <v>91.98</v>
      </c>
      <c r="BT58">
        <v>92.69</v>
      </c>
    </row>
    <row r="59" spans="2:72"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82</v>
      </c>
      <c r="F59">
        <v>88</v>
      </c>
      <c r="G59">
        <v>91.2</v>
      </c>
      <c r="H59">
        <v>91.8</v>
      </c>
      <c r="I59">
        <v>92.6</v>
      </c>
      <c r="J59">
        <v>93</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I59">
        <v>9.6</v>
      </c>
      <c r="AJ59">
        <v>46.9</v>
      </c>
      <c r="BB59" t="s">
        <v>229</v>
      </c>
      <c r="BC59" t="str">
        <f>IFERROR(VLOOKUP(BB59,'class and classification'!$A$1:$B$338,2,FALSE),VLOOKUP(BB59,'class and classification'!$A$340:$B$378,2,FALSE))</f>
        <v>Predominantly Urban</v>
      </c>
      <c r="BD59" t="str">
        <f>IFERROR(VLOOKUP(BB59,'class and classification'!$A$1:$C$338,3,FALSE),VLOOKUP(BB59,'class and classification'!$A$340:$C$378,3,FALSE))</f>
        <v>MD</v>
      </c>
      <c r="BG59">
        <v>0.1</v>
      </c>
      <c r="BH59">
        <v>2.1</v>
      </c>
      <c r="BI59">
        <v>26.4</v>
      </c>
      <c r="BJ59">
        <v>39.700000000000003</v>
      </c>
      <c r="BL59" t="s">
        <v>229</v>
      </c>
      <c r="BM59" t="str">
        <f>IFERROR(VLOOKUP(BL59,'class and classification'!$A$1:$B$338,2,FALSE),VLOOKUP(BL59,'class and classification'!$A$340:$B$378,2,FALSE))</f>
        <v>Predominantly Urban</v>
      </c>
      <c r="BN59" t="str">
        <f>IFERROR(VLOOKUP(BL59,'class and classification'!$A$1:$C$338,3,FALSE),VLOOKUP(BL59,'class and classification'!$A$340:$C$378,3,FALSE))</f>
        <v>MD</v>
      </c>
      <c r="BO59">
        <v>85.13</v>
      </c>
      <c r="BP59">
        <v>64.48</v>
      </c>
      <c r="BQ59">
        <v>70.33</v>
      </c>
      <c r="BR59">
        <v>71.8</v>
      </c>
      <c r="BS59">
        <v>71.72</v>
      </c>
      <c r="BT59">
        <v>74.319999999999993</v>
      </c>
    </row>
    <row r="60" spans="2:72"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87</v>
      </c>
      <c r="F60">
        <v>93</v>
      </c>
      <c r="G60">
        <v>97.7</v>
      </c>
      <c r="H60">
        <v>97.6</v>
      </c>
      <c r="I60">
        <v>97.6</v>
      </c>
      <c r="J60">
        <v>97.5</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I60">
        <v>7.5</v>
      </c>
      <c r="AJ60">
        <v>24.1</v>
      </c>
      <c r="BB60" t="s">
        <v>255</v>
      </c>
      <c r="BC60" t="str">
        <f>IFERROR(VLOOKUP(BB60,'class and classification'!$A$1:$B$338,2,FALSE),VLOOKUP(BB60,'class and classification'!$A$340:$B$378,2,FALSE))</f>
        <v>Predominantly Urban</v>
      </c>
      <c r="BD60" t="str">
        <f>IFERROR(VLOOKUP(BB60,'class and classification'!$A$1:$C$338,3,FALSE),VLOOKUP(BB60,'class and classification'!$A$340:$C$378,3,FALSE))</f>
        <v>MD</v>
      </c>
      <c r="BG60">
        <v>0.9</v>
      </c>
      <c r="BH60">
        <v>1.4</v>
      </c>
      <c r="BI60">
        <v>4.7</v>
      </c>
      <c r="BJ60">
        <v>6.8</v>
      </c>
      <c r="BL60" t="s">
        <v>255</v>
      </c>
      <c r="BM60" t="str">
        <f>IFERROR(VLOOKUP(BL60,'class and classification'!$A$1:$B$338,2,FALSE),VLOOKUP(BL60,'class and classification'!$A$340:$B$378,2,FALSE))</f>
        <v>Predominantly Urban</v>
      </c>
      <c r="BN60" t="str">
        <f>IFERROR(VLOOKUP(BL60,'class and classification'!$A$1:$C$338,3,FALSE),VLOOKUP(BL60,'class and classification'!$A$340:$C$378,3,FALSE))</f>
        <v>MD</v>
      </c>
      <c r="BO60">
        <v>66.33</v>
      </c>
      <c r="BP60">
        <v>39.909999999999997</v>
      </c>
      <c r="BQ60">
        <v>65.489999999999995</v>
      </c>
      <c r="BR60">
        <v>71.58</v>
      </c>
      <c r="BS60">
        <v>80.13</v>
      </c>
      <c r="BT60">
        <v>74.45</v>
      </c>
    </row>
    <row r="61" spans="2:72"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92</v>
      </c>
      <c r="F61">
        <v>93</v>
      </c>
      <c r="G61">
        <v>94.8</v>
      </c>
      <c r="H61">
        <v>95.2</v>
      </c>
      <c r="I61">
        <v>95.8</v>
      </c>
      <c r="J61">
        <v>95.6</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I61">
        <v>21</v>
      </c>
      <c r="AJ61">
        <v>32.799999999999997</v>
      </c>
      <c r="BB61" t="s">
        <v>310</v>
      </c>
      <c r="BC61" t="str">
        <f>IFERROR(VLOOKUP(BB61,'class and classification'!$A$1:$B$338,2,FALSE),VLOOKUP(BB61,'class and classification'!$A$340:$B$378,2,FALSE))</f>
        <v>Predominantly Urban</v>
      </c>
      <c r="BD61" t="str">
        <f>IFERROR(VLOOKUP(BB61,'class and classification'!$A$1:$C$338,3,FALSE),VLOOKUP(BB61,'class and classification'!$A$340:$C$378,3,FALSE))</f>
        <v>MD</v>
      </c>
      <c r="BG61">
        <v>0.7</v>
      </c>
      <c r="BH61">
        <v>16.399999999999999</v>
      </c>
      <c r="BI61">
        <v>41.2</v>
      </c>
      <c r="BJ61">
        <v>63.8</v>
      </c>
      <c r="BL61" t="s">
        <v>310</v>
      </c>
      <c r="BM61" t="str">
        <f>IFERROR(VLOOKUP(BL61,'class and classification'!$A$1:$B$338,2,FALSE),VLOOKUP(BL61,'class and classification'!$A$340:$B$378,2,FALSE))</f>
        <v>Predominantly Urban</v>
      </c>
      <c r="BN61" t="str">
        <f>IFERROR(VLOOKUP(BL61,'class and classification'!$A$1:$C$338,3,FALSE),VLOOKUP(BL61,'class and classification'!$A$340:$C$378,3,FALSE))</f>
        <v>MD</v>
      </c>
      <c r="BO61">
        <v>89.89</v>
      </c>
      <c r="BP61">
        <v>71.06</v>
      </c>
      <c r="BQ61">
        <v>79.72</v>
      </c>
      <c r="BR61">
        <v>80.53</v>
      </c>
      <c r="BS61">
        <v>80.959999999999994</v>
      </c>
      <c r="BT61">
        <v>80.34</v>
      </c>
    </row>
    <row r="62" spans="2:72"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89</v>
      </c>
      <c r="F62">
        <v>90</v>
      </c>
      <c r="G62">
        <v>93.800000000000011</v>
      </c>
      <c r="H62">
        <v>93.4</v>
      </c>
      <c r="I62">
        <v>93.9</v>
      </c>
      <c r="J62">
        <v>94.5</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I62">
        <v>12.1</v>
      </c>
      <c r="AJ62">
        <v>14.4</v>
      </c>
      <c r="BB62" t="s">
        <v>18</v>
      </c>
      <c r="BC62" t="str">
        <f>IFERROR(VLOOKUP(BB62,'class and classification'!$A$1:$B$338,2,FALSE),VLOOKUP(BB62,'class and classification'!$A$340:$B$378,2,FALSE))</f>
        <v>Predominantly Urban</v>
      </c>
      <c r="BD62" t="str">
        <f>IFERROR(VLOOKUP(BB62,'class and classification'!$A$1:$C$338,3,FALSE),VLOOKUP(BB62,'class and classification'!$A$340:$C$378,3,FALSE))</f>
        <v>MD</v>
      </c>
      <c r="BG62">
        <v>0.8</v>
      </c>
      <c r="BH62">
        <v>14.3</v>
      </c>
      <c r="BI62">
        <v>22.2</v>
      </c>
      <c r="BJ62">
        <v>24.7</v>
      </c>
      <c r="BL62" t="s">
        <v>18</v>
      </c>
      <c r="BM62" t="str">
        <f>IFERROR(VLOOKUP(BL62,'class and classification'!$A$1:$B$338,2,FALSE),VLOOKUP(BL62,'class and classification'!$A$340:$B$378,2,FALSE))</f>
        <v>Predominantly Urban</v>
      </c>
      <c r="BN62" t="str">
        <f>IFERROR(VLOOKUP(BL62,'class and classification'!$A$1:$C$338,3,FALSE),VLOOKUP(BL62,'class and classification'!$A$340:$C$378,3,FALSE))</f>
        <v>MD</v>
      </c>
      <c r="BO62">
        <v>67.84</v>
      </c>
      <c r="BP62">
        <v>61.78</v>
      </c>
      <c r="BQ62">
        <v>79.540000000000006</v>
      </c>
      <c r="BR62">
        <v>78.5</v>
      </c>
      <c r="BS62">
        <v>77.12</v>
      </c>
      <c r="BT62">
        <v>79.349999999999994</v>
      </c>
    </row>
    <row r="63" spans="2:72"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95</v>
      </c>
      <c r="F63">
        <v>96</v>
      </c>
      <c r="G63">
        <v>97.1</v>
      </c>
      <c r="H63">
        <v>97</v>
      </c>
      <c r="I63">
        <v>96.9</v>
      </c>
      <c r="J63">
        <v>97.1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BB63" t="s">
        <v>84</v>
      </c>
      <c r="BC63" t="str">
        <f>IFERROR(VLOOKUP(BB63,'class and classification'!$A$1:$B$338,2,FALSE),VLOOKUP(BB63,'class and classification'!$A$340:$B$378,2,FALSE))</f>
        <v>Predominantly Urban</v>
      </c>
      <c r="BD63" t="str">
        <f>IFERROR(VLOOKUP(BB63,'class and classification'!$A$1:$C$338,3,FALSE),VLOOKUP(BB63,'class and classification'!$A$340:$C$378,3,FALSE))</f>
        <v>MD</v>
      </c>
      <c r="BG63">
        <v>6.6</v>
      </c>
      <c r="BH63">
        <v>7.6</v>
      </c>
      <c r="BI63">
        <v>25.2</v>
      </c>
      <c r="BJ63">
        <v>49.3</v>
      </c>
      <c r="BL63" t="s">
        <v>84</v>
      </c>
      <c r="BM63" t="str">
        <f>IFERROR(VLOOKUP(BL63,'class and classification'!$A$1:$B$338,2,FALSE),VLOOKUP(BL63,'class and classification'!$A$340:$B$378,2,FALSE))</f>
        <v>Predominantly Urban</v>
      </c>
      <c r="BN63" t="str">
        <f>IFERROR(VLOOKUP(BL63,'class and classification'!$A$1:$C$338,3,FALSE),VLOOKUP(BL63,'class and classification'!$A$340:$C$378,3,FALSE))</f>
        <v>MD</v>
      </c>
      <c r="BO63">
        <v>78.069999999999993</v>
      </c>
      <c r="BP63">
        <v>61.11</v>
      </c>
      <c r="BQ63">
        <v>74.989999999999995</v>
      </c>
      <c r="BR63">
        <v>77.27</v>
      </c>
      <c r="BS63">
        <v>79.47</v>
      </c>
      <c r="BT63">
        <v>79.41</v>
      </c>
    </row>
    <row r="64" spans="2:72"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76</v>
      </c>
      <c r="F64">
        <v>96</v>
      </c>
      <c r="G64">
        <v>93.5</v>
      </c>
      <c r="H64">
        <v>95.5</v>
      </c>
      <c r="I64">
        <v>97.5</v>
      </c>
      <c r="J64">
        <v>97.2</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BB64" t="s">
        <v>218</v>
      </c>
      <c r="BC64" t="str">
        <f>IFERROR(VLOOKUP(BB64,'class and classification'!$A$1:$B$338,2,FALSE),VLOOKUP(BB64,'class and classification'!$A$340:$B$378,2,FALSE))</f>
        <v>Predominantly Urban</v>
      </c>
      <c r="BD64" t="str">
        <f>IFERROR(VLOOKUP(BB64,'class and classification'!$A$1:$C$338,3,FALSE),VLOOKUP(BB64,'class and classification'!$A$340:$C$378,3,FALSE))</f>
        <v>MD</v>
      </c>
      <c r="BG64">
        <v>5.4</v>
      </c>
      <c r="BH64">
        <v>8.1999999999999993</v>
      </c>
      <c r="BI64">
        <v>9.3000000000000007</v>
      </c>
      <c r="BJ64">
        <v>20.5</v>
      </c>
      <c r="BL64" t="s">
        <v>218</v>
      </c>
      <c r="BM64" t="str">
        <f>IFERROR(VLOOKUP(BL64,'class and classification'!$A$1:$B$338,2,FALSE),VLOOKUP(BL64,'class and classification'!$A$340:$B$378,2,FALSE))</f>
        <v>Predominantly Urban</v>
      </c>
      <c r="BN64" t="str">
        <f>IFERROR(VLOOKUP(BL64,'class and classification'!$A$1:$C$338,3,FALSE),VLOOKUP(BL64,'class and classification'!$A$340:$C$378,3,FALSE))</f>
        <v>MD</v>
      </c>
      <c r="BO64">
        <v>80.010000000000005</v>
      </c>
      <c r="BP64">
        <v>57.24</v>
      </c>
      <c r="BQ64">
        <v>67.739999999999995</v>
      </c>
      <c r="BR64">
        <v>74.33</v>
      </c>
      <c r="BS64">
        <v>78.430000000000007</v>
      </c>
      <c r="BT64">
        <v>81.42</v>
      </c>
    </row>
    <row r="65" spans="2:72"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84</v>
      </c>
      <c r="F65">
        <v>88</v>
      </c>
      <c r="G65">
        <v>92.1</v>
      </c>
      <c r="H65">
        <v>92.7</v>
      </c>
      <c r="I65">
        <v>94.1</v>
      </c>
      <c r="J65">
        <v>94.9</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BB65" t="s">
        <v>232</v>
      </c>
      <c r="BC65" t="str">
        <f>IFERROR(VLOOKUP(BB65,'class and classification'!$A$1:$B$338,2,FALSE),VLOOKUP(BB65,'class and classification'!$A$340:$B$378,2,FALSE))</f>
        <v>Predominantly Urban</v>
      </c>
      <c r="BD65" t="str">
        <f>IFERROR(VLOOKUP(BB65,'class and classification'!$A$1:$C$338,3,FALSE),VLOOKUP(BB65,'class and classification'!$A$340:$C$378,3,FALSE))</f>
        <v>MD</v>
      </c>
      <c r="BG65">
        <v>1.5</v>
      </c>
      <c r="BH65">
        <v>2.4</v>
      </c>
      <c r="BI65">
        <v>4.5</v>
      </c>
      <c r="BJ65">
        <v>21.1</v>
      </c>
      <c r="BL65" t="s">
        <v>232</v>
      </c>
      <c r="BM65" t="str">
        <f>IFERROR(VLOOKUP(BL65,'class and classification'!$A$1:$B$338,2,FALSE),VLOOKUP(BL65,'class and classification'!$A$340:$B$378,2,FALSE))</f>
        <v>Predominantly Urban</v>
      </c>
      <c r="BN65" t="str">
        <f>IFERROR(VLOOKUP(BL65,'class and classification'!$A$1:$C$338,3,FALSE),VLOOKUP(BL65,'class and classification'!$A$340:$C$378,3,FALSE))</f>
        <v>MD</v>
      </c>
      <c r="BO65">
        <v>65.19</v>
      </c>
      <c r="BP65">
        <v>79.040000000000006</v>
      </c>
      <c r="BQ65">
        <v>86.77</v>
      </c>
      <c r="BR65">
        <v>88.83</v>
      </c>
      <c r="BS65">
        <v>88.32</v>
      </c>
      <c r="BT65">
        <v>89.29</v>
      </c>
    </row>
    <row r="66" spans="2:72"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88</v>
      </c>
      <c r="F66">
        <v>90</v>
      </c>
      <c r="G66">
        <v>91.3</v>
      </c>
      <c r="H66">
        <v>92.9</v>
      </c>
      <c r="I66">
        <v>94.4</v>
      </c>
      <c r="J66">
        <v>95.5</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BB66" t="s">
        <v>37</v>
      </c>
      <c r="BC66" t="str">
        <f>IFERROR(VLOOKUP(BB66,'class and classification'!$A$1:$B$338,2,FALSE),VLOOKUP(BB66,'class and classification'!$A$340:$B$378,2,FALSE))</f>
        <v>Predominantly Urban</v>
      </c>
      <c r="BD66" t="str">
        <f>IFERROR(VLOOKUP(BB66,'class and classification'!$A$1:$C$338,3,FALSE),VLOOKUP(BB66,'class and classification'!$A$340:$C$378,3,FALSE))</f>
        <v>MD</v>
      </c>
      <c r="BG66">
        <v>1.8</v>
      </c>
      <c r="BH66">
        <v>2.2000000000000002</v>
      </c>
      <c r="BI66">
        <v>3.4</v>
      </c>
      <c r="BJ66">
        <v>7.9</v>
      </c>
      <c r="BL66" t="s">
        <v>37</v>
      </c>
      <c r="BM66" t="str">
        <f>IFERROR(VLOOKUP(BL66,'class and classification'!$A$1:$B$338,2,FALSE),VLOOKUP(BL66,'class and classification'!$A$340:$B$378,2,FALSE))</f>
        <v>Predominantly Urban</v>
      </c>
      <c r="BN66" t="str">
        <f>IFERROR(VLOOKUP(BL66,'class and classification'!$A$1:$C$338,3,FALSE),VLOOKUP(BL66,'class and classification'!$A$340:$C$378,3,FALSE))</f>
        <v>MD</v>
      </c>
      <c r="BO66">
        <v>84.6</v>
      </c>
      <c r="BP66">
        <v>72.55</v>
      </c>
      <c r="BQ66">
        <v>85.42</v>
      </c>
      <c r="BR66">
        <v>86.45</v>
      </c>
      <c r="BS66">
        <v>85.36</v>
      </c>
      <c r="BT66">
        <v>83.86</v>
      </c>
    </row>
    <row r="67" spans="2:72"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89</v>
      </c>
      <c r="F67">
        <v>90</v>
      </c>
      <c r="G67">
        <v>92.5</v>
      </c>
      <c r="H67">
        <v>91.1</v>
      </c>
      <c r="I67">
        <v>93.5</v>
      </c>
      <c r="J67">
        <v>94.8</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J67">
        <v>73.8</v>
      </c>
      <c r="BB67" t="s">
        <v>52</v>
      </c>
      <c r="BC67" t="str">
        <f>IFERROR(VLOOKUP(BB67,'class and classification'!$A$1:$B$338,2,FALSE),VLOOKUP(BB67,'class and classification'!$A$340:$B$378,2,FALSE))</f>
        <v>Predominantly Urban</v>
      </c>
      <c r="BD67" t="str">
        <f>IFERROR(VLOOKUP(BB67,'class and classification'!$A$1:$C$338,3,FALSE),VLOOKUP(BB67,'class and classification'!$A$340:$C$378,3,FALSE))</f>
        <v>MD</v>
      </c>
      <c r="BG67">
        <v>2.7</v>
      </c>
      <c r="BH67">
        <v>3.5</v>
      </c>
      <c r="BI67">
        <v>10.6</v>
      </c>
      <c r="BJ67">
        <v>14.3</v>
      </c>
      <c r="BL67" t="s">
        <v>52</v>
      </c>
      <c r="BM67" t="str">
        <f>IFERROR(VLOOKUP(BL67,'class and classification'!$A$1:$B$338,2,FALSE),VLOOKUP(BL67,'class and classification'!$A$340:$B$378,2,FALSE))</f>
        <v>Predominantly Urban</v>
      </c>
      <c r="BN67" t="str">
        <f>IFERROR(VLOOKUP(BL67,'class and classification'!$A$1:$C$338,3,FALSE),VLOOKUP(BL67,'class and classification'!$A$340:$C$378,3,FALSE))</f>
        <v>MD</v>
      </c>
      <c r="BO67">
        <v>51.38</v>
      </c>
      <c r="BP67">
        <v>73.08</v>
      </c>
      <c r="BQ67">
        <v>86.63</v>
      </c>
      <c r="BR67">
        <v>84.24</v>
      </c>
      <c r="BS67">
        <v>84.28</v>
      </c>
      <c r="BT67">
        <v>87.49</v>
      </c>
    </row>
    <row r="68" spans="2:72"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81</v>
      </c>
      <c r="F68">
        <v>92</v>
      </c>
      <c r="G68">
        <v>94.9</v>
      </c>
      <c r="H68">
        <v>93.8</v>
      </c>
      <c r="I68">
        <v>94.1</v>
      </c>
      <c r="J68">
        <v>94.2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J68">
        <v>67.2</v>
      </c>
      <c r="BB68" t="s">
        <v>150</v>
      </c>
      <c r="BC68" t="str">
        <f>IFERROR(VLOOKUP(BB68,'class and classification'!$A$1:$B$338,2,FALSE),VLOOKUP(BB68,'class and classification'!$A$340:$B$378,2,FALSE))</f>
        <v>Predominantly Urban</v>
      </c>
      <c r="BD68" t="str">
        <f>IFERROR(VLOOKUP(BB68,'class and classification'!$A$1:$C$338,3,FALSE),VLOOKUP(BB68,'class and classification'!$A$340:$C$378,3,FALSE))</f>
        <v>MD</v>
      </c>
      <c r="BG68">
        <v>4.3</v>
      </c>
      <c r="BH68">
        <v>8.9</v>
      </c>
      <c r="BI68">
        <v>22.1</v>
      </c>
      <c r="BJ68">
        <v>38</v>
      </c>
      <c r="BL68" t="s">
        <v>150</v>
      </c>
      <c r="BM68" t="str">
        <f>IFERROR(VLOOKUP(BL68,'class and classification'!$A$1:$B$338,2,FALSE),VLOOKUP(BL68,'class and classification'!$A$340:$B$378,2,FALSE))</f>
        <v>Predominantly Urban</v>
      </c>
      <c r="BN68" t="str">
        <f>IFERROR(VLOOKUP(BL68,'class and classification'!$A$1:$C$338,3,FALSE),VLOOKUP(BL68,'class and classification'!$A$340:$C$378,3,FALSE))</f>
        <v>MD</v>
      </c>
      <c r="BO68">
        <v>82.25</v>
      </c>
      <c r="BP68">
        <v>72.290000000000006</v>
      </c>
      <c r="BQ68">
        <v>86.74</v>
      </c>
      <c r="BR68">
        <v>82.34</v>
      </c>
      <c r="BS68">
        <v>82.35</v>
      </c>
      <c r="BT68">
        <v>81.36</v>
      </c>
    </row>
    <row r="69" spans="2:72" x14ac:dyDescent="0.3">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I69">
        <v>17.100000000000001</v>
      </c>
      <c r="AJ69">
        <v>24.5</v>
      </c>
      <c r="BB69" t="s">
        <v>154</v>
      </c>
      <c r="BC69" t="str">
        <f>IFERROR(VLOOKUP(BB69,'class and classification'!$A$1:$B$338,2,FALSE),VLOOKUP(BB69,'class and classification'!$A$340:$B$378,2,FALSE))</f>
        <v>Predominantly Urban</v>
      </c>
      <c r="BD69" t="str">
        <f>IFERROR(VLOOKUP(BB69,'class and classification'!$A$1:$C$338,3,FALSE),VLOOKUP(BB69,'class and classification'!$A$340:$C$378,3,FALSE))</f>
        <v>MD</v>
      </c>
      <c r="BG69">
        <v>7.8</v>
      </c>
      <c r="BH69">
        <v>27.2</v>
      </c>
      <c r="BI69">
        <v>44.3</v>
      </c>
      <c r="BJ69">
        <v>60.7</v>
      </c>
      <c r="BL69" t="s">
        <v>154</v>
      </c>
      <c r="BM69" t="str">
        <f>IFERROR(VLOOKUP(BL69,'class and classification'!$A$1:$B$338,2,FALSE),VLOOKUP(BL69,'class and classification'!$A$340:$B$378,2,FALSE))</f>
        <v>Predominantly Urban</v>
      </c>
      <c r="BN69" t="str">
        <f>IFERROR(VLOOKUP(BL69,'class and classification'!$A$1:$C$338,3,FALSE),VLOOKUP(BL69,'class and classification'!$A$340:$C$378,3,FALSE))</f>
        <v>MD</v>
      </c>
      <c r="BO69">
        <v>84.93</v>
      </c>
      <c r="BP69">
        <v>76.94</v>
      </c>
      <c r="BQ69">
        <v>85.17</v>
      </c>
      <c r="BR69">
        <v>87.64</v>
      </c>
      <c r="BS69">
        <v>87.31</v>
      </c>
      <c r="BT69">
        <v>87.28</v>
      </c>
    </row>
    <row r="70" spans="2:72" x14ac:dyDescent="0.3">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I70">
        <v>6.5</v>
      </c>
      <c r="AJ70">
        <v>14.1</v>
      </c>
      <c r="BB70" t="s">
        <v>288</v>
      </c>
      <c r="BC70" t="str">
        <f>IFERROR(VLOOKUP(BB70,'class and classification'!$A$1:$B$338,2,FALSE),VLOOKUP(BB70,'class and classification'!$A$340:$B$378,2,FALSE))</f>
        <v>Predominantly Urban</v>
      </c>
      <c r="BD70" t="str">
        <f>IFERROR(VLOOKUP(BB70,'class and classification'!$A$1:$C$338,3,FALSE),VLOOKUP(BB70,'class and classification'!$A$340:$C$378,3,FALSE))</f>
        <v>MD</v>
      </c>
      <c r="BG70">
        <v>4.3</v>
      </c>
      <c r="BH70">
        <v>12.6</v>
      </c>
      <c r="BI70">
        <v>20.399999999999999</v>
      </c>
      <c r="BJ70">
        <v>26.1</v>
      </c>
      <c r="BL70" t="s">
        <v>288</v>
      </c>
      <c r="BM70" t="str">
        <f>IFERROR(VLOOKUP(BL70,'class and classification'!$A$1:$B$338,2,FALSE),VLOOKUP(BL70,'class and classification'!$A$340:$B$378,2,FALSE))</f>
        <v>Predominantly Urban</v>
      </c>
      <c r="BN70" t="str">
        <f>IFERROR(VLOOKUP(BL70,'class and classification'!$A$1:$C$338,3,FALSE),VLOOKUP(BL70,'class and classification'!$A$340:$C$378,3,FALSE))</f>
        <v>MD</v>
      </c>
      <c r="BO70">
        <v>94.01</v>
      </c>
      <c r="BP70">
        <v>67.12</v>
      </c>
      <c r="BQ70">
        <v>84.07</v>
      </c>
      <c r="BR70">
        <v>77.41</v>
      </c>
      <c r="BS70">
        <v>77.72</v>
      </c>
      <c r="BT70">
        <v>78</v>
      </c>
    </row>
    <row r="71" spans="2:72" x14ac:dyDescent="0.3">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I71">
        <v>1</v>
      </c>
      <c r="AJ71">
        <v>23.5</v>
      </c>
      <c r="BB71" t="s">
        <v>28</v>
      </c>
      <c r="BC71" t="str">
        <f>IFERROR(VLOOKUP(BB71,'class and classification'!$A$1:$B$338,2,FALSE),VLOOKUP(BB71,'class and classification'!$A$340:$B$378,2,FALSE))</f>
        <v>Predominantly Urban</v>
      </c>
      <c r="BD71" t="str">
        <f>IFERROR(VLOOKUP(BB71,'class and classification'!$A$1:$C$338,3,FALSE),VLOOKUP(BB71,'class and classification'!$A$340:$C$378,3,FALSE))</f>
        <v>MD</v>
      </c>
      <c r="BG71">
        <v>3.1</v>
      </c>
      <c r="BH71">
        <v>20.6</v>
      </c>
      <c r="BI71">
        <v>33.4</v>
      </c>
      <c r="BJ71">
        <v>38.700000000000003</v>
      </c>
      <c r="BL71" t="s">
        <v>28</v>
      </c>
      <c r="BM71" t="str">
        <f>IFERROR(VLOOKUP(BL71,'class and classification'!$A$1:$B$338,2,FALSE),VLOOKUP(BL71,'class and classification'!$A$340:$B$378,2,FALSE))</f>
        <v>Predominantly Urban</v>
      </c>
      <c r="BN71" t="str">
        <f>IFERROR(VLOOKUP(BL71,'class and classification'!$A$1:$C$338,3,FALSE),VLOOKUP(BL71,'class and classification'!$A$340:$C$378,3,FALSE))</f>
        <v>MD</v>
      </c>
      <c r="BO71">
        <v>91.89</v>
      </c>
      <c r="BP71">
        <v>73.33</v>
      </c>
      <c r="BQ71">
        <v>89.96</v>
      </c>
      <c r="BR71">
        <v>93.92</v>
      </c>
      <c r="BS71">
        <v>87.81</v>
      </c>
      <c r="BT71">
        <v>90.56</v>
      </c>
    </row>
    <row r="72" spans="2:72"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95</v>
      </c>
      <c r="F72">
        <v>97</v>
      </c>
      <c r="G72">
        <v>99.5</v>
      </c>
      <c r="H72">
        <v>98.300000000000011</v>
      </c>
      <c r="I72">
        <v>98.9</v>
      </c>
      <c r="J72">
        <v>98.5</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I72">
        <v>5.5</v>
      </c>
      <c r="AJ72">
        <v>77.8</v>
      </c>
      <c r="BB72" t="s">
        <v>75</v>
      </c>
      <c r="BC72" t="str">
        <f>IFERROR(VLOOKUP(BB72,'class and classification'!$A$1:$B$338,2,FALSE),VLOOKUP(BB72,'class and classification'!$A$340:$B$378,2,FALSE))</f>
        <v>Predominantly Urban</v>
      </c>
      <c r="BD72" t="str">
        <f>IFERROR(VLOOKUP(BB72,'class and classification'!$A$1:$C$338,3,FALSE),VLOOKUP(BB72,'class and classification'!$A$340:$C$378,3,FALSE))</f>
        <v>MD</v>
      </c>
      <c r="BG72">
        <v>16.399999999999999</v>
      </c>
      <c r="BH72">
        <v>34.4</v>
      </c>
      <c r="BI72">
        <v>67.2</v>
      </c>
      <c r="BJ72">
        <v>91.5</v>
      </c>
      <c r="BL72" t="s">
        <v>75</v>
      </c>
      <c r="BM72" t="str">
        <f>IFERROR(VLOOKUP(BL72,'class and classification'!$A$1:$B$338,2,FALSE),VLOOKUP(BL72,'class and classification'!$A$340:$B$378,2,FALSE))</f>
        <v>Predominantly Urban</v>
      </c>
      <c r="BN72" t="str">
        <f>IFERROR(VLOOKUP(BL72,'class and classification'!$A$1:$C$338,3,FALSE),VLOOKUP(BL72,'class and classification'!$A$340:$C$378,3,FALSE))</f>
        <v>MD</v>
      </c>
      <c r="BO72">
        <v>98.22</v>
      </c>
      <c r="BP72">
        <v>72.89</v>
      </c>
      <c r="BQ72">
        <v>77.489999999999995</v>
      </c>
      <c r="BR72">
        <v>82.78</v>
      </c>
      <c r="BS72">
        <v>83.22</v>
      </c>
      <c r="BT72">
        <v>84.79</v>
      </c>
    </row>
    <row r="73" spans="2:72"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92</v>
      </c>
      <c r="F73">
        <v>96</v>
      </c>
      <c r="G73">
        <v>96.7</v>
      </c>
      <c r="H73">
        <v>97.1</v>
      </c>
      <c r="I73">
        <v>97.3</v>
      </c>
      <c r="J73">
        <v>97.2</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BB73" t="s">
        <v>87</v>
      </c>
      <c r="BC73" t="str">
        <f>IFERROR(VLOOKUP(BB73,'class and classification'!$A$1:$B$338,2,FALSE),VLOOKUP(BB73,'class and classification'!$A$340:$B$378,2,FALSE))</f>
        <v>Predominantly Urban</v>
      </c>
      <c r="BD73" t="str">
        <f>IFERROR(VLOOKUP(BB73,'class and classification'!$A$1:$C$338,3,FALSE),VLOOKUP(BB73,'class and classification'!$A$340:$C$378,3,FALSE))</f>
        <v>MD</v>
      </c>
      <c r="BG73">
        <v>0.1</v>
      </c>
      <c r="BH73">
        <v>0.5</v>
      </c>
      <c r="BI73">
        <v>1.9</v>
      </c>
      <c r="BJ73">
        <v>5</v>
      </c>
      <c r="BL73" t="s">
        <v>87</v>
      </c>
      <c r="BM73" t="str">
        <f>IFERROR(VLOOKUP(BL73,'class and classification'!$A$1:$B$338,2,FALSE),VLOOKUP(BL73,'class and classification'!$A$340:$B$378,2,FALSE))</f>
        <v>Predominantly Urban</v>
      </c>
      <c r="BN73" t="str">
        <f>IFERROR(VLOOKUP(BL73,'class and classification'!$A$1:$C$338,3,FALSE),VLOOKUP(BL73,'class and classification'!$A$340:$C$378,3,FALSE))</f>
        <v>MD</v>
      </c>
      <c r="BO73">
        <v>94.92</v>
      </c>
      <c r="BP73">
        <v>64.569999999999993</v>
      </c>
      <c r="BQ73">
        <v>81.28</v>
      </c>
      <c r="BR73">
        <v>83.17</v>
      </c>
      <c r="BS73">
        <v>79.72</v>
      </c>
      <c r="BT73">
        <v>85.37</v>
      </c>
    </row>
    <row r="74" spans="2:72"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93</v>
      </c>
      <c r="F74">
        <v>94</v>
      </c>
      <c r="G74">
        <v>97.2</v>
      </c>
      <c r="H74">
        <v>96.300000000000011</v>
      </c>
      <c r="I74">
        <v>97.6</v>
      </c>
      <c r="J74">
        <v>97.5</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BB74" t="s">
        <v>226</v>
      </c>
      <c r="BC74" t="str">
        <f>IFERROR(VLOOKUP(BB74,'class and classification'!$A$1:$B$338,2,FALSE),VLOOKUP(BB74,'class and classification'!$A$340:$B$378,2,FALSE))</f>
        <v>Predominantly Urban</v>
      </c>
      <c r="BD74" t="str">
        <f>IFERROR(VLOOKUP(BB74,'class and classification'!$A$1:$C$338,3,FALSE),VLOOKUP(BB74,'class and classification'!$A$340:$C$378,3,FALSE))</f>
        <v>MD</v>
      </c>
      <c r="BG74">
        <v>0.5</v>
      </c>
      <c r="BH74">
        <v>2.6</v>
      </c>
      <c r="BI74">
        <v>11.2</v>
      </c>
      <c r="BJ74">
        <v>19.399999999999999</v>
      </c>
      <c r="BL74" t="s">
        <v>226</v>
      </c>
      <c r="BM74" t="str">
        <f>IFERROR(VLOOKUP(BL74,'class and classification'!$A$1:$B$338,2,FALSE),VLOOKUP(BL74,'class and classification'!$A$340:$B$378,2,FALSE))</f>
        <v>Predominantly Urban</v>
      </c>
      <c r="BN74" t="str">
        <f>IFERROR(VLOOKUP(BL74,'class and classification'!$A$1:$C$338,3,FALSE),VLOOKUP(BL74,'class and classification'!$A$340:$C$378,3,FALSE))</f>
        <v>MD</v>
      </c>
      <c r="BO74">
        <v>97.23</v>
      </c>
      <c r="BP74">
        <v>73.44</v>
      </c>
      <c r="BQ74">
        <v>92.38</v>
      </c>
      <c r="BR74">
        <v>95.16</v>
      </c>
      <c r="BS74">
        <v>91.52</v>
      </c>
      <c r="BT74">
        <v>93.04</v>
      </c>
    </row>
    <row r="75" spans="2:72"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91</v>
      </c>
      <c r="F75">
        <v>95</v>
      </c>
      <c r="G75">
        <v>97.5</v>
      </c>
      <c r="H75">
        <v>97</v>
      </c>
      <c r="I75">
        <v>97.2</v>
      </c>
      <c r="J75">
        <v>96.2</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I75">
        <v>88.4</v>
      </c>
      <c r="AJ75">
        <v>88</v>
      </c>
      <c r="BB75" t="s">
        <v>235</v>
      </c>
      <c r="BC75" t="str">
        <f>IFERROR(VLOOKUP(BB75,'class and classification'!$A$1:$B$338,2,FALSE),VLOOKUP(BB75,'class and classification'!$A$340:$B$378,2,FALSE))</f>
        <v>Predominantly Urban</v>
      </c>
      <c r="BD75" t="str">
        <f>IFERROR(VLOOKUP(BB75,'class and classification'!$A$1:$C$338,3,FALSE),VLOOKUP(BB75,'class and classification'!$A$340:$C$378,3,FALSE))</f>
        <v>MD</v>
      </c>
      <c r="BG75">
        <v>3.8</v>
      </c>
      <c r="BH75">
        <v>11.7</v>
      </c>
      <c r="BI75">
        <v>22.2</v>
      </c>
      <c r="BJ75">
        <v>37.6</v>
      </c>
      <c r="BL75" t="s">
        <v>235</v>
      </c>
      <c r="BM75" t="str">
        <f>IFERROR(VLOOKUP(BL75,'class and classification'!$A$1:$B$338,2,FALSE),VLOOKUP(BL75,'class and classification'!$A$340:$B$378,2,FALSE))</f>
        <v>Predominantly Urban</v>
      </c>
      <c r="BN75" t="str">
        <f>IFERROR(VLOOKUP(BL75,'class and classification'!$A$1:$C$338,3,FALSE),VLOOKUP(BL75,'class and classification'!$A$340:$C$378,3,FALSE))</f>
        <v>MD</v>
      </c>
      <c r="BO75">
        <v>86.4</v>
      </c>
      <c r="BP75">
        <v>52.76</v>
      </c>
      <c r="BQ75">
        <v>74.67</v>
      </c>
      <c r="BR75">
        <v>80.31</v>
      </c>
      <c r="BS75">
        <v>82.08</v>
      </c>
      <c r="BT75">
        <v>81.84</v>
      </c>
    </row>
    <row r="76" spans="2:72"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96</v>
      </c>
      <c r="F76">
        <v>97</v>
      </c>
      <c r="G76">
        <v>98.1</v>
      </c>
      <c r="H76">
        <v>97.300000000000011</v>
      </c>
      <c r="I76">
        <v>97.6</v>
      </c>
      <c r="J76">
        <v>97.7</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I76">
        <v>89.3</v>
      </c>
      <c r="AJ76">
        <v>94.1</v>
      </c>
      <c r="BB76" t="s">
        <v>289</v>
      </c>
      <c r="BC76" t="str">
        <f>IFERROR(VLOOKUP(BB76,'class and classification'!$A$1:$B$338,2,FALSE),VLOOKUP(BB76,'class and classification'!$A$340:$B$378,2,FALSE))</f>
        <v>Predominantly Urban</v>
      </c>
      <c r="BD76" t="str">
        <f>IFERROR(VLOOKUP(BB76,'class and classification'!$A$1:$C$338,3,FALSE),VLOOKUP(BB76,'class and classification'!$A$340:$C$378,3,FALSE))</f>
        <v>MD</v>
      </c>
      <c r="BG76">
        <v>7.1</v>
      </c>
      <c r="BH76">
        <v>10.5</v>
      </c>
      <c r="BI76">
        <v>11.1</v>
      </c>
      <c r="BJ76">
        <v>11.9</v>
      </c>
      <c r="BL76" t="s">
        <v>289</v>
      </c>
      <c r="BM76" t="str">
        <f>IFERROR(VLOOKUP(BL76,'class and classification'!$A$1:$B$338,2,FALSE),VLOOKUP(BL76,'class and classification'!$A$340:$B$378,2,FALSE))</f>
        <v>Predominantly Urban</v>
      </c>
      <c r="BN76" t="str">
        <f>IFERROR(VLOOKUP(BL76,'class and classification'!$A$1:$C$338,3,FALSE),VLOOKUP(BL76,'class and classification'!$A$340:$C$378,3,FALSE))</f>
        <v>MD</v>
      </c>
      <c r="BO76">
        <v>87.74</v>
      </c>
      <c r="BP76">
        <v>57.27</v>
      </c>
      <c r="BQ76">
        <v>76.3</v>
      </c>
      <c r="BR76">
        <v>77.569999999999993</v>
      </c>
      <c r="BS76">
        <v>75.7</v>
      </c>
      <c r="BT76">
        <v>77.7</v>
      </c>
    </row>
    <row r="77" spans="2:72"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94</v>
      </c>
      <c r="F77">
        <v>97</v>
      </c>
      <c r="G77">
        <v>97.3</v>
      </c>
      <c r="H77">
        <v>95.399999999999991</v>
      </c>
      <c r="I77">
        <v>96.4</v>
      </c>
      <c r="J77">
        <v>96.8</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I77">
        <v>82.8</v>
      </c>
      <c r="AJ77">
        <v>88.5</v>
      </c>
      <c r="BB77" t="s">
        <v>313</v>
      </c>
      <c r="BC77" t="str">
        <f>IFERROR(VLOOKUP(BB77,'class and classification'!$A$1:$B$338,2,FALSE),VLOOKUP(BB77,'class and classification'!$A$340:$B$378,2,FALSE))</f>
        <v>Predominantly Urban</v>
      </c>
      <c r="BD77" t="str">
        <f>IFERROR(VLOOKUP(BB77,'class and classification'!$A$1:$C$338,3,FALSE),VLOOKUP(BB77,'class and classification'!$A$340:$C$378,3,FALSE))</f>
        <v>MD</v>
      </c>
      <c r="BG77">
        <v>0.6</v>
      </c>
      <c r="BH77">
        <v>1</v>
      </c>
      <c r="BI77">
        <v>1.8</v>
      </c>
      <c r="BJ77">
        <v>15.2</v>
      </c>
      <c r="BL77" t="s">
        <v>313</v>
      </c>
      <c r="BM77" t="str">
        <f>IFERROR(VLOOKUP(BL77,'class and classification'!$A$1:$B$338,2,FALSE),VLOOKUP(BL77,'class and classification'!$A$340:$B$378,2,FALSE))</f>
        <v>Predominantly Urban</v>
      </c>
      <c r="BN77" t="str">
        <f>IFERROR(VLOOKUP(BL77,'class and classification'!$A$1:$C$338,3,FALSE),VLOOKUP(BL77,'class and classification'!$A$340:$C$378,3,FALSE))</f>
        <v>MD</v>
      </c>
      <c r="BO77">
        <v>98.83</v>
      </c>
      <c r="BP77">
        <v>79.42</v>
      </c>
      <c r="BQ77">
        <v>86.01</v>
      </c>
      <c r="BR77">
        <v>88.28</v>
      </c>
      <c r="BS77">
        <v>85.87</v>
      </c>
      <c r="BT77">
        <v>87.18</v>
      </c>
    </row>
    <row r="78" spans="2:72"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62</v>
      </c>
      <c r="F78">
        <v>82</v>
      </c>
      <c r="G78">
        <v>58.2</v>
      </c>
      <c r="H78">
        <v>53.9</v>
      </c>
      <c r="I78">
        <v>56.5</v>
      </c>
      <c r="J78">
        <v>56.5</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I78">
        <v>70.099999999999994</v>
      </c>
      <c r="AJ78">
        <v>82</v>
      </c>
      <c r="BB78" t="s">
        <v>322</v>
      </c>
      <c r="BC78" t="str">
        <f>IFERROR(VLOOKUP(BB78,'class and classification'!$A$1:$B$338,2,FALSE),VLOOKUP(BB78,'class and classification'!$A$340:$B$378,2,FALSE))</f>
        <v>Predominantly Rural</v>
      </c>
      <c r="BD78" t="str">
        <f>IFERROR(VLOOKUP(BB78,'class and classification'!$A$1:$C$338,3,FALSE),VLOOKUP(BB78,'class and classification'!$A$340:$C$378,3,FALSE))</f>
        <v>SC</v>
      </c>
      <c r="BL78" t="s">
        <v>322</v>
      </c>
      <c r="BM78" t="str">
        <f>IFERROR(VLOOKUP(BL78,'class and classification'!$A$1:$B$338,2,FALSE),VLOOKUP(BL78,'class and classification'!$A$340:$B$378,2,FALSE))</f>
        <v>Predominantly Rural</v>
      </c>
      <c r="BN78" t="str">
        <f>IFERROR(VLOOKUP(BL78,'class and classification'!$A$1:$C$338,3,FALSE),VLOOKUP(BL78,'class and classification'!$A$340:$C$378,3,FALSE))</f>
        <v>SC</v>
      </c>
      <c r="BO78">
        <v>3.3300000000000005</v>
      </c>
    </row>
    <row r="79" spans="2:72"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91</v>
      </c>
      <c r="F79">
        <v>95</v>
      </c>
      <c r="G79">
        <v>97</v>
      </c>
      <c r="H79">
        <v>95.7</v>
      </c>
      <c r="I79">
        <v>96</v>
      </c>
      <c r="J79">
        <v>95.9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I79">
        <v>84.1</v>
      </c>
      <c r="AJ79">
        <v>87.3</v>
      </c>
      <c r="BB79" t="s">
        <v>331</v>
      </c>
      <c r="BC79" t="str">
        <f>IFERROR(VLOOKUP(BB79,'class and classification'!$A$1:$B$338,2,FALSE),VLOOKUP(BB79,'class and classification'!$A$340:$B$378,2,FALSE))</f>
        <v>Predominantly Urban</v>
      </c>
      <c r="BD79" t="str">
        <f>IFERROR(VLOOKUP(BB79,'class and classification'!$A$1:$C$338,3,FALSE),VLOOKUP(BB79,'class and classification'!$A$340:$C$378,3,FALSE))</f>
        <v>SC</v>
      </c>
      <c r="BL79" t="s">
        <v>331</v>
      </c>
      <c r="BM79" t="str">
        <f>IFERROR(VLOOKUP(BL79,'class and classification'!$A$1:$B$338,2,FALSE),VLOOKUP(BL79,'class and classification'!$A$340:$B$378,2,FALSE))</f>
        <v>Predominantly Urban</v>
      </c>
      <c r="BN79" t="str">
        <f>IFERROR(VLOOKUP(BL79,'class and classification'!$A$1:$C$338,3,FALSE),VLOOKUP(BL79,'class and classification'!$A$340:$C$378,3,FALSE))</f>
        <v>SC</v>
      </c>
      <c r="BO79">
        <v>38.24</v>
      </c>
    </row>
    <row r="80" spans="2:72"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94</v>
      </c>
      <c r="F80">
        <v>97</v>
      </c>
      <c r="G80">
        <v>98.6</v>
      </c>
      <c r="H80">
        <v>98.300000000000011</v>
      </c>
      <c r="I80">
        <v>98.4</v>
      </c>
      <c r="J80">
        <v>97.3</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I80">
        <v>73.8</v>
      </c>
      <c r="AJ80">
        <v>76.5</v>
      </c>
      <c r="BB80" t="s">
        <v>336</v>
      </c>
      <c r="BC80" t="str">
        <f>IFERROR(VLOOKUP(BB80,'class and classification'!$A$1:$B$338,2,FALSE),VLOOKUP(BB80,'class and classification'!$A$340:$B$378,2,FALSE))</f>
        <v>Predominantly Rural</v>
      </c>
      <c r="BD80" t="str">
        <f>IFERROR(VLOOKUP(BB80,'class and classification'!$A$1:$C$338,3,FALSE),VLOOKUP(BB80,'class and classification'!$A$340:$C$378,3,FALSE))</f>
        <v>SC</v>
      </c>
      <c r="BL80" t="s">
        <v>336</v>
      </c>
      <c r="BM80" t="str">
        <f>IFERROR(VLOOKUP(BL80,'class and classification'!$A$1:$B$338,2,FALSE),VLOOKUP(BL80,'class and classification'!$A$340:$B$378,2,FALSE))</f>
        <v>Predominantly Rural</v>
      </c>
      <c r="BN80" t="str">
        <f>IFERROR(VLOOKUP(BL80,'class and classification'!$A$1:$C$338,3,FALSE),VLOOKUP(BL80,'class and classification'!$A$340:$C$378,3,FALSE))</f>
        <v>SC</v>
      </c>
      <c r="BO80">
        <v>23.14</v>
      </c>
    </row>
    <row r="81" spans="2:6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97</v>
      </c>
      <c r="F81">
        <v>98</v>
      </c>
      <c r="G81">
        <v>98.7</v>
      </c>
      <c r="H81">
        <v>97.3</v>
      </c>
      <c r="I81">
        <v>97.2</v>
      </c>
      <c r="J81">
        <v>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I81">
        <v>2</v>
      </c>
      <c r="AJ81">
        <v>89.6</v>
      </c>
      <c r="BB81" t="s">
        <v>323</v>
      </c>
      <c r="BC81" t="str">
        <f>IFERROR(VLOOKUP(BB81,'class and classification'!$A$1:$B$338,2,FALSE),VLOOKUP(BB81,'class and classification'!$A$340:$B$378,2,FALSE))</f>
        <v>Urban with Significant Rural</v>
      </c>
      <c r="BD81" t="str">
        <f>IFERROR(VLOOKUP(BB81,'class and classification'!$A$1:$C$338,3,FALSE),VLOOKUP(BB81,'class and classification'!$A$340:$C$378,3,FALSE))</f>
        <v>SC</v>
      </c>
      <c r="BL81" t="s">
        <v>323</v>
      </c>
      <c r="BM81" t="str">
        <f>IFERROR(VLOOKUP(BL81,'class and classification'!$A$1:$B$338,2,FALSE),VLOOKUP(BL81,'class and classification'!$A$340:$B$378,2,FALSE))</f>
        <v>Urban with Significant Rural</v>
      </c>
      <c r="BN81" t="str">
        <f>IFERROR(VLOOKUP(BL81,'class and classification'!$A$1:$C$338,3,FALSE),VLOOKUP(BL81,'class and classification'!$A$340:$C$378,3,FALSE))</f>
        <v>SC</v>
      </c>
      <c r="BO81">
        <v>35.380000000000003</v>
      </c>
    </row>
    <row r="82" spans="2:6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89</v>
      </c>
      <c r="F82">
        <v>97</v>
      </c>
      <c r="G82">
        <v>98.3</v>
      </c>
      <c r="H82">
        <v>97.9</v>
      </c>
      <c r="I82">
        <v>98.1</v>
      </c>
      <c r="J82">
        <v>98</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BB82" t="s">
        <v>332</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L82" t="s">
        <v>332</v>
      </c>
      <c r="BM82" t="str">
        <f>IFERROR(VLOOKUP(BL82,'class and classification'!$A$1:$B$338,2,FALSE),VLOOKUP(BL82,'class and classification'!$A$340:$B$378,2,FALSE))</f>
        <v>Urban with Significant Rural</v>
      </c>
      <c r="BN82" t="str">
        <f>IFERROR(VLOOKUP(BL82,'class and classification'!$A$1:$C$338,3,FALSE),VLOOKUP(BL82,'class and classification'!$A$340:$C$378,3,FALSE))</f>
        <v>SC</v>
      </c>
      <c r="BO82">
        <v>41.77</v>
      </c>
    </row>
    <row r="83" spans="2:6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90</v>
      </c>
      <c r="F83">
        <v>95</v>
      </c>
      <c r="G83">
        <v>97.300000000000011</v>
      </c>
      <c r="H83">
        <v>97.199999999999989</v>
      </c>
      <c r="I83">
        <v>97.2</v>
      </c>
      <c r="J83">
        <v>97</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I83">
        <v>10.7</v>
      </c>
      <c r="AJ83">
        <v>35.5</v>
      </c>
      <c r="BB83" t="s">
        <v>333</v>
      </c>
      <c r="BC83" t="str">
        <f>IFERROR(VLOOKUP(BB83,'class and classification'!$A$1:$B$338,2,FALSE),VLOOKUP(BB83,'class and classification'!$A$340:$B$378,2,FALSE))</f>
        <v>Predominantly Rural</v>
      </c>
      <c r="BD83" t="str">
        <f>IFERROR(VLOOKUP(BB83,'class and classification'!$A$1:$C$338,3,FALSE),VLOOKUP(BB83,'class and classification'!$A$340:$C$378,3,FALSE))</f>
        <v>SC</v>
      </c>
      <c r="BL83" t="s">
        <v>333</v>
      </c>
      <c r="BM83" t="str">
        <f>IFERROR(VLOOKUP(BL83,'class and classification'!$A$1:$B$338,2,FALSE),VLOOKUP(BL83,'class and classification'!$A$340:$B$378,2,FALSE))</f>
        <v>Predominantly Rural</v>
      </c>
      <c r="BN83" t="str">
        <f>IFERROR(VLOOKUP(BL83,'class and classification'!$A$1:$C$338,3,FALSE),VLOOKUP(BL83,'class and classification'!$A$340:$C$378,3,FALSE))</f>
        <v>SC</v>
      </c>
      <c r="BO83">
        <v>20.49</v>
      </c>
    </row>
    <row r="84" spans="2:6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84</v>
      </c>
      <c r="F84">
        <v>92</v>
      </c>
      <c r="G84">
        <v>94.2</v>
      </c>
      <c r="H84">
        <v>94</v>
      </c>
      <c r="I84">
        <v>94.8</v>
      </c>
      <c r="J84">
        <v>94.3</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I84">
        <v>12.5</v>
      </c>
      <c r="AJ84">
        <v>20.9</v>
      </c>
      <c r="BB84" t="s">
        <v>337</v>
      </c>
      <c r="BC84" t="str">
        <f>IFERROR(VLOOKUP(BB84,'class and classification'!$A$1:$B$338,2,FALSE),VLOOKUP(BB84,'class and classification'!$A$340:$B$378,2,FALSE))</f>
        <v>Urban with Significant Rural</v>
      </c>
      <c r="BD84" t="str">
        <f>IFERROR(VLOOKUP(BB84,'class and classification'!$A$1:$C$338,3,FALSE),VLOOKUP(BB84,'class and classification'!$A$340:$C$378,3,FALSE))</f>
        <v>SC</v>
      </c>
      <c r="BL84" t="s">
        <v>337</v>
      </c>
      <c r="BM84" t="str">
        <f>IFERROR(VLOOKUP(BL84,'class and classification'!$A$1:$B$338,2,FALSE),VLOOKUP(BL84,'class and classification'!$A$340:$B$378,2,FALSE))</f>
        <v>Urban with Significant Rural</v>
      </c>
      <c r="BN84" t="str">
        <f>IFERROR(VLOOKUP(BL84,'class and classification'!$A$1:$C$338,3,FALSE),VLOOKUP(BL84,'class and classification'!$A$340:$C$378,3,FALSE))</f>
        <v>SC</v>
      </c>
      <c r="BO84">
        <v>41.46</v>
      </c>
    </row>
    <row r="85" spans="2:6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95</v>
      </c>
      <c r="F85">
        <v>98</v>
      </c>
      <c r="G85">
        <v>99</v>
      </c>
      <c r="H85">
        <v>98.2</v>
      </c>
      <c r="I85">
        <v>98.4</v>
      </c>
      <c r="J85">
        <v>98.4</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I85">
        <v>4.4000000000000004</v>
      </c>
      <c r="AJ85">
        <v>2.1</v>
      </c>
      <c r="BB85" t="s">
        <v>340</v>
      </c>
      <c r="BC85" t="str">
        <f>IFERROR(VLOOKUP(BB85,'class and classification'!$A$1:$B$338,2,FALSE),VLOOKUP(BB85,'class and classification'!$A$340:$B$378,2,FALSE))</f>
        <v>Urban with Significant Rural</v>
      </c>
      <c r="BD85" t="str">
        <f>IFERROR(VLOOKUP(BB85,'class and classification'!$A$1:$C$338,3,FALSE),VLOOKUP(BB85,'class and classification'!$A$340:$C$378,3,FALSE))</f>
        <v>SC</v>
      </c>
      <c r="BL85" t="s">
        <v>340</v>
      </c>
      <c r="BM85" t="str">
        <f>IFERROR(VLOOKUP(BL85,'class and classification'!$A$1:$B$338,2,FALSE),VLOOKUP(BL85,'class and classification'!$A$340:$B$378,2,FALSE))</f>
        <v>Urban with Significant Rural</v>
      </c>
      <c r="BN85" t="str">
        <f>IFERROR(VLOOKUP(BL85,'class and classification'!$A$1:$C$338,3,FALSE),VLOOKUP(BL85,'class and classification'!$A$340:$C$378,3,FALSE))</f>
        <v>SC</v>
      </c>
      <c r="BO85">
        <v>27.950000000000003</v>
      </c>
    </row>
    <row r="86" spans="2:6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96</v>
      </c>
      <c r="F86">
        <v>97</v>
      </c>
      <c r="G86">
        <v>97.9</v>
      </c>
      <c r="H86">
        <v>97.3</v>
      </c>
      <c r="I86">
        <v>97.5</v>
      </c>
      <c r="J86">
        <v>97.6</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I86">
        <v>47.1</v>
      </c>
      <c r="AJ86">
        <v>80.900000000000006</v>
      </c>
      <c r="BB86" t="s">
        <v>343</v>
      </c>
      <c r="BC86" t="str">
        <f>IFERROR(VLOOKUP(BB86,'class and classification'!$A$1:$B$338,2,FALSE),VLOOKUP(BB86,'class and classification'!$A$340:$B$378,2,FALSE))</f>
        <v>Urban with Significant Rural</v>
      </c>
      <c r="BD86" t="str">
        <f>IFERROR(VLOOKUP(BB86,'class and classification'!$A$1:$C$338,3,FALSE),VLOOKUP(BB86,'class and classification'!$A$340:$C$378,3,FALSE))</f>
        <v>SC</v>
      </c>
      <c r="BL86" t="s">
        <v>343</v>
      </c>
      <c r="BM86" t="str">
        <f>IFERROR(VLOOKUP(BL86,'class and classification'!$A$1:$B$338,2,FALSE),VLOOKUP(BL86,'class and classification'!$A$340:$B$378,2,FALSE))</f>
        <v>Urban with Significant Rural</v>
      </c>
      <c r="BN86" t="str">
        <f>IFERROR(VLOOKUP(BL86,'class and classification'!$A$1:$C$338,3,FALSE),VLOOKUP(BL86,'class and classification'!$A$340:$C$378,3,FALSE))</f>
        <v>SC</v>
      </c>
      <c r="BO86">
        <v>45.62</v>
      </c>
    </row>
    <row r="87" spans="2:6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96</v>
      </c>
      <c r="F87">
        <v>97</v>
      </c>
      <c r="G87">
        <v>98.399999999999991</v>
      </c>
      <c r="H87">
        <v>96.4</v>
      </c>
      <c r="I87">
        <v>95.6</v>
      </c>
      <c r="J87">
        <v>96.5</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I87">
        <v>21</v>
      </c>
      <c r="AJ87">
        <v>41.3</v>
      </c>
      <c r="BB87" t="s">
        <v>345</v>
      </c>
      <c r="BC87" t="str">
        <f>IFERROR(VLOOKUP(BB87,'class and classification'!$A$1:$B$338,2,FALSE),VLOOKUP(BB87,'class and classification'!$A$340:$B$378,2,FALSE))</f>
        <v>Urban with Significant Rural</v>
      </c>
      <c r="BD87" t="str">
        <f>IFERROR(VLOOKUP(BB87,'class and classification'!$A$1:$C$338,3,FALSE),VLOOKUP(BB87,'class and classification'!$A$340:$C$378,3,FALSE))</f>
        <v>SC</v>
      </c>
      <c r="BL87" t="s">
        <v>345</v>
      </c>
      <c r="BM87" t="str">
        <f>IFERROR(VLOOKUP(BL87,'class and classification'!$A$1:$B$338,2,FALSE),VLOOKUP(BL87,'class and classification'!$A$340:$B$378,2,FALSE))</f>
        <v>Urban with Significant Rural</v>
      </c>
      <c r="BN87" t="str">
        <f>IFERROR(VLOOKUP(BL87,'class and classification'!$A$1:$C$338,3,FALSE),VLOOKUP(BL87,'class and classification'!$A$340:$C$378,3,FALSE))</f>
        <v>SC</v>
      </c>
      <c r="BO87">
        <v>31.91</v>
      </c>
    </row>
    <row r="88" spans="2:6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95</v>
      </c>
      <c r="F88">
        <v>95</v>
      </c>
      <c r="G88">
        <v>97.6</v>
      </c>
      <c r="H88">
        <v>95.8</v>
      </c>
      <c r="I88">
        <v>96</v>
      </c>
      <c r="J88">
        <v>95.9</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I88">
        <v>12.8</v>
      </c>
      <c r="AJ88">
        <v>24.6</v>
      </c>
      <c r="BB88" t="s">
        <v>320</v>
      </c>
      <c r="BC88" t="str">
        <f>IFERROR(VLOOKUP(BB88,'class and classification'!$A$1:$B$338,2,FALSE),VLOOKUP(BB88,'class and classification'!$A$340:$B$378,2,FALSE))</f>
        <v>Predominantly Rural</v>
      </c>
      <c r="BD88" t="str">
        <f>IFERROR(VLOOKUP(BB88,'class and classification'!$A$1:$C$338,3,FALSE),VLOOKUP(BB88,'class and classification'!$A$340:$C$378,3,FALSE))</f>
        <v>SC</v>
      </c>
      <c r="BL88" t="s">
        <v>320</v>
      </c>
      <c r="BM88" t="str">
        <f>IFERROR(VLOOKUP(BL88,'class and classification'!$A$1:$B$338,2,FALSE),VLOOKUP(BL88,'class and classification'!$A$340:$B$378,2,FALSE))</f>
        <v>Predominantly Rural</v>
      </c>
      <c r="BN88" t="str">
        <f>IFERROR(VLOOKUP(BL88,'class and classification'!$A$1:$C$338,3,FALSE),VLOOKUP(BL88,'class and classification'!$A$340:$C$378,3,FALSE))</f>
        <v>SC</v>
      </c>
      <c r="BO88">
        <v>36.86</v>
      </c>
    </row>
    <row r="89" spans="2:6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93</v>
      </c>
      <c r="F89">
        <v>96</v>
      </c>
      <c r="G89">
        <v>98.4</v>
      </c>
      <c r="H89">
        <v>97.5</v>
      </c>
      <c r="I89">
        <v>97.6</v>
      </c>
      <c r="J89">
        <v>96.5</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BB89" t="s">
        <v>326</v>
      </c>
      <c r="BC89" t="str">
        <f>IFERROR(VLOOKUP(BB89,'class and classification'!$A$1:$B$338,2,FALSE),VLOOKUP(BB89,'class and classification'!$A$340:$B$378,2,FALSE))</f>
        <v>Urban with Significant Rural</v>
      </c>
      <c r="BD89" t="str">
        <f>IFERROR(VLOOKUP(BB89,'class and classification'!$A$1:$C$338,3,FALSE),VLOOKUP(BB89,'class and classification'!$A$340:$C$378,3,FALSE))</f>
        <v>SC</v>
      </c>
      <c r="BL89" t="s">
        <v>326</v>
      </c>
      <c r="BM89" t="str">
        <f>IFERROR(VLOOKUP(BL89,'class and classification'!$A$1:$B$338,2,FALSE),VLOOKUP(BL89,'class and classification'!$A$340:$B$378,2,FALSE))</f>
        <v>Urban with Significant Rural</v>
      </c>
      <c r="BN89" t="str">
        <f>IFERROR(VLOOKUP(BL89,'class and classification'!$A$1:$C$338,3,FALSE),VLOOKUP(BL89,'class and classification'!$A$340:$C$378,3,FALSE))</f>
        <v>SC</v>
      </c>
      <c r="BO89">
        <v>41.47</v>
      </c>
    </row>
    <row r="90" spans="2:6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89</v>
      </c>
      <c r="F90">
        <v>96</v>
      </c>
      <c r="G90">
        <v>95.6</v>
      </c>
      <c r="H90">
        <v>94.2</v>
      </c>
      <c r="I90">
        <v>95.3</v>
      </c>
      <c r="J90">
        <v>95.5</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BB90" t="s">
        <v>329</v>
      </c>
      <c r="BC90" t="str">
        <f>IFERROR(VLOOKUP(BB90,'class and classification'!$A$1:$B$338,2,FALSE),VLOOKUP(BB90,'class and classification'!$A$340:$B$378,2,FALSE))</f>
        <v>Predominantly Urban</v>
      </c>
      <c r="BD90" t="str">
        <f>IFERROR(VLOOKUP(BB90,'class and classification'!$A$1:$C$338,3,FALSE),VLOOKUP(BB90,'class and classification'!$A$340:$C$378,3,FALSE))</f>
        <v>SC</v>
      </c>
      <c r="BL90" t="s">
        <v>329</v>
      </c>
      <c r="BM90" t="str">
        <f>IFERROR(VLOOKUP(BL90,'class and classification'!$A$1:$B$338,2,FALSE),VLOOKUP(BL90,'class and classification'!$A$340:$B$378,2,FALSE))</f>
        <v>Predominantly Urban</v>
      </c>
      <c r="BN90" t="str">
        <f>IFERROR(VLOOKUP(BL90,'class and classification'!$A$1:$C$338,3,FALSE),VLOOKUP(BL90,'class and classification'!$A$340:$C$378,3,FALSE))</f>
        <v>SC</v>
      </c>
      <c r="BO90">
        <v>61.539999999999992</v>
      </c>
    </row>
    <row r="91" spans="2:6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91</v>
      </c>
      <c r="F91">
        <v>96</v>
      </c>
      <c r="G91">
        <v>95</v>
      </c>
      <c r="H91">
        <v>94.8</v>
      </c>
      <c r="I91">
        <v>95.7</v>
      </c>
      <c r="J91">
        <v>96.9</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BB91" t="s">
        <v>334</v>
      </c>
      <c r="BC91" t="str">
        <f>IFERROR(VLOOKUP(BB91,'class and classification'!$A$1:$B$338,2,FALSE),VLOOKUP(BB91,'class and classification'!$A$340:$B$378,2,FALSE))</f>
        <v>Predominantly Rural</v>
      </c>
      <c r="BD91" t="str">
        <f>IFERROR(VLOOKUP(BB91,'class and classification'!$A$1:$C$338,3,FALSE),VLOOKUP(BB91,'class and classification'!$A$340:$C$378,3,FALSE))</f>
        <v>SC</v>
      </c>
      <c r="BL91" t="s">
        <v>334</v>
      </c>
      <c r="BM91" t="str">
        <f>IFERROR(VLOOKUP(BL91,'class and classification'!$A$1:$B$338,2,FALSE),VLOOKUP(BL91,'class and classification'!$A$340:$B$378,2,FALSE))</f>
        <v>Predominantly Rural</v>
      </c>
      <c r="BN91" t="str">
        <f>IFERROR(VLOOKUP(BL91,'class and classification'!$A$1:$C$338,3,FALSE),VLOOKUP(BL91,'class and classification'!$A$340:$C$378,3,FALSE))</f>
        <v>SC</v>
      </c>
      <c r="BO91">
        <v>8.48</v>
      </c>
    </row>
    <row r="92" spans="2:6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95</v>
      </c>
      <c r="F92">
        <v>97</v>
      </c>
      <c r="G92">
        <v>98.3</v>
      </c>
      <c r="H92">
        <v>97</v>
      </c>
      <c r="I92">
        <v>97.8</v>
      </c>
      <c r="J92">
        <v>97.9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BB92" t="s">
        <v>341</v>
      </c>
      <c r="BC92" t="str">
        <f>IFERROR(VLOOKUP(BB92,'class and classification'!$A$1:$B$338,2,FALSE),VLOOKUP(BB92,'class and classification'!$A$340:$B$378,2,FALSE))</f>
        <v>Predominantly Rural</v>
      </c>
      <c r="BD92" t="str">
        <f>IFERROR(VLOOKUP(BB92,'class and classification'!$A$1:$C$338,3,FALSE),VLOOKUP(BB92,'class and classification'!$A$340:$C$378,3,FALSE))</f>
        <v>SC</v>
      </c>
      <c r="BL92" t="s">
        <v>341</v>
      </c>
      <c r="BM92" t="str">
        <f>IFERROR(VLOOKUP(BL92,'class and classification'!$A$1:$B$338,2,FALSE),VLOOKUP(BL92,'class and classification'!$A$340:$B$378,2,FALSE))</f>
        <v>Predominantly Rural</v>
      </c>
      <c r="BN92" t="str">
        <f>IFERROR(VLOOKUP(BL92,'class and classification'!$A$1:$C$338,3,FALSE),VLOOKUP(BL92,'class and classification'!$A$340:$C$378,3,FALSE))</f>
        <v>SC</v>
      </c>
      <c r="BO92">
        <v>15.64</v>
      </c>
    </row>
    <row r="93" spans="2:6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87</v>
      </c>
      <c r="F93">
        <v>93</v>
      </c>
      <c r="G93">
        <v>96.6</v>
      </c>
      <c r="H93">
        <v>94.7</v>
      </c>
      <c r="I93">
        <v>96</v>
      </c>
      <c r="J93">
        <v>96.5</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BB93" t="s">
        <v>372</v>
      </c>
      <c r="BC93" t="str">
        <f>IFERROR(VLOOKUP(BB93,'class and classification'!$A$1:$B$338,2,FALSE),VLOOKUP(BB93,'class and classification'!$A$340:$B$378,2,FALSE))</f>
        <v>Urban with Significant Rural</v>
      </c>
      <c r="BD93" t="str">
        <f>IFERROR(VLOOKUP(BB93,'class and classification'!$A$1:$C$338,3,FALSE),VLOOKUP(BB93,'class and classification'!$A$340:$C$378,3,FALSE))</f>
        <v>SC</v>
      </c>
      <c r="BL93" t="s">
        <v>372</v>
      </c>
      <c r="BM93" t="str">
        <f>IFERROR(VLOOKUP(BL93,'class and classification'!$A$1:$B$338,2,FALSE),VLOOKUP(BL93,'class and classification'!$A$340:$B$378,2,FALSE))</f>
        <v>Urban with Significant Rural</v>
      </c>
      <c r="BN93" t="str">
        <f>IFERROR(VLOOKUP(BL93,'class and classification'!$A$1:$C$338,3,FALSE),VLOOKUP(BL93,'class and classification'!$A$340:$C$378,3,FALSE))</f>
        <v>SC</v>
      </c>
      <c r="BO93">
        <v>54.37</v>
      </c>
    </row>
    <row r="94" spans="2:6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84</v>
      </c>
      <c r="F94">
        <v>95</v>
      </c>
      <c r="G94">
        <v>96.5</v>
      </c>
      <c r="H94">
        <v>96.1</v>
      </c>
      <c r="I94">
        <v>95.2</v>
      </c>
      <c r="J94">
        <v>94.6</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I94">
        <v>28.2</v>
      </c>
      <c r="AJ94">
        <v>90</v>
      </c>
      <c r="BB94" t="s">
        <v>325</v>
      </c>
      <c r="BC94" t="str">
        <f>IFERROR(VLOOKUP(BB94,'class and classification'!$A$1:$B$338,2,FALSE),VLOOKUP(BB94,'class and classification'!$A$340:$B$378,2,FALSE))</f>
        <v>Urban with Significant Rural</v>
      </c>
      <c r="BD94" t="str">
        <f>IFERROR(VLOOKUP(BB94,'class and classification'!$A$1:$C$338,3,FALSE),VLOOKUP(BB94,'class and classification'!$A$340:$C$378,3,FALSE))</f>
        <v>SC</v>
      </c>
      <c r="BL94" t="s">
        <v>325</v>
      </c>
      <c r="BM94" t="str">
        <f>IFERROR(VLOOKUP(BL94,'class and classification'!$A$1:$B$338,2,FALSE),VLOOKUP(BL94,'class and classification'!$A$340:$B$378,2,FALSE))</f>
        <v>Urban with Significant Rural</v>
      </c>
      <c r="BN94" t="str">
        <f>IFERROR(VLOOKUP(BL94,'class and classification'!$A$1:$C$338,3,FALSE),VLOOKUP(BL94,'class and classification'!$A$340:$C$378,3,FALSE))</f>
        <v>SC</v>
      </c>
      <c r="BO94">
        <v>40.92</v>
      </c>
    </row>
    <row r="95" spans="2:6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96</v>
      </c>
      <c r="F95">
        <v>98</v>
      </c>
      <c r="G95">
        <v>99</v>
      </c>
      <c r="H95">
        <v>98.300000000000011</v>
      </c>
      <c r="I95">
        <v>98.4</v>
      </c>
      <c r="J95">
        <v>98.6</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I95">
        <v>45.7</v>
      </c>
      <c r="AJ95">
        <v>47</v>
      </c>
      <c r="BB95" t="s">
        <v>328</v>
      </c>
      <c r="BC95" t="str">
        <f>IFERROR(VLOOKUP(BB95,'class and classification'!$A$1:$B$338,2,FALSE),VLOOKUP(BB95,'class and classification'!$A$340:$B$378,2,FALSE))</f>
        <v>Urban with Significant Rural</v>
      </c>
      <c r="BD95" t="str">
        <f>IFERROR(VLOOKUP(BB95,'class and classification'!$A$1:$C$338,3,FALSE),VLOOKUP(BB95,'class and classification'!$A$340:$C$378,3,FALSE))</f>
        <v>SC</v>
      </c>
      <c r="BL95" t="s">
        <v>328</v>
      </c>
      <c r="BM95" t="str">
        <f>IFERROR(VLOOKUP(BL95,'class and classification'!$A$1:$B$338,2,FALSE),VLOOKUP(BL95,'class and classification'!$A$340:$B$378,2,FALSE))</f>
        <v>Urban with Significant Rural</v>
      </c>
      <c r="BN95" t="str">
        <f>IFERROR(VLOOKUP(BL95,'class and classification'!$A$1:$C$338,3,FALSE),VLOOKUP(BL95,'class and classification'!$A$340:$C$378,3,FALSE))</f>
        <v>SC</v>
      </c>
      <c r="BO95">
        <v>37.43</v>
      </c>
    </row>
    <row r="96" spans="2:6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86</v>
      </c>
      <c r="F96">
        <v>97</v>
      </c>
      <c r="G96">
        <v>97.8</v>
      </c>
      <c r="H96">
        <v>97.7</v>
      </c>
      <c r="I96">
        <v>97.7</v>
      </c>
      <c r="J96">
        <v>98.2</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I96">
        <v>18.899999999999999</v>
      </c>
      <c r="AJ96">
        <v>71.2</v>
      </c>
      <c r="BB96" t="s">
        <v>330</v>
      </c>
      <c r="BC96" t="str">
        <f>IFERROR(VLOOKUP(BB96,'class and classification'!$A$1:$B$338,2,FALSE),VLOOKUP(BB96,'class and classification'!$A$340:$B$378,2,FALSE))</f>
        <v>Urban with Significant Rural</v>
      </c>
      <c r="BD96" t="str">
        <f>IFERROR(VLOOKUP(BB96,'class and classification'!$A$1:$C$338,3,FALSE),VLOOKUP(BB96,'class and classification'!$A$340:$C$378,3,FALSE))</f>
        <v>SC</v>
      </c>
      <c r="BL96" t="s">
        <v>330</v>
      </c>
      <c r="BM96" t="str">
        <f>IFERROR(VLOOKUP(BL96,'class and classification'!$A$1:$B$338,2,FALSE),VLOOKUP(BL96,'class and classification'!$A$340:$B$378,2,FALSE))</f>
        <v>Urban with Significant Rural</v>
      </c>
      <c r="BN96" t="str">
        <f>IFERROR(VLOOKUP(BL96,'class and classification'!$A$1:$C$338,3,FALSE),VLOOKUP(BL96,'class and classification'!$A$340:$C$378,3,FALSE))</f>
        <v>SC</v>
      </c>
      <c r="BO96">
        <v>50.4</v>
      </c>
    </row>
    <row r="97" spans="1:72"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90</v>
      </c>
      <c r="F97">
        <v>97</v>
      </c>
      <c r="G97">
        <v>98.300000000000011</v>
      </c>
      <c r="H97">
        <v>98.4</v>
      </c>
      <c r="I97">
        <v>97.1</v>
      </c>
      <c r="J97">
        <v>97.9</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I97">
        <v>23.5</v>
      </c>
      <c r="AJ97">
        <v>56.1</v>
      </c>
      <c r="BB97" t="s">
        <v>338</v>
      </c>
      <c r="BC97" t="str">
        <f>IFERROR(VLOOKUP(BB97,'class and classification'!$A$1:$B$338,2,FALSE),VLOOKUP(BB97,'class and classification'!$A$340:$B$378,2,FALSE))</f>
        <v>Predominantly Rural</v>
      </c>
      <c r="BD97" t="str">
        <f>IFERROR(VLOOKUP(BB97,'class and classification'!$A$1:$C$338,3,FALSE),VLOOKUP(BB97,'class and classification'!$A$340:$C$378,3,FALSE))</f>
        <v>SC</v>
      </c>
      <c r="BL97" t="s">
        <v>338</v>
      </c>
      <c r="BM97" t="str">
        <f>IFERROR(VLOOKUP(BL97,'class and classification'!$A$1:$B$338,2,FALSE),VLOOKUP(BL97,'class and classification'!$A$340:$B$378,2,FALSE))</f>
        <v>Predominantly Rural</v>
      </c>
      <c r="BN97" t="str">
        <f>IFERROR(VLOOKUP(BL97,'class and classification'!$A$1:$C$338,3,FALSE),VLOOKUP(BL97,'class and classification'!$A$340:$C$378,3,FALSE))</f>
        <v>SC</v>
      </c>
      <c r="BO97">
        <v>54.35</v>
      </c>
    </row>
    <row r="98" spans="1:72"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95</v>
      </c>
      <c r="F98">
        <v>97</v>
      </c>
      <c r="G98">
        <v>99.1</v>
      </c>
      <c r="H98">
        <v>98.1</v>
      </c>
      <c r="I98">
        <v>98.3</v>
      </c>
      <c r="J98">
        <v>98.1</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I98">
        <v>2.8</v>
      </c>
      <c r="AJ98">
        <v>82.5</v>
      </c>
      <c r="BB98" t="s">
        <v>342</v>
      </c>
      <c r="BC98" t="str">
        <f>IFERROR(VLOOKUP(BB98,'class and classification'!$A$1:$B$338,2,FALSE),VLOOKUP(BB98,'class and classification'!$A$340:$B$378,2,FALSE))</f>
        <v>Predominantly Urban</v>
      </c>
      <c r="BD98" t="str">
        <f>IFERROR(VLOOKUP(BB98,'class and classification'!$A$1:$C$338,3,FALSE),VLOOKUP(BB98,'class and classification'!$A$340:$C$378,3,FALSE))</f>
        <v>SC</v>
      </c>
      <c r="BL98" t="s">
        <v>342</v>
      </c>
      <c r="BM98" t="str">
        <f>IFERROR(VLOOKUP(BL98,'class and classification'!$A$1:$B$338,2,FALSE),VLOOKUP(BL98,'class and classification'!$A$340:$B$378,2,FALSE))</f>
        <v>Predominantly Urban</v>
      </c>
      <c r="BN98" t="str">
        <f>IFERROR(VLOOKUP(BL98,'class and classification'!$A$1:$C$338,3,FALSE),VLOOKUP(BL98,'class and classification'!$A$340:$C$378,3,FALSE))</f>
        <v>SC</v>
      </c>
      <c r="BO98">
        <v>64.53</v>
      </c>
    </row>
    <row r="99" spans="1:72"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76</v>
      </c>
      <c r="F99">
        <v>87</v>
      </c>
      <c r="G99">
        <v>94</v>
      </c>
      <c r="H99">
        <v>91.699999999999989</v>
      </c>
      <c r="I99">
        <v>93.2</v>
      </c>
      <c r="J99">
        <v>93.9</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I99">
        <v>16.100000000000001</v>
      </c>
      <c r="AJ99">
        <v>83.7</v>
      </c>
      <c r="BB99" t="s">
        <v>344</v>
      </c>
      <c r="BC99" t="str">
        <f>IFERROR(VLOOKUP(BB99,'class and classification'!$A$1:$B$338,2,FALSE),VLOOKUP(BB99,'class and classification'!$A$340:$B$378,2,FALSE))</f>
        <v>Predominantly Urban</v>
      </c>
      <c r="BD99" t="str">
        <f>IFERROR(VLOOKUP(BB99,'class and classification'!$A$1:$C$338,3,FALSE),VLOOKUP(BB99,'class and classification'!$A$340:$C$378,3,FALSE))</f>
        <v>SC</v>
      </c>
      <c r="BL99" t="s">
        <v>344</v>
      </c>
      <c r="BM99" t="str">
        <f>IFERROR(VLOOKUP(BL99,'class and classification'!$A$1:$B$338,2,FALSE),VLOOKUP(BL99,'class and classification'!$A$340:$B$378,2,FALSE))</f>
        <v>Predominantly Urban</v>
      </c>
      <c r="BN99" t="str">
        <f>IFERROR(VLOOKUP(BL99,'class and classification'!$A$1:$C$338,3,FALSE),VLOOKUP(BL99,'class and classification'!$A$340:$C$378,3,FALSE))</f>
        <v>SC</v>
      </c>
      <c r="BO99">
        <v>34.31</v>
      </c>
    </row>
    <row r="100" spans="1:72"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97</v>
      </c>
      <c r="F100">
        <v>98</v>
      </c>
      <c r="G100">
        <v>98.6</v>
      </c>
      <c r="H100">
        <v>98</v>
      </c>
      <c r="I100">
        <v>98.1</v>
      </c>
      <c r="J100">
        <v>98.1</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I100">
        <v>15.6</v>
      </c>
      <c r="AJ100">
        <v>84.1</v>
      </c>
      <c r="BB100" t="s">
        <v>324</v>
      </c>
      <c r="BC100" t="str">
        <f>IFERROR(VLOOKUP(BB100,'class and classification'!$A$1:$B$338,2,FALSE),VLOOKUP(BB100,'class and classification'!$A$340:$B$378,2,FALSE))</f>
        <v>Predominantly Rural</v>
      </c>
      <c r="BD100" t="str">
        <f>IFERROR(VLOOKUP(BB100,'class and classification'!$A$1:$C$338,3,FALSE),VLOOKUP(BB100,'class and classification'!$A$340:$C$378,3,FALSE))</f>
        <v>SC</v>
      </c>
      <c r="BL100" t="s">
        <v>324</v>
      </c>
      <c r="BM100" t="str">
        <f>IFERROR(VLOOKUP(BL100,'class and classification'!$A$1:$B$338,2,FALSE),VLOOKUP(BL100,'class and classification'!$A$340:$B$378,2,FALSE))</f>
        <v>Predominantly Rural</v>
      </c>
      <c r="BN100" t="str">
        <f>IFERROR(VLOOKUP(BL100,'class and classification'!$A$1:$C$338,3,FALSE),VLOOKUP(BL100,'class and classification'!$A$340:$C$378,3,FALSE))</f>
        <v>SC</v>
      </c>
      <c r="BO100">
        <v>7.7799999999999994</v>
      </c>
    </row>
    <row r="101" spans="1:72"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69</v>
      </c>
      <c r="F101">
        <v>90</v>
      </c>
      <c r="G101">
        <v>90</v>
      </c>
      <c r="H101">
        <v>89.8</v>
      </c>
      <c r="I101">
        <v>92.4</v>
      </c>
      <c r="J101">
        <v>93.5</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I101">
        <v>11.1</v>
      </c>
      <c r="AJ101">
        <v>72.900000000000006</v>
      </c>
      <c r="BB101" t="s">
        <v>327</v>
      </c>
      <c r="BC101" t="str">
        <f>IFERROR(VLOOKUP(BB101,'class and classification'!$A$1:$B$338,2,FALSE),VLOOKUP(BB101,'class and classification'!$A$340:$B$378,2,FALSE))</f>
        <v>Urban with Significant Rural</v>
      </c>
      <c r="BD101" t="str">
        <f>IFERROR(VLOOKUP(BB101,'class and classification'!$A$1:$C$338,3,FALSE),VLOOKUP(BB101,'class and classification'!$A$340:$C$378,3,FALSE))</f>
        <v>SC</v>
      </c>
      <c r="BL101" t="s">
        <v>327</v>
      </c>
      <c r="BM101" t="str">
        <f>IFERROR(VLOOKUP(BL101,'class and classification'!$A$1:$B$338,2,FALSE),VLOOKUP(BL101,'class and classification'!$A$340:$B$378,2,FALSE))</f>
        <v>Urban with Significant Rural</v>
      </c>
      <c r="BN101" t="str">
        <f>IFERROR(VLOOKUP(BL101,'class and classification'!$A$1:$C$338,3,FALSE),VLOOKUP(BL101,'class and classification'!$A$340:$C$378,3,FALSE))</f>
        <v>SC</v>
      </c>
      <c r="BO101">
        <v>28.74</v>
      </c>
    </row>
    <row r="102" spans="1:72"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79</v>
      </c>
      <c r="F102">
        <v>96</v>
      </c>
      <c r="G102">
        <v>97.9</v>
      </c>
      <c r="H102">
        <v>96.699999999999989</v>
      </c>
      <c r="I102">
        <v>96.8</v>
      </c>
      <c r="J102">
        <v>95.8</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I102">
        <v>14</v>
      </c>
      <c r="AJ102">
        <v>66.3</v>
      </c>
      <c r="BB102" t="s">
        <v>339</v>
      </c>
      <c r="BC102" t="str">
        <f>IFERROR(VLOOKUP(BB102,'class and classification'!$A$1:$B$338,2,FALSE),VLOOKUP(BB102,'class and classification'!$A$340:$B$378,2,FALSE))</f>
        <v>Predominantly Rural</v>
      </c>
      <c r="BD102" t="str">
        <f>IFERROR(VLOOKUP(BB102,'class and classification'!$A$1:$C$338,3,FALSE),VLOOKUP(BB102,'class and classification'!$A$340:$C$378,3,FALSE))</f>
        <v>SC</v>
      </c>
      <c r="BL102" t="s">
        <v>339</v>
      </c>
      <c r="BM102" t="str">
        <f>IFERROR(VLOOKUP(BL102,'class and classification'!$A$1:$B$338,2,FALSE),VLOOKUP(BL102,'class and classification'!$A$340:$B$378,2,FALSE))</f>
        <v>Predominantly Rural</v>
      </c>
      <c r="BN102" t="str">
        <f>IFERROR(VLOOKUP(BL102,'class and classification'!$A$1:$C$338,3,FALSE),VLOOKUP(BL102,'class and classification'!$A$340:$C$378,3,FALSE))</f>
        <v>SC</v>
      </c>
      <c r="BO102">
        <v>17.560000000000002</v>
      </c>
    </row>
    <row r="103" spans="1:72"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87</v>
      </c>
      <c r="F103">
        <v>94</v>
      </c>
      <c r="G103">
        <v>97.199999999999989</v>
      </c>
      <c r="H103">
        <v>96.699999999999989</v>
      </c>
      <c r="I103">
        <v>96.9</v>
      </c>
      <c r="J103">
        <v>96.9</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I103">
        <v>18.399999999999999</v>
      </c>
      <c r="AJ103">
        <v>83.3</v>
      </c>
      <c r="BB103" t="s">
        <v>335</v>
      </c>
      <c r="BC103" t="str">
        <f>IFERROR(VLOOKUP(BB103,'class and classification'!$A$1:$B$338,2,FALSE),VLOOKUP(BB103,'class and classification'!$A$340:$B$378,2,FALSE))</f>
        <v>Urban with Significant Rural</v>
      </c>
      <c r="BD103" t="str">
        <f>IFERROR(VLOOKUP(BB103,'class and classification'!$A$1:$C$338,3,FALSE),VLOOKUP(BB103,'class and classification'!$A$340:$C$378,3,FALSE))</f>
        <v>SC</v>
      </c>
      <c r="BL103" t="s">
        <v>335</v>
      </c>
      <c r="BM103" t="str">
        <f>IFERROR(VLOOKUP(BL103,'class and classification'!$A$1:$B$338,2,FALSE),VLOOKUP(BL103,'class and classification'!$A$340:$B$378,2,FALSE))</f>
        <v>Urban with Significant Rural</v>
      </c>
      <c r="BN103" t="str">
        <f>IFERROR(VLOOKUP(BL103,'class and classification'!$A$1:$C$338,3,FALSE),VLOOKUP(BL103,'class and classification'!$A$340:$C$378,3,FALSE))</f>
        <v>SC</v>
      </c>
      <c r="BO103">
        <v>33.15</v>
      </c>
    </row>
    <row r="104" spans="1:72"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70</v>
      </c>
      <c r="F104">
        <v>85</v>
      </c>
      <c r="G104">
        <v>80.8</v>
      </c>
      <c r="H104">
        <v>84</v>
      </c>
      <c r="I104">
        <v>88.3</v>
      </c>
      <c r="J104">
        <v>89.8</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I104">
        <v>43.3</v>
      </c>
      <c r="AJ104">
        <v>79.7</v>
      </c>
      <c r="BB104" t="s">
        <v>371</v>
      </c>
      <c r="BC104" t="str">
        <f>IFERROR(VLOOKUP(BB104,'class and classification'!$A$1:$B$338,2,FALSE),VLOOKUP(BB104,'class and classification'!$A$340:$B$378,2,FALSE))</f>
        <v>Predominantly Rural</v>
      </c>
      <c r="BD104" t="str">
        <f>IFERROR(VLOOKUP(BB104,'class and classification'!$A$1:$C$338,3,FALSE),VLOOKUP(BB104,'class and classification'!$A$340:$C$378,3,FALSE))</f>
        <v>SC</v>
      </c>
      <c r="BL104" t="s">
        <v>371</v>
      </c>
      <c r="BM104" t="str">
        <f>IFERROR(VLOOKUP(BL104,'class and classification'!$A$1:$B$338,2,FALSE),VLOOKUP(BL104,'class and classification'!$A$340:$B$378,2,FALSE))</f>
        <v>Predominantly Rural</v>
      </c>
      <c r="BN104" t="str">
        <f>IFERROR(VLOOKUP(BL104,'class and classification'!$A$1:$C$338,3,FALSE),VLOOKUP(BL104,'class and classification'!$A$340:$C$378,3,FALSE))</f>
        <v>SC</v>
      </c>
      <c r="BO104">
        <v>17.77</v>
      </c>
    </row>
    <row r="105" spans="1:72" x14ac:dyDescent="0.3">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I105">
        <v>44.3</v>
      </c>
      <c r="AJ105">
        <v>71.8</v>
      </c>
      <c r="BB105" t="s">
        <v>1</v>
      </c>
      <c r="BC105" t="str">
        <f>IFERROR(VLOOKUP(BB105,'class and classification'!$A$1:$B$338,2,FALSE),VLOOKUP(BB105,'class and classification'!$A$340:$B$378,2,FALSE))</f>
        <v>Predominantly Rural</v>
      </c>
      <c r="BD105" t="str">
        <f>IFERROR(VLOOKUP(BB105,'class and classification'!$A$1:$C$338,3,FALSE),VLOOKUP(BB105,'class and classification'!$A$340:$C$378,3,FALSE))</f>
        <v>SD</v>
      </c>
      <c r="BG105">
        <v>1</v>
      </c>
      <c r="BH105">
        <v>1.7</v>
      </c>
      <c r="BI105">
        <v>2.8</v>
      </c>
      <c r="BJ105">
        <v>3.4</v>
      </c>
      <c r="BL105" t="s">
        <v>1</v>
      </c>
      <c r="BM105" t="str">
        <f>IFERROR(VLOOKUP(BL105,'class and classification'!$A$1:$B$338,2,FALSE),VLOOKUP(BL105,'class and classification'!$A$340:$B$378,2,FALSE))</f>
        <v>Predominantly Rural</v>
      </c>
      <c r="BN105" t="str">
        <f>IFERROR(VLOOKUP(BL105,'class and classification'!$A$1:$C$338,3,FALSE),VLOOKUP(BL105,'class and classification'!$A$340:$C$378,3,FALSE))</f>
        <v>SD</v>
      </c>
      <c r="BP105">
        <v>25.2</v>
      </c>
      <c r="BQ105">
        <v>57.58</v>
      </c>
      <c r="BR105">
        <v>61.43</v>
      </c>
      <c r="BS105">
        <v>62.81</v>
      </c>
      <c r="BT105">
        <v>63.74</v>
      </c>
    </row>
    <row r="106" spans="1:72" x14ac:dyDescent="0.3">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I106">
        <v>33.4</v>
      </c>
      <c r="AJ106">
        <v>76.400000000000006</v>
      </c>
      <c r="BB106" t="s">
        <v>20</v>
      </c>
      <c r="BC106" t="str">
        <f>IFERROR(VLOOKUP(BB106,'class and classification'!$A$1:$B$338,2,FALSE),VLOOKUP(BB106,'class and classification'!$A$340:$B$378,2,FALSE))</f>
        <v>Urban with Significant Rural</v>
      </c>
      <c r="BD106" t="str">
        <f>IFERROR(VLOOKUP(BB106,'class and classification'!$A$1:$C$338,3,FALSE),VLOOKUP(BB106,'class and classification'!$A$340:$C$378,3,FALSE))</f>
        <v>SD</v>
      </c>
      <c r="BG106">
        <v>0.4</v>
      </c>
      <c r="BH106">
        <v>0.7</v>
      </c>
      <c r="BI106">
        <v>0.9</v>
      </c>
      <c r="BJ106">
        <v>5.2</v>
      </c>
      <c r="BL106" t="s">
        <v>20</v>
      </c>
      <c r="BM106" t="str">
        <f>IFERROR(VLOOKUP(BL106,'class and classification'!$A$1:$B$338,2,FALSE),VLOOKUP(BL106,'class and classification'!$A$340:$B$378,2,FALSE))</f>
        <v>Urban with Significant Rural</v>
      </c>
      <c r="BN106" t="str">
        <f>IFERROR(VLOOKUP(BL106,'class and classification'!$A$1:$C$338,3,FALSE),VLOOKUP(BL106,'class and classification'!$A$340:$C$378,3,FALSE))</f>
        <v>SD</v>
      </c>
      <c r="BP106">
        <v>15.79</v>
      </c>
      <c r="BQ106">
        <v>79.8</v>
      </c>
      <c r="BR106">
        <v>90.09</v>
      </c>
      <c r="BS106">
        <v>89.94</v>
      </c>
      <c r="BT106">
        <v>92.56</v>
      </c>
    </row>
    <row r="107" spans="1:72" x14ac:dyDescent="0.3">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I107">
        <v>56.1</v>
      </c>
      <c r="AJ107">
        <v>67.8</v>
      </c>
      <c r="BB107" t="s">
        <v>57</v>
      </c>
      <c r="BC107" t="str">
        <f>IFERROR(VLOOKUP(BB107,'class and classification'!$A$1:$B$338,2,FALSE),VLOOKUP(BB107,'class and classification'!$A$340:$B$378,2,FALSE))</f>
        <v>Urban with Significant Rural</v>
      </c>
      <c r="BD107" t="str">
        <f>IFERROR(VLOOKUP(BB107,'class and classification'!$A$1:$C$338,3,FALSE),VLOOKUP(BB107,'class and classification'!$A$340:$C$378,3,FALSE))</f>
        <v>SD</v>
      </c>
      <c r="BG107">
        <v>2.4</v>
      </c>
      <c r="BH107">
        <v>3</v>
      </c>
      <c r="BI107">
        <v>5.4</v>
      </c>
      <c r="BJ107">
        <v>6.5</v>
      </c>
      <c r="BL107" t="s">
        <v>57</v>
      </c>
      <c r="BM107" t="str">
        <f>IFERROR(VLOOKUP(BL107,'class and classification'!$A$1:$B$338,2,FALSE),VLOOKUP(BL107,'class and classification'!$A$340:$B$378,2,FALSE))</f>
        <v>Urban with Significant Rural</v>
      </c>
      <c r="BN107" t="str">
        <f>IFERROR(VLOOKUP(BL107,'class and classification'!$A$1:$C$338,3,FALSE),VLOOKUP(BL107,'class and classification'!$A$340:$C$378,3,FALSE))</f>
        <v>SD</v>
      </c>
      <c r="BP107">
        <v>30.41</v>
      </c>
      <c r="BQ107">
        <v>55.84</v>
      </c>
      <c r="BR107">
        <v>54.39</v>
      </c>
      <c r="BS107">
        <v>67</v>
      </c>
      <c r="BT107">
        <v>70.34</v>
      </c>
    </row>
    <row r="108" spans="1:72" x14ac:dyDescent="0.3">
      <c r="A108" t="s">
        <v>1279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I108">
        <v>51.8</v>
      </c>
      <c r="AJ108">
        <v>89.1</v>
      </c>
      <c r="BB108" t="s">
        <v>71</v>
      </c>
      <c r="BC108" t="str">
        <f>IFERROR(VLOOKUP(BB108,'class and classification'!$A$1:$B$338,2,FALSE),VLOOKUP(BB108,'class and classification'!$A$340:$B$378,2,FALSE))</f>
        <v>Predominantly Rural</v>
      </c>
      <c r="BD108" t="str">
        <f>IFERROR(VLOOKUP(BB108,'class and classification'!$A$1:$C$338,3,FALSE),VLOOKUP(BB108,'class and classification'!$A$340:$C$378,3,FALSE))</f>
        <v>SD</v>
      </c>
      <c r="BG108">
        <v>0.5</v>
      </c>
      <c r="BH108">
        <v>1.2</v>
      </c>
      <c r="BI108">
        <v>1.6</v>
      </c>
      <c r="BJ108">
        <v>1.9</v>
      </c>
      <c r="BL108" t="s">
        <v>71</v>
      </c>
      <c r="BM108" t="str">
        <f>IFERROR(VLOOKUP(BL108,'class and classification'!$A$1:$B$338,2,FALSE),VLOOKUP(BL108,'class and classification'!$A$340:$B$378,2,FALSE))</f>
        <v>Predominantly Rural</v>
      </c>
      <c r="BN108" t="str">
        <f>IFERROR(VLOOKUP(BL108,'class and classification'!$A$1:$C$338,3,FALSE),VLOOKUP(BL108,'class and classification'!$A$340:$C$378,3,FALSE))</f>
        <v>SD</v>
      </c>
      <c r="BP108">
        <v>14.13</v>
      </c>
      <c r="BQ108">
        <v>49.68</v>
      </c>
      <c r="BR108">
        <v>56.1</v>
      </c>
      <c r="BS108">
        <v>56.86</v>
      </c>
      <c r="BT108">
        <v>57.33</v>
      </c>
    </row>
    <row r="109" spans="1:72"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97</v>
      </c>
      <c r="F109">
        <v>98</v>
      </c>
      <c r="G109">
        <v>98.7</v>
      </c>
      <c r="H109">
        <v>98.3</v>
      </c>
      <c r="I109">
        <v>98.3</v>
      </c>
      <c r="J109">
        <v>98.1</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I109">
        <v>21.1</v>
      </c>
      <c r="AJ109">
        <v>56.6</v>
      </c>
      <c r="BB109" t="s">
        <v>99</v>
      </c>
      <c r="BC109" t="str">
        <f>IFERROR(VLOOKUP(BB109,'class and classification'!$A$1:$B$338,2,FALSE),VLOOKUP(BB109,'class and classification'!$A$340:$B$378,2,FALSE))</f>
        <v>Predominantly Rural</v>
      </c>
      <c r="BD109" t="str">
        <f>IFERROR(VLOOKUP(BB109,'class and classification'!$A$1:$C$338,3,FALSE),VLOOKUP(BB109,'class and classification'!$A$340:$C$378,3,FALSE))</f>
        <v>SD</v>
      </c>
      <c r="BG109">
        <v>2.6</v>
      </c>
      <c r="BH109">
        <v>3.3</v>
      </c>
      <c r="BI109">
        <v>4.9000000000000004</v>
      </c>
      <c r="BJ109">
        <v>6.1</v>
      </c>
      <c r="BL109" t="s">
        <v>99</v>
      </c>
      <c r="BM109" t="str">
        <f>IFERROR(VLOOKUP(BL109,'class and classification'!$A$1:$B$338,2,FALSE),VLOOKUP(BL109,'class and classification'!$A$340:$B$378,2,FALSE))</f>
        <v>Predominantly Rural</v>
      </c>
      <c r="BN109" t="str">
        <f>IFERROR(VLOOKUP(BL109,'class and classification'!$A$1:$C$338,3,FALSE),VLOOKUP(BL109,'class and classification'!$A$340:$C$378,3,FALSE))</f>
        <v>SD</v>
      </c>
      <c r="BP109">
        <v>17.87</v>
      </c>
      <c r="BQ109">
        <v>55.03</v>
      </c>
      <c r="BR109">
        <v>53.98</v>
      </c>
      <c r="BS109">
        <v>56.36</v>
      </c>
      <c r="BT109">
        <v>57.28</v>
      </c>
    </row>
    <row r="110" spans="1:72"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96</v>
      </c>
      <c r="F110">
        <v>97</v>
      </c>
      <c r="G110">
        <v>97.3</v>
      </c>
      <c r="H110">
        <v>96.9</v>
      </c>
      <c r="I110">
        <v>97.4</v>
      </c>
      <c r="J110">
        <v>97.4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I110">
        <v>27</v>
      </c>
      <c r="AJ110">
        <v>80.8</v>
      </c>
      <c r="BB110" t="s">
        <v>243</v>
      </c>
      <c r="BC110" t="str">
        <f>IFERROR(VLOOKUP(BB110,'class and classification'!$A$1:$B$338,2,FALSE),VLOOKUP(BB110,'class and classification'!$A$340:$B$378,2,FALSE))</f>
        <v>Predominantly Rural</v>
      </c>
      <c r="BD110" t="str">
        <f>IFERROR(VLOOKUP(BB110,'class and classification'!$A$1:$C$338,3,FALSE),VLOOKUP(BB110,'class and classification'!$A$340:$C$378,3,FALSE))</f>
        <v>SD</v>
      </c>
      <c r="BG110">
        <v>5.4</v>
      </c>
      <c r="BH110">
        <v>8.3000000000000007</v>
      </c>
      <c r="BI110">
        <v>10.4</v>
      </c>
      <c r="BJ110">
        <v>12.7</v>
      </c>
      <c r="BL110" t="s">
        <v>243</v>
      </c>
      <c r="BM110" t="str">
        <f>IFERROR(VLOOKUP(BL110,'class and classification'!$A$1:$B$338,2,FALSE),VLOOKUP(BL110,'class and classification'!$A$340:$B$378,2,FALSE))</f>
        <v>Predominantly Rural</v>
      </c>
      <c r="BN110" t="str">
        <f>IFERROR(VLOOKUP(BL110,'class and classification'!$A$1:$C$338,3,FALSE),VLOOKUP(BL110,'class and classification'!$A$340:$C$378,3,FALSE))</f>
        <v>SD</v>
      </c>
      <c r="BP110">
        <v>25.66</v>
      </c>
      <c r="BQ110">
        <v>45.89</v>
      </c>
      <c r="BR110">
        <v>49.75</v>
      </c>
      <c r="BS110">
        <v>50.77</v>
      </c>
      <c r="BT110">
        <v>53.18</v>
      </c>
    </row>
    <row r="111" spans="1:72"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88</v>
      </c>
      <c r="F111">
        <v>92</v>
      </c>
      <c r="G111">
        <v>95.199999999999989</v>
      </c>
      <c r="H111">
        <v>94.199999999999989</v>
      </c>
      <c r="I111">
        <v>94.5</v>
      </c>
      <c r="J111">
        <v>93</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I111">
        <v>25.5</v>
      </c>
      <c r="AJ111">
        <v>73.5</v>
      </c>
      <c r="BB111" t="s">
        <v>50</v>
      </c>
      <c r="BC111" t="str">
        <f>IFERROR(VLOOKUP(BB111,'class and classification'!$A$1:$B$338,2,FALSE),VLOOKUP(BB111,'class and classification'!$A$340:$B$378,2,FALSE))</f>
        <v>Predominantly Urban</v>
      </c>
      <c r="BD111" t="str">
        <f>IFERROR(VLOOKUP(BB111,'class and classification'!$A$1:$C$338,3,FALSE),VLOOKUP(BB111,'class and classification'!$A$340:$C$378,3,FALSE))</f>
        <v>SD</v>
      </c>
      <c r="BG111">
        <v>0.2</v>
      </c>
      <c r="BH111">
        <v>0.6</v>
      </c>
      <c r="BI111">
        <v>0.9</v>
      </c>
      <c r="BJ111">
        <v>1.9</v>
      </c>
      <c r="BL111" t="s">
        <v>50</v>
      </c>
      <c r="BM111" t="str">
        <f>IFERROR(VLOOKUP(BL111,'class and classification'!$A$1:$B$338,2,FALSE),VLOOKUP(BL111,'class and classification'!$A$340:$B$378,2,FALSE))</f>
        <v>Predominantly Urban</v>
      </c>
      <c r="BN111" t="str">
        <f>IFERROR(VLOOKUP(BL111,'class and classification'!$A$1:$C$338,3,FALSE),VLOOKUP(BL111,'class and classification'!$A$340:$C$378,3,FALSE))</f>
        <v>SD</v>
      </c>
      <c r="BP111">
        <v>64.75</v>
      </c>
      <c r="BQ111">
        <v>77.19</v>
      </c>
      <c r="BR111">
        <v>77.06</v>
      </c>
      <c r="BS111">
        <v>75.92</v>
      </c>
      <c r="BT111">
        <v>75.56</v>
      </c>
    </row>
    <row r="112" spans="1:72"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97</v>
      </c>
      <c r="F112">
        <v>97</v>
      </c>
      <c r="G112">
        <v>98.2</v>
      </c>
      <c r="H112">
        <v>98.1</v>
      </c>
      <c r="I112">
        <v>98.2</v>
      </c>
      <c r="J112">
        <v>98.2</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I112">
        <v>3.2</v>
      </c>
      <c r="AJ112">
        <v>87.2</v>
      </c>
      <c r="BB112" t="s">
        <v>68</v>
      </c>
      <c r="BC112" t="str">
        <f>IFERROR(VLOOKUP(BB112,'class and classification'!$A$1:$B$338,2,FALSE),VLOOKUP(BB112,'class and classification'!$A$340:$B$378,2,FALSE))</f>
        <v>Urban with Significant Rural</v>
      </c>
      <c r="BD112" t="str">
        <f>IFERROR(VLOOKUP(BB112,'class and classification'!$A$1:$C$338,3,FALSE),VLOOKUP(BB112,'class and classification'!$A$340:$C$378,3,FALSE))</f>
        <v>SD</v>
      </c>
      <c r="BG112">
        <v>3.5</v>
      </c>
      <c r="BH112">
        <v>4.2</v>
      </c>
      <c r="BI112">
        <v>11.5</v>
      </c>
      <c r="BJ112">
        <v>19.2</v>
      </c>
      <c r="BL112" t="s">
        <v>68</v>
      </c>
      <c r="BM112" t="str">
        <f>IFERROR(VLOOKUP(BL112,'class and classification'!$A$1:$B$338,2,FALSE),VLOOKUP(BL112,'class and classification'!$A$340:$B$378,2,FALSE))</f>
        <v>Urban with Significant Rural</v>
      </c>
      <c r="BN112" t="str">
        <f>IFERROR(VLOOKUP(BL112,'class and classification'!$A$1:$C$338,3,FALSE),VLOOKUP(BL112,'class and classification'!$A$340:$C$378,3,FALSE))</f>
        <v>SD</v>
      </c>
      <c r="BP112">
        <v>45.13</v>
      </c>
      <c r="BQ112">
        <v>58.52</v>
      </c>
      <c r="BR112">
        <v>53.45</v>
      </c>
      <c r="BS112">
        <v>54.03</v>
      </c>
      <c r="BT112">
        <v>68.239999999999995</v>
      </c>
    </row>
    <row r="113" spans="1:72"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97</v>
      </c>
      <c r="F113">
        <v>98</v>
      </c>
      <c r="G113">
        <v>98</v>
      </c>
      <c r="H113">
        <v>97.7</v>
      </c>
      <c r="I113">
        <v>97.7</v>
      </c>
      <c r="J113">
        <v>97.4</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I113">
        <v>19.8</v>
      </c>
      <c r="AJ113">
        <v>84</v>
      </c>
      <c r="BB113" t="s">
        <v>110</v>
      </c>
      <c r="BC113" t="str">
        <f>IFERROR(VLOOKUP(BB113,'class and classification'!$A$1:$B$338,2,FALSE),VLOOKUP(BB113,'class and classification'!$A$340:$B$378,2,FALSE))</f>
        <v>Predominantly Urban</v>
      </c>
      <c r="BD113" t="str">
        <f>IFERROR(VLOOKUP(BB113,'class and classification'!$A$1:$C$338,3,FALSE),VLOOKUP(BB113,'class and classification'!$A$340:$C$378,3,FALSE))</f>
        <v>SD</v>
      </c>
      <c r="BG113">
        <v>1.8</v>
      </c>
      <c r="BH113">
        <v>3.1</v>
      </c>
      <c r="BI113">
        <v>5.4</v>
      </c>
      <c r="BJ113">
        <v>15.8</v>
      </c>
      <c r="BL113" t="s">
        <v>110</v>
      </c>
      <c r="BM113" t="str">
        <f>IFERROR(VLOOKUP(BL113,'class and classification'!$A$1:$B$338,2,FALSE),VLOOKUP(BL113,'class and classification'!$A$340:$B$378,2,FALSE))</f>
        <v>Predominantly Urban</v>
      </c>
      <c r="BN113" t="str">
        <f>IFERROR(VLOOKUP(BL113,'class and classification'!$A$1:$C$338,3,FALSE),VLOOKUP(BL113,'class and classification'!$A$340:$C$378,3,FALSE))</f>
        <v>SD</v>
      </c>
      <c r="BP113">
        <v>50.21</v>
      </c>
      <c r="BQ113">
        <v>64.959999999999994</v>
      </c>
      <c r="BR113">
        <v>64.849999999999994</v>
      </c>
      <c r="BS113">
        <v>65.239999999999995</v>
      </c>
      <c r="BT113">
        <v>65.36</v>
      </c>
    </row>
    <row r="114" spans="1:72"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90</v>
      </c>
      <c r="F114">
        <v>93</v>
      </c>
      <c r="G114">
        <v>96.300000000000011</v>
      </c>
      <c r="H114">
        <v>95.7</v>
      </c>
      <c r="I114">
        <v>95.9</v>
      </c>
      <c r="J114">
        <v>95.6</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I114">
        <v>15.8</v>
      </c>
      <c r="AJ114">
        <v>73.3</v>
      </c>
      <c r="BB114" t="s">
        <v>141</v>
      </c>
      <c r="BC114" t="str">
        <f>IFERROR(VLOOKUP(BB114,'class and classification'!$A$1:$B$338,2,FALSE),VLOOKUP(BB114,'class and classification'!$A$340:$B$378,2,FALSE))</f>
        <v>Predominantly Urban</v>
      </c>
      <c r="BD114" t="str">
        <f>IFERROR(VLOOKUP(BB114,'class and classification'!$A$1:$C$338,3,FALSE),VLOOKUP(BB114,'class and classification'!$A$340:$C$378,3,FALSE))</f>
        <v>SD</v>
      </c>
      <c r="BG114">
        <v>0.1</v>
      </c>
      <c r="BH114">
        <v>0.6</v>
      </c>
      <c r="BI114">
        <v>7.4</v>
      </c>
      <c r="BJ114">
        <v>17.399999999999999</v>
      </c>
      <c r="BL114" t="s">
        <v>141</v>
      </c>
      <c r="BM114" t="str">
        <f>IFERROR(VLOOKUP(BL114,'class and classification'!$A$1:$B$338,2,FALSE),VLOOKUP(BL114,'class and classification'!$A$340:$B$378,2,FALSE))</f>
        <v>Predominantly Urban</v>
      </c>
      <c r="BN114" t="str">
        <f>IFERROR(VLOOKUP(BL114,'class and classification'!$A$1:$C$338,3,FALSE),VLOOKUP(BL114,'class and classification'!$A$340:$C$378,3,FALSE))</f>
        <v>SD</v>
      </c>
      <c r="BP114">
        <v>81.52</v>
      </c>
      <c r="BQ114">
        <v>91.83</v>
      </c>
      <c r="BR114">
        <v>91.68</v>
      </c>
      <c r="BS114">
        <v>91.38</v>
      </c>
      <c r="BT114">
        <v>92.41</v>
      </c>
    </row>
    <row r="115" spans="1:72"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98</v>
      </c>
      <c r="F115">
        <v>98</v>
      </c>
      <c r="G115">
        <v>98.9</v>
      </c>
      <c r="H115">
        <v>98.5</v>
      </c>
      <c r="I115">
        <v>98.3</v>
      </c>
      <c r="J115">
        <v>97.8</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I115">
        <v>2.9</v>
      </c>
      <c r="AJ115">
        <v>86.3</v>
      </c>
      <c r="BB115" t="s">
        <v>153</v>
      </c>
      <c r="BC115" t="str">
        <f>IFERROR(VLOOKUP(BB115,'class and classification'!$A$1:$B$338,2,FALSE),VLOOKUP(BB115,'class and classification'!$A$340:$B$378,2,FALSE))</f>
        <v>Urban with Significant Rural</v>
      </c>
      <c r="BD115" t="str">
        <f>IFERROR(VLOOKUP(BB115,'class and classification'!$A$1:$C$338,3,FALSE),VLOOKUP(BB115,'class and classification'!$A$340:$C$378,3,FALSE))</f>
        <v>SD</v>
      </c>
      <c r="BG115">
        <v>7.7</v>
      </c>
      <c r="BH115">
        <v>10.4</v>
      </c>
      <c r="BI115">
        <v>14.2</v>
      </c>
      <c r="BJ115">
        <v>17.8</v>
      </c>
      <c r="BL115" t="s">
        <v>153</v>
      </c>
      <c r="BM115" t="str">
        <f>IFERROR(VLOOKUP(BL115,'class and classification'!$A$1:$B$338,2,FALSE),VLOOKUP(BL115,'class and classification'!$A$340:$B$378,2,FALSE))</f>
        <v>Urban with Significant Rural</v>
      </c>
      <c r="BN115" t="str">
        <f>IFERROR(VLOOKUP(BL115,'class and classification'!$A$1:$C$338,3,FALSE),VLOOKUP(BL115,'class and classification'!$A$340:$C$378,3,FALSE))</f>
        <v>SD</v>
      </c>
      <c r="BP115">
        <v>53.88</v>
      </c>
      <c r="BQ115">
        <v>77.89</v>
      </c>
      <c r="BR115">
        <v>78.88</v>
      </c>
      <c r="BS115">
        <v>79.489999999999995</v>
      </c>
      <c r="BT115">
        <v>80.900000000000006</v>
      </c>
    </row>
    <row r="116" spans="1:72"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96</v>
      </c>
      <c r="F116">
        <v>96</v>
      </c>
      <c r="G116">
        <v>96.9</v>
      </c>
      <c r="H116">
        <v>96.699999999999989</v>
      </c>
      <c r="I116">
        <v>97</v>
      </c>
      <c r="J116">
        <v>96.9</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I116">
        <v>19.899999999999999</v>
      </c>
      <c r="AJ116">
        <v>78.400000000000006</v>
      </c>
      <c r="BB116" t="s">
        <v>201</v>
      </c>
      <c r="BC116" t="str">
        <f>IFERROR(VLOOKUP(BB116,'class and classification'!$A$1:$B$338,2,FALSE),VLOOKUP(BB116,'class and classification'!$A$340:$B$378,2,FALSE))</f>
        <v>Predominantly Urban</v>
      </c>
      <c r="BD116" t="str">
        <f>IFERROR(VLOOKUP(BB116,'class and classification'!$A$1:$C$338,3,FALSE),VLOOKUP(BB116,'class and classification'!$A$340:$C$378,3,FALSE))</f>
        <v>SD</v>
      </c>
      <c r="BG116">
        <v>0.8</v>
      </c>
      <c r="BH116">
        <v>1.4</v>
      </c>
      <c r="BI116">
        <v>1.4</v>
      </c>
      <c r="BJ116">
        <v>6.2</v>
      </c>
      <c r="BL116" t="s">
        <v>201</v>
      </c>
      <c r="BM116" t="str">
        <f>IFERROR(VLOOKUP(BL116,'class and classification'!$A$1:$B$338,2,FALSE),VLOOKUP(BL116,'class and classification'!$A$340:$B$378,2,FALSE))</f>
        <v>Predominantly Urban</v>
      </c>
      <c r="BN116" t="str">
        <f>IFERROR(VLOOKUP(BL116,'class and classification'!$A$1:$C$338,3,FALSE),VLOOKUP(BL116,'class and classification'!$A$340:$C$378,3,FALSE))</f>
        <v>SD</v>
      </c>
      <c r="BP116">
        <v>65.31</v>
      </c>
      <c r="BQ116">
        <v>81.11</v>
      </c>
      <c r="BR116">
        <v>80.45</v>
      </c>
      <c r="BS116">
        <v>80.099999999999994</v>
      </c>
      <c r="BT116">
        <v>84.77</v>
      </c>
    </row>
    <row r="117" spans="1:72"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96</v>
      </c>
      <c r="F117">
        <v>98</v>
      </c>
      <c r="G117">
        <v>98.1</v>
      </c>
      <c r="H117">
        <v>97.6</v>
      </c>
      <c r="I117">
        <v>97.7</v>
      </c>
      <c r="J117">
        <v>97.7</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I117">
        <v>15</v>
      </c>
      <c r="AJ117">
        <v>80.900000000000006</v>
      </c>
      <c r="BB117" t="s">
        <v>205</v>
      </c>
      <c r="BC117" t="str">
        <f>IFERROR(VLOOKUP(BB117,'class and classification'!$A$1:$B$338,2,FALSE),VLOOKUP(BB117,'class and classification'!$A$340:$B$378,2,FALSE))</f>
        <v>Predominantly Urban</v>
      </c>
      <c r="BD117" t="str">
        <f>IFERROR(VLOOKUP(BB117,'class and classification'!$A$1:$C$338,3,FALSE),VLOOKUP(BB117,'class and classification'!$A$340:$C$378,3,FALSE))</f>
        <v>SD</v>
      </c>
      <c r="BG117">
        <v>3.2</v>
      </c>
      <c r="BH117">
        <v>3.9</v>
      </c>
      <c r="BI117">
        <v>5.7</v>
      </c>
      <c r="BJ117">
        <v>7.2</v>
      </c>
      <c r="BL117" t="s">
        <v>205</v>
      </c>
      <c r="BM117" t="str">
        <f>IFERROR(VLOOKUP(BL117,'class and classification'!$A$1:$B$338,2,FALSE),VLOOKUP(BL117,'class and classification'!$A$340:$B$378,2,FALSE))</f>
        <v>Predominantly Urban</v>
      </c>
      <c r="BN117" t="str">
        <f>IFERROR(VLOOKUP(BL117,'class and classification'!$A$1:$C$338,3,FALSE),VLOOKUP(BL117,'class and classification'!$A$340:$C$378,3,FALSE))</f>
        <v>SD</v>
      </c>
      <c r="BP117">
        <v>74.11</v>
      </c>
      <c r="BQ117">
        <v>84.78</v>
      </c>
      <c r="BR117">
        <v>87.87</v>
      </c>
      <c r="BS117">
        <v>87.61</v>
      </c>
      <c r="BT117">
        <v>84.14</v>
      </c>
    </row>
    <row r="118" spans="1:72"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97</v>
      </c>
      <c r="F118">
        <v>98</v>
      </c>
      <c r="G118">
        <v>98.9</v>
      </c>
      <c r="H118">
        <v>98.4</v>
      </c>
      <c r="I118">
        <v>98.2</v>
      </c>
      <c r="J118">
        <v>98.4</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I118">
        <v>4.5</v>
      </c>
      <c r="AJ118">
        <v>81.5</v>
      </c>
      <c r="BB118" t="s">
        <v>211</v>
      </c>
      <c r="BC118" t="str">
        <f>IFERROR(VLOOKUP(BB118,'class and classification'!$A$1:$B$338,2,FALSE),VLOOKUP(BB118,'class and classification'!$A$340:$B$378,2,FALSE))</f>
        <v>Predominantly Rural</v>
      </c>
      <c r="BD118" t="str">
        <f>IFERROR(VLOOKUP(BB118,'class and classification'!$A$1:$C$338,3,FALSE),VLOOKUP(BB118,'class and classification'!$A$340:$C$378,3,FALSE))</f>
        <v>SD</v>
      </c>
      <c r="BG118">
        <v>5.2</v>
      </c>
      <c r="BH118">
        <v>7.7</v>
      </c>
      <c r="BI118">
        <v>21.4</v>
      </c>
      <c r="BJ118">
        <v>41.8</v>
      </c>
      <c r="BL118" t="s">
        <v>211</v>
      </c>
      <c r="BM118" t="str">
        <f>IFERROR(VLOOKUP(BL118,'class and classification'!$A$1:$B$338,2,FALSE),VLOOKUP(BL118,'class and classification'!$A$340:$B$378,2,FALSE))</f>
        <v>Predominantly Rural</v>
      </c>
      <c r="BN118" t="str">
        <f>IFERROR(VLOOKUP(BL118,'class and classification'!$A$1:$C$338,3,FALSE),VLOOKUP(BL118,'class and classification'!$A$340:$C$378,3,FALSE))</f>
        <v>SD</v>
      </c>
      <c r="BP118">
        <v>6.37</v>
      </c>
      <c r="BQ118">
        <v>61.21</v>
      </c>
      <c r="BR118">
        <v>59.73</v>
      </c>
      <c r="BS118">
        <v>61.11</v>
      </c>
      <c r="BT118">
        <v>61.09</v>
      </c>
    </row>
    <row r="119" spans="1:72" x14ac:dyDescent="0.3">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I119">
        <v>5.5</v>
      </c>
      <c r="AJ119">
        <v>84.8</v>
      </c>
      <c r="BB119" t="s">
        <v>216</v>
      </c>
      <c r="BC119" t="str">
        <f>IFERROR(VLOOKUP(BB119,'class and classification'!$A$1:$B$338,2,FALSE),VLOOKUP(BB119,'class and classification'!$A$340:$B$378,2,FALSE))</f>
        <v>Predominantly Urban</v>
      </c>
      <c r="BD119" t="str">
        <f>IFERROR(VLOOKUP(BB119,'class and classification'!$A$1:$C$338,3,FALSE),VLOOKUP(BB119,'class and classification'!$A$340:$C$378,3,FALSE))</f>
        <v>SD</v>
      </c>
      <c r="BG119">
        <v>0.3</v>
      </c>
      <c r="BH119">
        <v>0.4</v>
      </c>
      <c r="BI119">
        <v>1.4</v>
      </c>
      <c r="BJ119">
        <v>1.5</v>
      </c>
      <c r="BL119" t="s">
        <v>216</v>
      </c>
      <c r="BM119" t="str">
        <f>IFERROR(VLOOKUP(BL119,'class and classification'!$A$1:$B$338,2,FALSE),VLOOKUP(BL119,'class and classification'!$A$340:$B$378,2,FALSE))</f>
        <v>Predominantly Urban</v>
      </c>
      <c r="BN119" t="str">
        <f>IFERROR(VLOOKUP(BL119,'class and classification'!$A$1:$C$338,3,FALSE),VLOOKUP(BL119,'class and classification'!$A$340:$C$378,3,FALSE))</f>
        <v>SD</v>
      </c>
      <c r="BP119">
        <v>72.150000000000006</v>
      </c>
      <c r="BQ119">
        <v>84.79</v>
      </c>
      <c r="BR119">
        <v>87.7</v>
      </c>
      <c r="BS119">
        <v>87.74</v>
      </c>
      <c r="BT119">
        <v>88.5</v>
      </c>
    </row>
    <row r="120" spans="1:72" x14ac:dyDescent="0.3">
      <c r="A120" t="s">
        <v>1280</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I120">
        <v>11.4</v>
      </c>
      <c r="AJ120">
        <v>84.7</v>
      </c>
      <c r="BB120" t="s">
        <v>246</v>
      </c>
      <c r="BC120" t="str">
        <f>IFERROR(VLOOKUP(BB120,'class and classification'!$A$1:$B$338,2,FALSE),VLOOKUP(BB120,'class and classification'!$A$340:$B$378,2,FALSE))</f>
        <v>Predominantly Urban</v>
      </c>
      <c r="BD120" t="str">
        <f>IFERROR(VLOOKUP(BB120,'class and classification'!$A$1:$C$338,3,FALSE),VLOOKUP(BB120,'class and classification'!$A$340:$C$378,3,FALSE))</f>
        <v>SD</v>
      </c>
      <c r="BG120">
        <v>1</v>
      </c>
      <c r="BH120">
        <v>1.4</v>
      </c>
      <c r="BI120">
        <v>5</v>
      </c>
      <c r="BJ120">
        <v>10.199999999999999</v>
      </c>
      <c r="BL120" t="s">
        <v>246</v>
      </c>
      <c r="BM120" t="str">
        <f>IFERROR(VLOOKUP(BL120,'class and classification'!$A$1:$B$338,2,FALSE),VLOOKUP(BL120,'class and classification'!$A$340:$B$378,2,FALSE))</f>
        <v>Predominantly Urban</v>
      </c>
      <c r="BN120" t="str">
        <f>IFERROR(VLOOKUP(BL120,'class and classification'!$A$1:$C$338,3,FALSE),VLOOKUP(BL120,'class and classification'!$A$340:$C$378,3,FALSE))</f>
        <v>SD</v>
      </c>
      <c r="BP120">
        <v>63.55</v>
      </c>
      <c r="BQ120">
        <v>82.76</v>
      </c>
      <c r="BR120">
        <v>79.59</v>
      </c>
      <c r="BS120">
        <v>80.92</v>
      </c>
      <c r="BT120">
        <v>84.14</v>
      </c>
    </row>
    <row r="121" spans="1:72"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96</v>
      </c>
      <c r="F121">
        <v>98</v>
      </c>
      <c r="G121">
        <v>99</v>
      </c>
      <c r="H121">
        <v>98.7</v>
      </c>
      <c r="I121">
        <v>98.7</v>
      </c>
      <c r="J121">
        <v>98.4</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I121">
        <v>3.7</v>
      </c>
      <c r="AJ121">
        <v>84.9</v>
      </c>
      <c r="BB121" t="s">
        <v>300</v>
      </c>
      <c r="BC121" t="str">
        <f>IFERROR(VLOOKUP(BB121,'class and classification'!$A$1:$B$338,2,FALSE),VLOOKUP(BB121,'class and classification'!$A$340:$B$378,2,FALSE))</f>
        <v>Urban with Significant Rural</v>
      </c>
      <c r="BD121" t="str">
        <f>IFERROR(VLOOKUP(BB121,'class and classification'!$A$1:$C$338,3,FALSE),VLOOKUP(BB121,'class and classification'!$A$340:$C$378,3,FALSE))</f>
        <v>SD</v>
      </c>
      <c r="BG121">
        <v>10</v>
      </c>
      <c r="BH121">
        <v>13.8</v>
      </c>
      <c r="BI121">
        <v>29.2</v>
      </c>
      <c r="BJ121">
        <v>40.700000000000003</v>
      </c>
      <c r="BL121" t="s">
        <v>300</v>
      </c>
      <c r="BM121" t="str">
        <f>IFERROR(VLOOKUP(BL121,'class and classification'!$A$1:$B$338,2,FALSE),VLOOKUP(BL121,'class and classification'!$A$340:$B$378,2,FALSE))</f>
        <v>Urban with Significant Rural</v>
      </c>
      <c r="BN121" t="str">
        <f>IFERROR(VLOOKUP(BL121,'class and classification'!$A$1:$C$338,3,FALSE),VLOOKUP(BL121,'class and classification'!$A$340:$C$378,3,FALSE))</f>
        <v>SD</v>
      </c>
      <c r="BP121">
        <v>30.91</v>
      </c>
      <c r="BQ121">
        <v>55.85</v>
      </c>
      <c r="BR121">
        <v>62.76</v>
      </c>
      <c r="BS121">
        <v>63.86</v>
      </c>
      <c r="BT121">
        <v>67.459999999999994</v>
      </c>
    </row>
    <row r="122" spans="1:72"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93</v>
      </c>
      <c r="F122">
        <v>96</v>
      </c>
      <c r="G122">
        <v>97.4</v>
      </c>
      <c r="H122">
        <v>94.800000000000011</v>
      </c>
      <c r="I122">
        <v>94.8</v>
      </c>
      <c r="J122">
        <v>94.9</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I122">
        <v>29.1</v>
      </c>
      <c r="AJ122">
        <v>87.6</v>
      </c>
      <c r="BB122" t="s">
        <v>317</v>
      </c>
      <c r="BC122" t="str">
        <f>IFERROR(VLOOKUP(BB122,'class and classification'!$A$1:$B$338,2,FALSE),VLOOKUP(BB122,'class and classification'!$A$340:$B$378,2,FALSE))</f>
        <v>Predominantly Rural</v>
      </c>
      <c r="BD122" t="str">
        <f>IFERROR(VLOOKUP(BB122,'class and classification'!$A$1:$C$338,3,FALSE),VLOOKUP(BB122,'class and classification'!$A$340:$C$378,3,FALSE))</f>
        <v>SD</v>
      </c>
      <c r="BG122">
        <v>4.4000000000000004</v>
      </c>
      <c r="BH122">
        <v>5.5</v>
      </c>
      <c r="BI122">
        <v>22.3</v>
      </c>
      <c r="BJ122">
        <v>46.3</v>
      </c>
      <c r="BL122" t="s">
        <v>317</v>
      </c>
      <c r="BM122" t="str">
        <f>IFERROR(VLOOKUP(BL122,'class and classification'!$A$1:$B$338,2,FALSE),VLOOKUP(BL122,'class and classification'!$A$340:$B$378,2,FALSE))</f>
        <v>Predominantly Rural</v>
      </c>
      <c r="BN122" t="str">
        <f>IFERROR(VLOOKUP(BL122,'class and classification'!$A$1:$C$338,3,FALSE),VLOOKUP(BL122,'class and classification'!$A$340:$C$378,3,FALSE))</f>
        <v>SD</v>
      </c>
      <c r="BP122">
        <v>59.19</v>
      </c>
      <c r="BQ122">
        <v>70.88</v>
      </c>
      <c r="BR122">
        <v>68.319999999999993</v>
      </c>
      <c r="BS122">
        <v>66.56</v>
      </c>
      <c r="BT122">
        <v>68.569999999999993</v>
      </c>
    </row>
    <row r="123" spans="1:72"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97</v>
      </c>
      <c r="F123">
        <v>98</v>
      </c>
      <c r="G123">
        <v>98.4</v>
      </c>
      <c r="H123">
        <v>98</v>
      </c>
      <c r="I123">
        <v>98.4</v>
      </c>
      <c r="J123">
        <v>98.4</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I123">
        <v>27.3</v>
      </c>
      <c r="AJ123">
        <v>85.4</v>
      </c>
      <c r="BB123" t="s">
        <v>76</v>
      </c>
      <c r="BC123" t="str">
        <f>IFERROR(VLOOKUP(BB123,'class and classification'!$A$1:$B$338,2,FALSE),VLOOKUP(BB123,'class and classification'!$A$340:$B$378,2,FALSE))</f>
        <v>Predominantly Rural</v>
      </c>
      <c r="BD123" t="str">
        <f>IFERROR(VLOOKUP(BB123,'class and classification'!$A$1:$C$338,3,FALSE),VLOOKUP(BB123,'class and classification'!$A$340:$C$378,3,FALSE))</f>
        <v>SD</v>
      </c>
      <c r="BG123">
        <v>6.8</v>
      </c>
      <c r="BH123">
        <v>8.6</v>
      </c>
      <c r="BI123">
        <v>11.7</v>
      </c>
      <c r="BJ123">
        <v>13.1</v>
      </c>
      <c r="BL123" t="s">
        <v>76</v>
      </c>
      <c r="BM123" t="str">
        <f>IFERROR(VLOOKUP(BL123,'class and classification'!$A$1:$B$338,2,FALSE),VLOOKUP(BL123,'class and classification'!$A$340:$B$378,2,FALSE))</f>
        <v>Predominantly Rural</v>
      </c>
      <c r="BN123" t="str">
        <f>IFERROR(VLOOKUP(BL123,'class and classification'!$A$1:$C$338,3,FALSE),VLOOKUP(BL123,'class and classification'!$A$340:$C$378,3,FALSE))</f>
        <v>SD</v>
      </c>
      <c r="BP123">
        <v>44.24</v>
      </c>
      <c r="BQ123">
        <v>63.14</v>
      </c>
      <c r="BR123">
        <v>62.72</v>
      </c>
      <c r="BS123">
        <v>68.91</v>
      </c>
      <c r="BT123">
        <v>68.64</v>
      </c>
    </row>
    <row r="124" spans="1:72"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90</v>
      </c>
      <c r="F124">
        <v>93</v>
      </c>
      <c r="G124">
        <v>97.9</v>
      </c>
      <c r="H124">
        <v>97.5</v>
      </c>
      <c r="I124">
        <v>97.6</v>
      </c>
      <c r="J124">
        <v>97</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I124">
        <v>15.7</v>
      </c>
      <c r="AJ124">
        <v>86.2</v>
      </c>
      <c r="BB124" t="s">
        <v>121</v>
      </c>
      <c r="BC124" t="str">
        <f>IFERROR(VLOOKUP(BB124,'class and classification'!$A$1:$B$338,2,FALSE),VLOOKUP(BB124,'class and classification'!$A$340:$B$378,2,FALSE))</f>
        <v>Predominantly Rural</v>
      </c>
      <c r="BD124" t="str">
        <f>IFERROR(VLOOKUP(BB124,'class and classification'!$A$1:$C$338,3,FALSE),VLOOKUP(BB124,'class and classification'!$A$340:$C$378,3,FALSE))</f>
        <v>SD</v>
      </c>
      <c r="BG124">
        <v>2.5</v>
      </c>
      <c r="BH124">
        <v>4</v>
      </c>
      <c r="BI124">
        <v>6.2</v>
      </c>
      <c r="BJ124">
        <v>8.1999999999999993</v>
      </c>
      <c r="BL124" t="s">
        <v>121</v>
      </c>
      <c r="BM124" t="str">
        <f>IFERROR(VLOOKUP(BL124,'class and classification'!$A$1:$B$338,2,FALSE),VLOOKUP(BL124,'class and classification'!$A$340:$B$378,2,FALSE))</f>
        <v>Predominantly Rural</v>
      </c>
      <c r="BN124" t="str">
        <f>IFERROR(VLOOKUP(BL124,'class and classification'!$A$1:$C$338,3,FALSE),VLOOKUP(BL124,'class and classification'!$A$340:$C$378,3,FALSE))</f>
        <v>SD</v>
      </c>
      <c r="BP124">
        <v>17.28</v>
      </c>
      <c r="BQ124">
        <v>52.97</v>
      </c>
      <c r="BR124">
        <v>64.17</v>
      </c>
      <c r="BS124">
        <v>64.27</v>
      </c>
      <c r="BT124">
        <v>63.59</v>
      </c>
    </row>
    <row r="125" spans="1:72"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95</v>
      </c>
      <c r="F125">
        <v>95</v>
      </c>
      <c r="G125">
        <v>96.5</v>
      </c>
      <c r="H125">
        <v>97.1</v>
      </c>
      <c r="I125">
        <v>97.8</v>
      </c>
      <c r="J125">
        <v>98</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I125">
        <v>6.2</v>
      </c>
      <c r="AJ125">
        <v>83.7</v>
      </c>
      <c r="BB125" t="s">
        <v>126</v>
      </c>
      <c r="BC125" t="str">
        <f>IFERROR(VLOOKUP(BB125,'class and classification'!$A$1:$B$338,2,FALSE),VLOOKUP(BB125,'class and classification'!$A$340:$B$378,2,FALSE))</f>
        <v>Urban with Significant Rural</v>
      </c>
      <c r="BD125" t="str">
        <f>IFERROR(VLOOKUP(BB125,'class and classification'!$A$1:$C$338,3,FALSE),VLOOKUP(BB125,'class and classification'!$A$340:$C$378,3,FALSE))</f>
        <v>SD</v>
      </c>
      <c r="BG125">
        <v>1.8</v>
      </c>
      <c r="BH125">
        <v>3.5</v>
      </c>
      <c r="BI125">
        <v>5.4</v>
      </c>
      <c r="BJ125">
        <v>29.4</v>
      </c>
      <c r="BL125" t="s">
        <v>126</v>
      </c>
      <c r="BM125" t="str">
        <f>IFERROR(VLOOKUP(BL125,'class and classification'!$A$1:$B$338,2,FALSE),VLOOKUP(BL125,'class and classification'!$A$340:$B$378,2,FALSE))</f>
        <v>Urban with Significant Rural</v>
      </c>
      <c r="BN125" t="str">
        <f>IFERROR(VLOOKUP(BL125,'class and classification'!$A$1:$C$338,3,FALSE),VLOOKUP(BL125,'class and classification'!$A$340:$C$378,3,FALSE))</f>
        <v>SD</v>
      </c>
      <c r="BP125">
        <v>45.89</v>
      </c>
      <c r="BQ125">
        <v>66.2</v>
      </c>
      <c r="BR125">
        <v>67.44</v>
      </c>
      <c r="BS125">
        <v>66.849999999999994</v>
      </c>
      <c r="BT125">
        <v>70.849999999999994</v>
      </c>
    </row>
    <row r="126" spans="1:72" x14ac:dyDescent="0.3">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I126">
        <v>18</v>
      </c>
      <c r="AJ126">
        <v>86.5</v>
      </c>
      <c r="BB126" t="s">
        <v>213</v>
      </c>
      <c r="BC126" t="str">
        <f>IFERROR(VLOOKUP(BB126,'class and classification'!$A$1:$B$338,2,FALSE),VLOOKUP(BB126,'class and classification'!$A$340:$B$378,2,FALSE))</f>
        <v>Predominantly Rural</v>
      </c>
      <c r="BD126" t="str">
        <f>IFERROR(VLOOKUP(BB126,'class and classification'!$A$1:$C$338,3,FALSE),VLOOKUP(BB126,'class and classification'!$A$340:$C$378,3,FALSE))</f>
        <v>SD</v>
      </c>
      <c r="BG126">
        <v>2.2000000000000002</v>
      </c>
      <c r="BH126">
        <v>2.7</v>
      </c>
      <c r="BI126">
        <v>4.9000000000000004</v>
      </c>
      <c r="BJ126">
        <v>5.8</v>
      </c>
      <c r="BL126" t="s">
        <v>213</v>
      </c>
      <c r="BM126" t="str">
        <f>IFERROR(VLOOKUP(BL126,'class and classification'!$A$1:$B$338,2,FALSE),VLOOKUP(BL126,'class and classification'!$A$340:$B$378,2,FALSE))</f>
        <v>Predominantly Rural</v>
      </c>
      <c r="BN126" t="str">
        <f>IFERROR(VLOOKUP(BL126,'class and classification'!$A$1:$C$338,3,FALSE),VLOOKUP(BL126,'class and classification'!$A$340:$C$378,3,FALSE))</f>
        <v>SD</v>
      </c>
      <c r="BP126">
        <v>14.86</v>
      </c>
      <c r="BQ126">
        <v>57</v>
      </c>
      <c r="BR126">
        <v>59.31</v>
      </c>
      <c r="BS126">
        <v>60.82</v>
      </c>
      <c r="BT126">
        <v>61</v>
      </c>
    </row>
    <row r="127" spans="1:72" x14ac:dyDescent="0.3">
      <c r="A127" t="s">
        <v>1281</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I127">
        <v>55.9</v>
      </c>
      <c r="AJ127">
        <v>57.7</v>
      </c>
      <c r="BB127" t="s">
        <v>224</v>
      </c>
      <c r="BC127" t="str">
        <f>IFERROR(VLOOKUP(BB127,'class and classification'!$A$1:$B$338,2,FALSE),VLOOKUP(BB127,'class and classification'!$A$340:$B$378,2,FALSE))</f>
        <v>Predominantly Rural</v>
      </c>
      <c r="BD127" t="str">
        <f>IFERROR(VLOOKUP(BB127,'class and classification'!$A$1:$C$338,3,FALSE),VLOOKUP(BB127,'class and classification'!$A$340:$C$378,3,FALSE))</f>
        <v>SD</v>
      </c>
      <c r="BG127">
        <v>4.4000000000000004</v>
      </c>
      <c r="BH127">
        <v>5.8</v>
      </c>
      <c r="BI127">
        <v>7.4</v>
      </c>
      <c r="BJ127">
        <v>10.4</v>
      </c>
      <c r="BL127" t="s">
        <v>224</v>
      </c>
      <c r="BM127" t="str">
        <f>IFERROR(VLOOKUP(BL127,'class and classification'!$A$1:$B$338,2,FALSE),VLOOKUP(BL127,'class and classification'!$A$340:$B$378,2,FALSE))</f>
        <v>Predominantly Rural</v>
      </c>
      <c r="BN127" t="str">
        <f>IFERROR(VLOOKUP(BL127,'class and classification'!$A$1:$C$338,3,FALSE),VLOOKUP(BL127,'class and classification'!$A$340:$C$378,3,FALSE))</f>
        <v>SD</v>
      </c>
      <c r="BP127">
        <v>22.19</v>
      </c>
      <c r="BQ127">
        <v>54.48</v>
      </c>
      <c r="BR127">
        <v>56.05</v>
      </c>
      <c r="BS127">
        <v>57.71</v>
      </c>
      <c r="BT127">
        <v>58.5</v>
      </c>
    </row>
    <row r="128" spans="1:72"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82</v>
      </c>
      <c r="F128">
        <v>88</v>
      </c>
      <c r="G128">
        <v>95.8</v>
      </c>
      <c r="H128">
        <v>97.4</v>
      </c>
      <c r="I128">
        <v>97.9</v>
      </c>
      <c r="J128">
        <v>97.9</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I128">
        <v>1.9</v>
      </c>
      <c r="AJ128">
        <v>14.2</v>
      </c>
      <c r="BB128" t="s">
        <v>227</v>
      </c>
      <c r="BC128" t="str">
        <f>IFERROR(VLOOKUP(BB128,'class and classification'!$A$1:$B$338,2,FALSE),VLOOKUP(BB128,'class and classification'!$A$340:$B$378,2,FALSE))</f>
        <v>Urban with Significant Rural</v>
      </c>
      <c r="BD128" t="str">
        <f>IFERROR(VLOOKUP(BB128,'class and classification'!$A$1:$C$338,3,FALSE),VLOOKUP(BB128,'class and classification'!$A$340:$C$378,3,FALSE))</f>
        <v>SD</v>
      </c>
      <c r="BG128">
        <v>0.5</v>
      </c>
      <c r="BH128">
        <v>1.7</v>
      </c>
      <c r="BI128">
        <v>2.6</v>
      </c>
      <c r="BJ128">
        <v>3.8</v>
      </c>
      <c r="BL128" t="s">
        <v>227</v>
      </c>
      <c r="BM128" t="str">
        <f>IFERROR(VLOOKUP(BL128,'class and classification'!$A$1:$B$338,2,FALSE),VLOOKUP(BL128,'class and classification'!$A$340:$B$378,2,FALSE))</f>
        <v>Urban with Significant Rural</v>
      </c>
      <c r="BN128" t="str">
        <f>IFERROR(VLOOKUP(BL128,'class and classification'!$A$1:$C$338,3,FALSE),VLOOKUP(BL128,'class and classification'!$A$340:$C$378,3,FALSE))</f>
        <v>SD</v>
      </c>
      <c r="BP128">
        <v>54.87</v>
      </c>
      <c r="BQ128">
        <v>79.02</v>
      </c>
      <c r="BR128">
        <v>81.8</v>
      </c>
      <c r="BS128">
        <v>80.8</v>
      </c>
      <c r="BT128">
        <v>84.51</v>
      </c>
    </row>
    <row r="129" spans="1:72"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81</v>
      </c>
      <c r="F129">
        <v>87</v>
      </c>
      <c r="G129">
        <v>95.3</v>
      </c>
      <c r="H129">
        <v>96.3</v>
      </c>
      <c r="I129">
        <v>97.5</v>
      </c>
      <c r="J129">
        <v>97.6</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I129">
        <v>26.8</v>
      </c>
      <c r="AJ129">
        <v>35.6</v>
      </c>
      <c r="BB129" t="s">
        <v>230</v>
      </c>
      <c r="BC129" t="str">
        <f>IFERROR(VLOOKUP(BB129,'class and classification'!$A$1:$B$338,2,FALSE),VLOOKUP(BB129,'class and classification'!$A$340:$B$378,2,FALSE))</f>
        <v>Predominantly Rural</v>
      </c>
      <c r="BD129" t="str">
        <f>IFERROR(VLOOKUP(BB129,'class and classification'!$A$1:$C$338,3,FALSE),VLOOKUP(BB129,'class and classification'!$A$340:$C$378,3,FALSE))</f>
        <v>SD</v>
      </c>
      <c r="BG129">
        <v>6.9</v>
      </c>
      <c r="BH129">
        <v>9.4</v>
      </c>
      <c r="BI129">
        <v>19</v>
      </c>
      <c r="BJ129">
        <v>21.6</v>
      </c>
      <c r="BL129" t="s">
        <v>230</v>
      </c>
      <c r="BM129" t="str">
        <f>IFERROR(VLOOKUP(BL129,'class and classification'!$A$1:$B$338,2,FALSE),VLOOKUP(BL129,'class and classification'!$A$340:$B$378,2,FALSE))</f>
        <v>Predominantly Rural</v>
      </c>
      <c r="BN129" t="str">
        <f>IFERROR(VLOOKUP(BL129,'class and classification'!$A$1:$C$338,3,FALSE),VLOOKUP(BL129,'class and classification'!$A$340:$C$378,3,FALSE))</f>
        <v>SD</v>
      </c>
      <c r="BP129">
        <v>41.38</v>
      </c>
      <c r="BQ129">
        <v>71.069999999999993</v>
      </c>
      <c r="BR129">
        <v>68.89</v>
      </c>
      <c r="BS129">
        <v>70.64</v>
      </c>
      <c r="BT129">
        <v>67.39</v>
      </c>
    </row>
    <row r="130" spans="1:72"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81</v>
      </c>
      <c r="F130">
        <v>88</v>
      </c>
      <c r="G130">
        <v>97.4</v>
      </c>
      <c r="H130">
        <v>97.9</v>
      </c>
      <c r="I130">
        <v>98.2</v>
      </c>
      <c r="J130">
        <v>98</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I130">
        <v>4.4000000000000004</v>
      </c>
      <c r="AJ130">
        <v>8.8000000000000007</v>
      </c>
      <c r="BB130" t="s">
        <v>9</v>
      </c>
      <c r="BC130" t="str">
        <f>IFERROR(VLOOKUP(BB130,'class and classification'!$A$1:$B$338,2,FALSE),VLOOKUP(BB130,'class and classification'!$A$340:$B$378,2,FALSE))</f>
        <v>Predominantly Urban</v>
      </c>
      <c r="BD130" t="str">
        <f>IFERROR(VLOOKUP(BB130,'class and classification'!$A$1:$C$338,3,FALSE),VLOOKUP(BB130,'class and classification'!$A$340:$C$378,3,FALSE))</f>
        <v>SD</v>
      </c>
      <c r="BG130">
        <v>19.600000000000001</v>
      </c>
      <c r="BH130">
        <v>22.1</v>
      </c>
      <c r="BI130">
        <v>23.6</v>
      </c>
      <c r="BJ130">
        <v>25.2</v>
      </c>
      <c r="BL130" t="s">
        <v>9</v>
      </c>
      <c r="BM130" t="str">
        <f>IFERROR(VLOOKUP(BL130,'class and classification'!$A$1:$B$338,2,FALSE),VLOOKUP(BL130,'class and classification'!$A$340:$B$378,2,FALSE))</f>
        <v>Predominantly Urban</v>
      </c>
      <c r="BN130" t="str">
        <f>IFERROR(VLOOKUP(BL130,'class and classification'!$A$1:$C$338,3,FALSE),VLOOKUP(BL130,'class and classification'!$A$340:$C$378,3,FALSE))</f>
        <v>SD</v>
      </c>
      <c r="BP130">
        <v>60.59</v>
      </c>
      <c r="BQ130">
        <v>87.66</v>
      </c>
      <c r="BR130">
        <v>88.31</v>
      </c>
      <c r="BS130">
        <v>86.19</v>
      </c>
      <c r="BT130">
        <v>84.98</v>
      </c>
    </row>
    <row r="131" spans="1:72"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86</v>
      </c>
      <c r="F131">
        <v>89</v>
      </c>
      <c r="G131">
        <v>93.5</v>
      </c>
      <c r="H131">
        <v>93.5</v>
      </c>
      <c r="I131">
        <v>96.2</v>
      </c>
      <c r="J131">
        <v>96.3</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I131">
        <v>83.3</v>
      </c>
      <c r="AJ131">
        <v>87.4</v>
      </c>
      <c r="BB131" t="s">
        <v>32</v>
      </c>
      <c r="BC131" t="str">
        <f>IFERROR(VLOOKUP(BB131,'class and classification'!$A$1:$B$338,2,FALSE),VLOOKUP(BB131,'class and classification'!$A$340:$B$378,2,FALSE))</f>
        <v>Urban with Significant Rural</v>
      </c>
      <c r="BD131" t="str">
        <f>IFERROR(VLOOKUP(BB131,'class and classification'!$A$1:$C$338,3,FALSE),VLOOKUP(BB131,'class and classification'!$A$340:$C$378,3,FALSE))</f>
        <v>SD</v>
      </c>
      <c r="BG131">
        <v>3.1</v>
      </c>
      <c r="BH131">
        <v>3.7</v>
      </c>
      <c r="BI131">
        <v>13.6</v>
      </c>
      <c r="BJ131">
        <v>15</v>
      </c>
      <c r="BL131" t="s">
        <v>32</v>
      </c>
      <c r="BM131" t="str">
        <f>IFERROR(VLOOKUP(BL131,'class and classification'!$A$1:$B$338,2,FALSE),VLOOKUP(BL131,'class and classification'!$A$340:$B$378,2,FALSE))</f>
        <v>Urban with Significant Rural</v>
      </c>
      <c r="BN131" t="str">
        <f>IFERROR(VLOOKUP(BL131,'class and classification'!$A$1:$C$338,3,FALSE),VLOOKUP(BL131,'class and classification'!$A$340:$C$378,3,FALSE))</f>
        <v>SD</v>
      </c>
      <c r="BP131">
        <v>33.93</v>
      </c>
      <c r="BQ131">
        <v>71.849999999999994</v>
      </c>
      <c r="BR131">
        <v>73.98</v>
      </c>
      <c r="BS131">
        <v>73.680000000000007</v>
      </c>
      <c r="BT131">
        <v>70.98</v>
      </c>
    </row>
    <row r="132" spans="1:72" x14ac:dyDescent="0.3">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I132">
        <v>7.1</v>
      </c>
      <c r="AJ132">
        <v>24</v>
      </c>
      <c r="BB132" t="s">
        <v>66</v>
      </c>
      <c r="BC132" t="str">
        <f>IFERROR(VLOOKUP(BB132,'class and classification'!$A$1:$B$338,2,FALSE),VLOOKUP(BB132,'class and classification'!$A$340:$B$378,2,FALSE))</f>
        <v>Predominantly Urban</v>
      </c>
      <c r="BD132" t="str">
        <f>IFERROR(VLOOKUP(BB132,'class and classification'!$A$1:$C$338,3,FALSE),VLOOKUP(BB132,'class and classification'!$A$340:$C$378,3,FALSE))</f>
        <v>SD</v>
      </c>
      <c r="BG132">
        <v>0.8</v>
      </c>
      <c r="BH132">
        <v>3.2</v>
      </c>
      <c r="BI132">
        <v>22.4</v>
      </c>
      <c r="BJ132">
        <v>23.8</v>
      </c>
      <c r="BL132" t="s">
        <v>66</v>
      </c>
      <c r="BM132" t="str">
        <f>IFERROR(VLOOKUP(BL132,'class and classification'!$A$1:$B$338,2,FALSE),VLOOKUP(BL132,'class and classification'!$A$340:$B$378,2,FALSE))</f>
        <v>Predominantly Urban</v>
      </c>
      <c r="BN132" t="str">
        <f>IFERROR(VLOOKUP(BL132,'class and classification'!$A$1:$C$338,3,FALSE),VLOOKUP(BL132,'class and classification'!$A$340:$C$378,3,FALSE))</f>
        <v>SD</v>
      </c>
      <c r="BP132">
        <v>70.75</v>
      </c>
      <c r="BQ132">
        <v>84.35</v>
      </c>
      <c r="BR132">
        <v>89.83</v>
      </c>
      <c r="BS132">
        <v>89.58</v>
      </c>
      <c r="BT132">
        <v>88.59</v>
      </c>
    </row>
    <row r="133" spans="1:72" x14ac:dyDescent="0.3">
      <c r="A133" t="s">
        <v>1278</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I133">
        <v>82.9</v>
      </c>
      <c r="AJ133">
        <v>82.7</v>
      </c>
      <c r="BB133" t="s">
        <v>83</v>
      </c>
      <c r="BC133" t="str">
        <f>IFERROR(VLOOKUP(BB133,'class and classification'!$A$1:$B$338,2,FALSE),VLOOKUP(BB133,'class and classification'!$A$340:$B$378,2,FALSE))</f>
        <v>Predominantly Rural</v>
      </c>
      <c r="BD133" t="str">
        <f>IFERROR(VLOOKUP(BB133,'class and classification'!$A$1:$C$338,3,FALSE),VLOOKUP(BB133,'class and classification'!$A$340:$C$378,3,FALSE))</f>
        <v>SD</v>
      </c>
      <c r="BG133">
        <v>3.7</v>
      </c>
      <c r="BH133">
        <v>5.2</v>
      </c>
      <c r="BI133">
        <v>7.7</v>
      </c>
      <c r="BJ133">
        <v>9.4</v>
      </c>
      <c r="BL133" t="s">
        <v>83</v>
      </c>
      <c r="BM133" t="str">
        <f>IFERROR(VLOOKUP(BL133,'class and classification'!$A$1:$B$338,2,FALSE),VLOOKUP(BL133,'class and classification'!$A$340:$B$378,2,FALSE))</f>
        <v>Predominantly Rural</v>
      </c>
      <c r="BN133" t="str">
        <f>IFERROR(VLOOKUP(BL133,'class and classification'!$A$1:$C$338,3,FALSE),VLOOKUP(BL133,'class and classification'!$A$340:$C$378,3,FALSE))</f>
        <v>SD</v>
      </c>
      <c r="BP133">
        <v>37.159999999999997</v>
      </c>
      <c r="BQ133">
        <v>70.77</v>
      </c>
      <c r="BR133">
        <v>72.41</v>
      </c>
      <c r="BS133">
        <v>72.61</v>
      </c>
      <c r="BT133">
        <v>72.31</v>
      </c>
    </row>
    <row r="134" spans="1:72"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91</v>
      </c>
      <c r="F134">
        <v>93</v>
      </c>
      <c r="G134">
        <v>96.1</v>
      </c>
      <c r="H134">
        <v>95.5</v>
      </c>
      <c r="I134">
        <v>95.6</v>
      </c>
      <c r="J134">
        <v>95.5</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I134">
        <v>15.7</v>
      </c>
      <c r="AJ134">
        <v>59.6</v>
      </c>
      <c r="BB134" t="s">
        <v>104</v>
      </c>
      <c r="BC134" t="str">
        <f>IFERROR(VLOOKUP(BB134,'class and classification'!$A$1:$B$338,2,FALSE),VLOOKUP(BB134,'class and classification'!$A$340:$B$378,2,FALSE))</f>
        <v>Predominantly Urban</v>
      </c>
      <c r="BD134" t="str">
        <f>IFERROR(VLOOKUP(BB134,'class and classification'!$A$1:$C$338,3,FALSE),VLOOKUP(BB134,'class and classification'!$A$340:$C$378,3,FALSE))</f>
        <v>SD</v>
      </c>
      <c r="BG134">
        <v>0.2</v>
      </c>
      <c r="BH134">
        <v>0.6</v>
      </c>
      <c r="BI134">
        <v>1.1000000000000001</v>
      </c>
      <c r="BJ134">
        <v>29</v>
      </c>
      <c r="BL134" t="s">
        <v>104</v>
      </c>
      <c r="BM134" t="str">
        <f>IFERROR(VLOOKUP(BL134,'class and classification'!$A$1:$B$338,2,FALSE),VLOOKUP(BL134,'class and classification'!$A$340:$B$378,2,FALSE))</f>
        <v>Predominantly Urban</v>
      </c>
      <c r="BN134" t="str">
        <f>IFERROR(VLOOKUP(BL134,'class and classification'!$A$1:$C$338,3,FALSE),VLOOKUP(BL134,'class and classification'!$A$340:$C$378,3,FALSE))</f>
        <v>SD</v>
      </c>
      <c r="BP134">
        <v>60.6</v>
      </c>
      <c r="BQ134">
        <v>72.849999999999994</v>
      </c>
      <c r="BR134">
        <v>85</v>
      </c>
      <c r="BS134">
        <v>86.01</v>
      </c>
      <c r="BT134">
        <v>86.89</v>
      </c>
    </row>
    <row r="135" spans="1:72"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93</v>
      </c>
      <c r="F135">
        <v>95</v>
      </c>
      <c r="G135">
        <v>97</v>
      </c>
      <c r="H135">
        <v>95.2</v>
      </c>
      <c r="I135">
        <v>95.4</v>
      </c>
      <c r="J135">
        <v>96.2</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I135">
        <v>78.7</v>
      </c>
      <c r="AJ135">
        <v>88.6</v>
      </c>
      <c r="BB135" t="s">
        <v>135</v>
      </c>
      <c r="BC135" t="str">
        <f>IFERROR(VLOOKUP(BB135,'class and classification'!$A$1:$B$338,2,FALSE),VLOOKUP(BB135,'class and classification'!$A$340:$B$378,2,FALSE))</f>
        <v>Predominantly Rural</v>
      </c>
      <c r="BD135" t="str">
        <f>IFERROR(VLOOKUP(BB135,'class and classification'!$A$1:$C$338,3,FALSE),VLOOKUP(BB135,'class and classification'!$A$340:$C$378,3,FALSE))</f>
        <v>SD</v>
      </c>
      <c r="BG135">
        <v>1.5</v>
      </c>
      <c r="BH135">
        <v>2.7</v>
      </c>
      <c r="BI135">
        <v>4.0999999999999996</v>
      </c>
      <c r="BJ135">
        <v>4.5</v>
      </c>
      <c r="BL135" t="s">
        <v>135</v>
      </c>
      <c r="BM135" t="str">
        <f>IFERROR(VLOOKUP(BL135,'class and classification'!$A$1:$B$338,2,FALSE),VLOOKUP(BL135,'class and classification'!$A$340:$B$378,2,FALSE))</f>
        <v>Predominantly Rural</v>
      </c>
      <c r="BN135" t="str">
        <f>IFERROR(VLOOKUP(BL135,'class and classification'!$A$1:$C$338,3,FALSE),VLOOKUP(BL135,'class and classification'!$A$340:$C$378,3,FALSE))</f>
        <v>SD</v>
      </c>
      <c r="BP135">
        <v>31.65</v>
      </c>
      <c r="BQ135">
        <v>84.53</v>
      </c>
      <c r="BR135">
        <v>83.85</v>
      </c>
      <c r="BS135">
        <v>84</v>
      </c>
      <c r="BT135">
        <v>84.96</v>
      </c>
    </row>
    <row r="136" spans="1:72"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88</v>
      </c>
      <c r="F136">
        <v>95</v>
      </c>
      <c r="G136">
        <v>98.1</v>
      </c>
      <c r="H136">
        <v>97.9</v>
      </c>
      <c r="I136">
        <v>98.1</v>
      </c>
      <c r="J136">
        <v>99</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I136">
        <v>65.2</v>
      </c>
      <c r="AJ136">
        <v>66.400000000000006</v>
      </c>
      <c r="BB136" t="s">
        <v>183</v>
      </c>
      <c r="BC136" t="str">
        <f>IFERROR(VLOOKUP(BB136,'class and classification'!$A$1:$B$338,2,FALSE),VLOOKUP(BB136,'class and classification'!$A$340:$B$378,2,FALSE))</f>
        <v>Predominantly Urban</v>
      </c>
      <c r="BD136" t="str">
        <f>IFERROR(VLOOKUP(BB136,'class and classification'!$A$1:$C$338,3,FALSE),VLOOKUP(BB136,'class and classification'!$A$340:$C$378,3,FALSE))</f>
        <v>SD</v>
      </c>
      <c r="BG136">
        <v>1.8</v>
      </c>
      <c r="BH136">
        <v>13.9</v>
      </c>
      <c r="BI136">
        <v>21.4</v>
      </c>
      <c r="BJ136">
        <v>32.4</v>
      </c>
      <c r="BL136" t="s">
        <v>183</v>
      </c>
      <c r="BM136" t="str">
        <f>IFERROR(VLOOKUP(BL136,'class and classification'!$A$1:$B$338,2,FALSE),VLOOKUP(BL136,'class and classification'!$A$340:$B$378,2,FALSE))</f>
        <v>Predominantly Urban</v>
      </c>
      <c r="BN136" t="str">
        <f>IFERROR(VLOOKUP(BL136,'class and classification'!$A$1:$C$338,3,FALSE),VLOOKUP(BL136,'class and classification'!$A$340:$C$378,3,FALSE))</f>
        <v>SD</v>
      </c>
      <c r="BP136">
        <v>48.64</v>
      </c>
      <c r="BQ136">
        <v>78.150000000000006</v>
      </c>
      <c r="BR136">
        <v>79.98</v>
      </c>
      <c r="BS136">
        <v>79.09</v>
      </c>
      <c r="BT136">
        <v>81.7</v>
      </c>
    </row>
    <row r="137" spans="1:72"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91</v>
      </c>
      <c r="F137">
        <v>94</v>
      </c>
      <c r="G137">
        <v>98.2</v>
      </c>
      <c r="H137">
        <v>97.5</v>
      </c>
      <c r="I137">
        <v>97.7</v>
      </c>
      <c r="J137">
        <v>97.7</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I137">
        <v>4.9000000000000004</v>
      </c>
      <c r="AJ137">
        <v>15.8</v>
      </c>
      <c r="BB137" t="s">
        <v>238</v>
      </c>
      <c r="BC137" t="str">
        <f>IFERROR(VLOOKUP(BB137,'class and classification'!$A$1:$B$338,2,FALSE),VLOOKUP(BB137,'class and classification'!$A$340:$B$378,2,FALSE))</f>
        <v>Urban with Significant Rural</v>
      </c>
      <c r="BD137" t="str">
        <f>IFERROR(VLOOKUP(BB137,'class and classification'!$A$1:$C$338,3,FALSE),VLOOKUP(BB137,'class and classification'!$A$340:$C$378,3,FALSE))</f>
        <v>SD</v>
      </c>
      <c r="BG137">
        <v>5.3</v>
      </c>
      <c r="BH137">
        <v>7.2</v>
      </c>
      <c r="BI137">
        <v>16.899999999999999</v>
      </c>
      <c r="BJ137">
        <v>38.6</v>
      </c>
      <c r="BL137" t="s">
        <v>238</v>
      </c>
      <c r="BM137" t="str">
        <f>IFERROR(VLOOKUP(BL137,'class and classification'!$A$1:$B$338,2,FALSE),VLOOKUP(BL137,'class and classification'!$A$340:$B$378,2,FALSE))</f>
        <v>Urban with Significant Rural</v>
      </c>
      <c r="BN137" t="str">
        <f>IFERROR(VLOOKUP(BL137,'class and classification'!$A$1:$C$338,3,FALSE),VLOOKUP(BL137,'class and classification'!$A$340:$C$378,3,FALSE))</f>
        <v>SD</v>
      </c>
      <c r="BP137">
        <v>42.06</v>
      </c>
      <c r="BQ137">
        <v>67.08</v>
      </c>
      <c r="BR137">
        <v>67.33</v>
      </c>
      <c r="BS137">
        <v>72.22</v>
      </c>
      <c r="BT137">
        <v>74.45</v>
      </c>
    </row>
    <row r="138" spans="1:72"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96</v>
      </c>
      <c r="F138">
        <v>96</v>
      </c>
      <c r="G138">
        <v>96.9</v>
      </c>
      <c r="H138">
        <v>96.4</v>
      </c>
      <c r="I138">
        <v>96.5</v>
      </c>
      <c r="J138">
        <v>96.2</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I138">
        <v>65</v>
      </c>
      <c r="AJ138">
        <v>67.3</v>
      </c>
      <c r="BB138" t="s">
        <v>29</v>
      </c>
      <c r="BC138" t="str">
        <f>IFERROR(VLOOKUP(BB138,'class and classification'!$A$1:$B$338,2,FALSE),VLOOKUP(BB138,'class and classification'!$A$340:$B$378,2,FALSE))</f>
        <v>Predominantly Urban</v>
      </c>
      <c r="BD138" t="str">
        <f>IFERROR(VLOOKUP(BB138,'class and classification'!$A$1:$C$338,3,FALSE),VLOOKUP(BB138,'class and classification'!$A$340:$C$378,3,FALSE))</f>
        <v>SD</v>
      </c>
      <c r="BG138">
        <v>33.4</v>
      </c>
      <c r="BH138">
        <v>33.5</v>
      </c>
      <c r="BI138">
        <v>33.6</v>
      </c>
      <c r="BJ138">
        <v>33.5</v>
      </c>
      <c r="BL138" t="s">
        <v>29</v>
      </c>
      <c r="BM138" t="str">
        <f>IFERROR(VLOOKUP(BL138,'class and classification'!$A$1:$B$338,2,FALSE),VLOOKUP(BL138,'class and classification'!$A$340:$B$378,2,FALSE))</f>
        <v>Predominantly Urban</v>
      </c>
      <c r="BN138" t="str">
        <f>IFERROR(VLOOKUP(BL138,'class and classification'!$A$1:$C$338,3,FALSE),VLOOKUP(BL138,'class and classification'!$A$340:$C$378,3,FALSE))</f>
        <v>SD</v>
      </c>
      <c r="BP138">
        <v>57.33</v>
      </c>
      <c r="BQ138">
        <v>79.87</v>
      </c>
      <c r="BR138">
        <v>78.72</v>
      </c>
      <c r="BS138">
        <v>80.87</v>
      </c>
      <c r="BT138">
        <v>87.9</v>
      </c>
    </row>
    <row r="139" spans="1:72" x14ac:dyDescent="0.3">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BB139" t="s">
        <v>60</v>
      </c>
      <c r="BC139" t="str">
        <f>IFERROR(VLOOKUP(BB139,'class and classification'!$A$1:$B$338,2,FALSE),VLOOKUP(BB139,'class and classification'!$A$340:$B$378,2,FALSE))</f>
        <v>Predominantly Urban</v>
      </c>
      <c r="BD139" t="str">
        <f>IFERROR(VLOOKUP(BB139,'class and classification'!$A$1:$C$338,3,FALSE),VLOOKUP(BB139,'class and classification'!$A$340:$C$378,3,FALSE))</f>
        <v>SD</v>
      </c>
      <c r="BG139">
        <v>7.2</v>
      </c>
      <c r="BH139">
        <v>9.1</v>
      </c>
      <c r="BI139">
        <v>9.9</v>
      </c>
      <c r="BJ139">
        <v>16</v>
      </c>
      <c r="BL139" t="s">
        <v>60</v>
      </c>
      <c r="BM139" t="str">
        <f>IFERROR(VLOOKUP(BL139,'class and classification'!$A$1:$B$338,2,FALSE),VLOOKUP(BL139,'class and classification'!$A$340:$B$378,2,FALSE))</f>
        <v>Predominantly Urban</v>
      </c>
      <c r="BN139" t="str">
        <f>IFERROR(VLOOKUP(BL139,'class and classification'!$A$1:$C$338,3,FALSE),VLOOKUP(BL139,'class and classification'!$A$340:$C$378,3,FALSE))</f>
        <v>SD</v>
      </c>
      <c r="BP139">
        <v>51.92</v>
      </c>
      <c r="BQ139">
        <v>75.02</v>
      </c>
      <c r="BR139">
        <v>76.34</v>
      </c>
      <c r="BS139">
        <v>78.06</v>
      </c>
      <c r="BT139">
        <v>78.819999999999993</v>
      </c>
    </row>
    <row r="140" spans="1:72" x14ac:dyDescent="0.3">
      <c r="A140" t="s">
        <v>1283</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I140">
        <v>14.4</v>
      </c>
      <c r="AJ140">
        <v>37.299999999999997</v>
      </c>
      <c r="BB140" t="s">
        <v>123</v>
      </c>
      <c r="BC140" t="str">
        <f>IFERROR(VLOOKUP(BB140,'class and classification'!$A$1:$B$338,2,FALSE),VLOOKUP(BB140,'class and classification'!$A$340:$B$378,2,FALSE))</f>
        <v>Predominantly Rural</v>
      </c>
      <c r="BD140" t="str">
        <f>IFERROR(VLOOKUP(BB140,'class and classification'!$A$1:$C$338,3,FALSE),VLOOKUP(BB140,'class and classification'!$A$340:$C$378,3,FALSE))</f>
        <v>SD</v>
      </c>
      <c r="BG140">
        <v>10.4</v>
      </c>
      <c r="BH140">
        <v>11.5</v>
      </c>
      <c r="BI140">
        <v>12.8</v>
      </c>
      <c r="BJ140">
        <v>19</v>
      </c>
      <c r="BL140" t="s">
        <v>123</v>
      </c>
      <c r="BM140" t="str">
        <f>IFERROR(VLOOKUP(BL140,'class and classification'!$A$1:$B$338,2,FALSE),VLOOKUP(BL140,'class and classification'!$A$340:$B$378,2,FALSE))</f>
        <v>Predominantly Rural</v>
      </c>
      <c r="BN140" t="str">
        <f>IFERROR(VLOOKUP(BL140,'class and classification'!$A$1:$C$338,3,FALSE),VLOOKUP(BL140,'class and classification'!$A$340:$C$378,3,FALSE))</f>
        <v>SD</v>
      </c>
      <c r="BP140">
        <v>46.12</v>
      </c>
      <c r="BQ140">
        <v>65.23</v>
      </c>
      <c r="BR140">
        <v>60.83</v>
      </c>
      <c r="BS140">
        <v>66.760000000000005</v>
      </c>
      <c r="BT140">
        <v>67.739999999999995</v>
      </c>
    </row>
    <row r="141" spans="1:72"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93</v>
      </c>
      <c r="F141">
        <v>94</v>
      </c>
      <c r="G141">
        <v>96.9</v>
      </c>
      <c r="H141">
        <v>95.1</v>
      </c>
      <c r="I141">
        <v>95.7</v>
      </c>
      <c r="J141">
        <v>95.2</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BB141" t="s">
        <v>137</v>
      </c>
      <c r="BC141" t="str">
        <f>IFERROR(VLOOKUP(BB141,'class and classification'!$A$1:$B$338,2,FALSE),VLOOKUP(BB141,'class and classification'!$A$340:$B$378,2,FALSE))</f>
        <v>Predominantly Rural</v>
      </c>
      <c r="BD141" t="str">
        <f>IFERROR(VLOOKUP(BB141,'class and classification'!$A$1:$C$338,3,FALSE),VLOOKUP(BB141,'class and classification'!$A$340:$C$378,3,FALSE))</f>
        <v>SD</v>
      </c>
      <c r="BG141">
        <v>5</v>
      </c>
      <c r="BH141">
        <v>5.8</v>
      </c>
      <c r="BI141">
        <v>9.1999999999999993</v>
      </c>
      <c r="BJ141">
        <v>9.1999999999999993</v>
      </c>
      <c r="BL141" t="s">
        <v>137</v>
      </c>
      <c r="BM141" t="str">
        <f>IFERROR(VLOOKUP(BL141,'class and classification'!$A$1:$B$338,2,FALSE),VLOOKUP(BL141,'class and classification'!$A$340:$B$378,2,FALSE))</f>
        <v>Predominantly Rural</v>
      </c>
      <c r="BN141" t="str">
        <f>IFERROR(VLOOKUP(BL141,'class and classification'!$A$1:$C$338,3,FALSE),VLOOKUP(BL141,'class and classification'!$A$340:$C$378,3,FALSE))</f>
        <v>SD</v>
      </c>
      <c r="BP141">
        <v>28.1</v>
      </c>
      <c r="BQ141">
        <v>63.68</v>
      </c>
      <c r="BR141">
        <v>64.95</v>
      </c>
      <c r="BS141">
        <v>70.040000000000006</v>
      </c>
      <c r="BT141">
        <v>67.78</v>
      </c>
    </row>
    <row r="142" spans="1:72"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91</v>
      </c>
      <c r="F142">
        <v>91</v>
      </c>
      <c r="G142">
        <v>95.5</v>
      </c>
      <c r="H142">
        <v>95.6</v>
      </c>
      <c r="I142">
        <v>97.6</v>
      </c>
      <c r="J142">
        <v>98.3</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BB142" t="s">
        <v>168</v>
      </c>
      <c r="BC142" t="str">
        <f>IFERROR(VLOOKUP(BB142,'class and classification'!$A$1:$B$338,2,FALSE),VLOOKUP(BB142,'class and classification'!$A$340:$B$378,2,FALSE))</f>
        <v>Predominantly Rural</v>
      </c>
      <c r="BD142" t="str">
        <f>IFERROR(VLOOKUP(BB142,'class and classification'!$A$1:$C$338,3,FALSE),VLOOKUP(BB142,'class and classification'!$A$340:$C$378,3,FALSE))</f>
        <v>SD</v>
      </c>
      <c r="BG142">
        <v>0.6</v>
      </c>
      <c r="BH142">
        <v>1.2</v>
      </c>
      <c r="BI142">
        <v>2</v>
      </c>
      <c r="BJ142">
        <v>2.6</v>
      </c>
      <c r="BL142" t="s">
        <v>168</v>
      </c>
      <c r="BM142" t="str">
        <f>IFERROR(VLOOKUP(BL142,'class and classification'!$A$1:$B$338,2,FALSE),VLOOKUP(BL142,'class and classification'!$A$340:$B$378,2,FALSE))</f>
        <v>Predominantly Rural</v>
      </c>
      <c r="BN142" t="str">
        <f>IFERROR(VLOOKUP(BL142,'class and classification'!$A$1:$C$338,3,FALSE),VLOOKUP(BL142,'class and classification'!$A$340:$C$378,3,FALSE))</f>
        <v>SD</v>
      </c>
      <c r="BP142">
        <v>13.76</v>
      </c>
      <c r="BQ142">
        <v>39.520000000000003</v>
      </c>
      <c r="BR142">
        <v>48.08</v>
      </c>
      <c r="BS142">
        <v>46.21</v>
      </c>
      <c r="BT142">
        <v>46.71</v>
      </c>
    </row>
    <row r="143" spans="1:72"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96</v>
      </c>
      <c r="F143">
        <v>98</v>
      </c>
      <c r="G143">
        <v>99.4</v>
      </c>
      <c r="H143">
        <v>99.100000000000009</v>
      </c>
      <c r="I143">
        <v>99.1</v>
      </c>
      <c r="J143">
        <v>98.8</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BB143" t="s">
        <v>193</v>
      </c>
      <c r="BC143" t="str">
        <f>IFERROR(VLOOKUP(BB143,'class and classification'!$A$1:$B$338,2,FALSE),VLOOKUP(BB143,'class and classification'!$A$340:$B$378,2,FALSE))</f>
        <v>Predominantly Rural</v>
      </c>
      <c r="BD143" t="str">
        <f>IFERROR(VLOOKUP(BB143,'class and classification'!$A$1:$C$338,3,FALSE),VLOOKUP(BB143,'class and classification'!$A$340:$C$378,3,FALSE))</f>
        <v>SD</v>
      </c>
      <c r="BG143">
        <v>2.8</v>
      </c>
      <c r="BH143">
        <v>3.7</v>
      </c>
      <c r="BI143">
        <v>4.3</v>
      </c>
      <c r="BJ143">
        <v>7.6</v>
      </c>
      <c r="BL143" t="s">
        <v>193</v>
      </c>
      <c r="BM143" t="str">
        <f>IFERROR(VLOOKUP(BL143,'class and classification'!$A$1:$B$338,2,FALSE),VLOOKUP(BL143,'class and classification'!$A$340:$B$378,2,FALSE))</f>
        <v>Predominantly Rural</v>
      </c>
      <c r="BN143" t="str">
        <f>IFERROR(VLOOKUP(BL143,'class and classification'!$A$1:$C$338,3,FALSE),VLOOKUP(BL143,'class and classification'!$A$340:$C$378,3,FALSE))</f>
        <v>SD</v>
      </c>
      <c r="BP143">
        <v>42.53</v>
      </c>
      <c r="BQ143">
        <v>66.28</v>
      </c>
      <c r="BR143">
        <v>65.069999999999993</v>
      </c>
      <c r="BS143">
        <v>66.599999999999994</v>
      </c>
      <c r="BT143">
        <v>67</v>
      </c>
    </row>
    <row r="144" spans="1:72"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92</v>
      </c>
      <c r="F144">
        <v>98</v>
      </c>
      <c r="G144">
        <v>99.5</v>
      </c>
      <c r="H144">
        <v>99.3</v>
      </c>
      <c r="I144">
        <v>99.3</v>
      </c>
      <c r="J144">
        <v>99</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BB144" t="s">
        <v>198</v>
      </c>
      <c r="BC144" t="str">
        <f>IFERROR(VLOOKUP(BB144,'class and classification'!$A$1:$B$338,2,FALSE),VLOOKUP(BB144,'class and classification'!$A$340:$B$378,2,FALSE))</f>
        <v>Predominantly Urban</v>
      </c>
      <c r="BD144" t="str">
        <f>IFERROR(VLOOKUP(BB144,'class and classification'!$A$1:$C$338,3,FALSE),VLOOKUP(BB144,'class and classification'!$A$340:$C$378,3,FALSE))</f>
        <v>SD</v>
      </c>
      <c r="BG144">
        <v>1.4</v>
      </c>
      <c r="BH144">
        <v>2.2000000000000002</v>
      </c>
      <c r="BI144">
        <v>3</v>
      </c>
      <c r="BJ144">
        <v>2</v>
      </c>
      <c r="BL144" t="s">
        <v>198</v>
      </c>
      <c r="BM144" t="str">
        <f>IFERROR(VLOOKUP(BL144,'class and classification'!$A$1:$B$338,2,FALSE),VLOOKUP(BL144,'class and classification'!$A$340:$B$378,2,FALSE))</f>
        <v>Predominantly Urban</v>
      </c>
      <c r="BN144" t="str">
        <f>IFERROR(VLOOKUP(BL144,'class and classification'!$A$1:$C$338,3,FALSE),VLOOKUP(BL144,'class and classification'!$A$340:$C$378,3,FALSE))</f>
        <v>SD</v>
      </c>
      <c r="BP144">
        <v>74.2</v>
      </c>
      <c r="BQ144">
        <v>80.7</v>
      </c>
      <c r="BR144">
        <v>82.96</v>
      </c>
      <c r="BS144">
        <v>74.8</v>
      </c>
      <c r="BT144">
        <v>80.63</v>
      </c>
    </row>
    <row r="145" spans="1:72"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94</v>
      </c>
      <c r="F145">
        <v>94</v>
      </c>
      <c r="G145">
        <v>97.3</v>
      </c>
      <c r="H145">
        <v>97.100000000000009</v>
      </c>
      <c r="I145">
        <v>97.4</v>
      </c>
      <c r="J145">
        <v>97.2</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BB145" t="s">
        <v>34</v>
      </c>
      <c r="BC145" t="str">
        <f>IFERROR(VLOOKUP(BB145,'class and classification'!$A$1:$B$338,2,FALSE),VLOOKUP(BB145,'class and classification'!$A$340:$B$378,2,FALSE))</f>
        <v>Urban with Significant Rural</v>
      </c>
      <c r="BD145" t="str">
        <f>IFERROR(VLOOKUP(BB145,'class and classification'!$A$1:$C$338,3,FALSE),VLOOKUP(BB145,'class and classification'!$A$340:$C$378,3,FALSE))</f>
        <v>SD</v>
      </c>
      <c r="BG145">
        <v>0.8</v>
      </c>
      <c r="BH145">
        <v>2.7</v>
      </c>
      <c r="BI145">
        <v>4.3</v>
      </c>
      <c r="BJ145">
        <v>9.3000000000000007</v>
      </c>
      <c r="BL145" t="s">
        <v>34</v>
      </c>
      <c r="BM145" t="str">
        <f>IFERROR(VLOOKUP(BL145,'class and classification'!$A$1:$B$338,2,FALSE),VLOOKUP(BL145,'class and classification'!$A$340:$B$378,2,FALSE))</f>
        <v>Urban with Significant Rural</v>
      </c>
      <c r="BN145" t="str">
        <f>IFERROR(VLOOKUP(BL145,'class and classification'!$A$1:$C$338,3,FALSE),VLOOKUP(BL145,'class and classification'!$A$340:$C$378,3,FALSE))</f>
        <v>SD</v>
      </c>
      <c r="BP145">
        <v>34.89</v>
      </c>
      <c r="BQ145">
        <v>68.23</v>
      </c>
      <c r="BR145">
        <v>76.150000000000006</v>
      </c>
      <c r="BS145">
        <v>74.22</v>
      </c>
      <c r="BT145">
        <v>71.83</v>
      </c>
    </row>
    <row r="146" spans="1:72"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93</v>
      </c>
      <c r="F146">
        <v>96</v>
      </c>
      <c r="G146">
        <v>98.4</v>
      </c>
      <c r="H146">
        <v>98.6</v>
      </c>
      <c r="I146">
        <v>98.7</v>
      </c>
      <c r="J146">
        <v>98.1</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BB146" t="s">
        <v>93</v>
      </c>
      <c r="BC146" t="str">
        <f>IFERROR(VLOOKUP(BB146,'class and classification'!$A$1:$B$338,2,FALSE),VLOOKUP(BB146,'class and classification'!$A$340:$B$378,2,FALSE))</f>
        <v>Predominantly Rural</v>
      </c>
      <c r="BD146" t="str">
        <f>IFERROR(VLOOKUP(BB146,'class and classification'!$A$1:$C$338,3,FALSE),VLOOKUP(BB146,'class and classification'!$A$340:$C$378,3,FALSE))</f>
        <v>SD</v>
      </c>
      <c r="BG146">
        <v>0.9</v>
      </c>
      <c r="BH146">
        <v>2.2000000000000002</v>
      </c>
      <c r="BI146">
        <v>3.8</v>
      </c>
      <c r="BJ146">
        <v>4.9000000000000004</v>
      </c>
      <c r="BL146" t="s">
        <v>93</v>
      </c>
      <c r="BM146" t="str">
        <f>IFERROR(VLOOKUP(BL146,'class and classification'!$A$1:$B$338,2,FALSE),VLOOKUP(BL146,'class and classification'!$A$340:$B$378,2,FALSE))</f>
        <v>Predominantly Rural</v>
      </c>
      <c r="BN146" t="str">
        <f>IFERROR(VLOOKUP(BL146,'class and classification'!$A$1:$C$338,3,FALSE),VLOOKUP(BL146,'class and classification'!$A$340:$C$378,3,FALSE))</f>
        <v>SD</v>
      </c>
      <c r="BP146">
        <v>25.67</v>
      </c>
      <c r="BQ146">
        <v>52.98</v>
      </c>
      <c r="BR146">
        <v>54.66</v>
      </c>
      <c r="BS146">
        <v>55.33</v>
      </c>
      <c r="BT146">
        <v>62.85</v>
      </c>
    </row>
    <row r="147" spans="1:72"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97</v>
      </c>
      <c r="F147">
        <v>98</v>
      </c>
      <c r="G147">
        <v>99.1</v>
      </c>
      <c r="H147">
        <v>98.100000000000009</v>
      </c>
      <c r="I147">
        <v>98.4</v>
      </c>
      <c r="J147">
        <v>98.5</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I147">
        <v>21</v>
      </c>
      <c r="AJ147">
        <v>33.700000000000003</v>
      </c>
      <c r="BB147" t="s">
        <v>159</v>
      </c>
      <c r="BC147" t="str">
        <f>IFERROR(VLOOKUP(BB147,'class and classification'!$A$1:$B$338,2,FALSE),VLOOKUP(BB147,'class and classification'!$A$340:$B$378,2,FALSE))</f>
        <v>Predominantly Urban</v>
      </c>
      <c r="BD147" t="str">
        <f>IFERROR(VLOOKUP(BB147,'class and classification'!$A$1:$C$338,3,FALSE),VLOOKUP(BB147,'class and classification'!$A$340:$C$378,3,FALSE))</f>
        <v>SD</v>
      </c>
      <c r="BG147">
        <v>0</v>
      </c>
      <c r="BH147">
        <v>0.5</v>
      </c>
      <c r="BI147">
        <v>0.6</v>
      </c>
      <c r="BJ147">
        <v>2.9</v>
      </c>
      <c r="BL147" t="s">
        <v>159</v>
      </c>
      <c r="BM147" t="str">
        <f>IFERROR(VLOOKUP(BL147,'class and classification'!$A$1:$B$338,2,FALSE),VLOOKUP(BL147,'class and classification'!$A$340:$B$378,2,FALSE))</f>
        <v>Predominantly Urban</v>
      </c>
      <c r="BN147" t="str">
        <f>IFERROR(VLOOKUP(BL147,'class and classification'!$A$1:$C$338,3,FALSE),VLOOKUP(BL147,'class and classification'!$A$340:$C$378,3,FALSE))</f>
        <v>SD</v>
      </c>
      <c r="BP147">
        <v>65.37</v>
      </c>
      <c r="BQ147">
        <v>87.33</v>
      </c>
      <c r="BR147">
        <v>89.71</v>
      </c>
      <c r="BS147">
        <v>89.24</v>
      </c>
      <c r="BT147">
        <v>94.43</v>
      </c>
    </row>
    <row r="148" spans="1:72" x14ac:dyDescent="0.3">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I148">
        <v>45.7</v>
      </c>
      <c r="AJ148">
        <v>83.1</v>
      </c>
      <c r="BB148" t="s">
        <v>186</v>
      </c>
      <c r="BC148" t="str">
        <f>IFERROR(VLOOKUP(BB148,'class and classification'!$A$1:$B$338,2,FALSE),VLOOKUP(BB148,'class and classification'!$A$340:$B$378,2,FALSE))</f>
        <v>Predominantly Rural</v>
      </c>
      <c r="BD148" t="str">
        <f>IFERROR(VLOOKUP(BB148,'class and classification'!$A$1:$C$338,3,FALSE),VLOOKUP(BB148,'class and classification'!$A$340:$C$378,3,FALSE))</f>
        <v>SD</v>
      </c>
      <c r="BG148">
        <v>0.8</v>
      </c>
      <c r="BH148">
        <v>2.6</v>
      </c>
      <c r="BI148">
        <v>3.8</v>
      </c>
      <c r="BJ148">
        <v>14.4</v>
      </c>
      <c r="BL148" t="s">
        <v>186</v>
      </c>
      <c r="BM148" t="str">
        <f>IFERROR(VLOOKUP(BL148,'class and classification'!$A$1:$B$338,2,FALSE),VLOOKUP(BL148,'class and classification'!$A$340:$B$378,2,FALSE))</f>
        <v>Predominantly Rural</v>
      </c>
      <c r="BN148" t="str">
        <f>IFERROR(VLOOKUP(BL148,'class and classification'!$A$1:$C$338,3,FALSE),VLOOKUP(BL148,'class and classification'!$A$340:$C$378,3,FALSE))</f>
        <v>SD</v>
      </c>
      <c r="BP148">
        <v>27.8</v>
      </c>
      <c r="BQ148">
        <v>60.78</v>
      </c>
      <c r="BR148">
        <v>61.14</v>
      </c>
      <c r="BS148">
        <v>63.82</v>
      </c>
      <c r="BT148">
        <v>61.52</v>
      </c>
    </row>
    <row r="149" spans="1:72" x14ac:dyDescent="0.3">
      <c r="A149" t="s">
        <v>1282</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I149">
        <v>31.4</v>
      </c>
      <c r="AJ149">
        <v>32.6</v>
      </c>
      <c r="BB149" t="s">
        <v>241</v>
      </c>
      <c r="BC149" t="str">
        <f>IFERROR(VLOOKUP(BB149,'class and classification'!$A$1:$B$338,2,FALSE),VLOOKUP(BB149,'class and classification'!$A$340:$B$378,2,FALSE))</f>
        <v>Predominantly Rural</v>
      </c>
      <c r="BD149" t="str">
        <f>IFERROR(VLOOKUP(BB149,'class and classification'!$A$1:$C$338,3,FALSE),VLOOKUP(BB149,'class and classification'!$A$340:$C$378,3,FALSE))</f>
        <v>SD</v>
      </c>
      <c r="BG149">
        <v>2.8</v>
      </c>
      <c r="BH149">
        <v>4.7</v>
      </c>
      <c r="BI149">
        <v>6.4</v>
      </c>
      <c r="BJ149">
        <v>8</v>
      </c>
      <c r="BL149" t="s">
        <v>241</v>
      </c>
      <c r="BM149" t="str">
        <f>IFERROR(VLOOKUP(BL149,'class and classification'!$A$1:$B$338,2,FALSE),VLOOKUP(BL149,'class and classification'!$A$340:$B$378,2,FALSE))</f>
        <v>Predominantly Rural</v>
      </c>
      <c r="BN149" t="str">
        <f>IFERROR(VLOOKUP(BL149,'class and classification'!$A$1:$C$338,3,FALSE),VLOOKUP(BL149,'class and classification'!$A$340:$C$378,3,FALSE))</f>
        <v>SD</v>
      </c>
      <c r="BP149">
        <v>30.32</v>
      </c>
      <c r="BQ149">
        <v>55.99</v>
      </c>
      <c r="BR149">
        <v>57.97</v>
      </c>
      <c r="BS149">
        <v>57.61</v>
      </c>
      <c r="BT149">
        <v>57.05</v>
      </c>
    </row>
    <row r="150" spans="1:72"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93</v>
      </c>
      <c r="F150">
        <v>95</v>
      </c>
      <c r="G150">
        <v>97</v>
      </c>
      <c r="H150">
        <v>96.3</v>
      </c>
      <c r="I150">
        <v>96.4</v>
      </c>
      <c r="J150">
        <v>96.4</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I150">
        <v>0</v>
      </c>
      <c r="AJ150">
        <v>1.6</v>
      </c>
      <c r="BB150" t="s">
        <v>242</v>
      </c>
      <c r="BC150" t="str">
        <f>IFERROR(VLOOKUP(BB150,'class and classification'!$A$1:$B$338,2,FALSE),VLOOKUP(BB150,'class and classification'!$A$340:$B$378,2,FALSE))</f>
        <v>Predominantly Rural</v>
      </c>
      <c r="BD150" t="str">
        <f>IFERROR(VLOOKUP(BB150,'class and classification'!$A$1:$C$338,3,FALSE),VLOOKUP(BB150,'class and classification'!$A$340:$C$378,3,FALSE))</f>
        <v>SD</v>
      </c>
      <c r="BG150">
        <v>1.3</v>
      </c>
      <c r="BH150">
        <v>2.2999999999999998</v>
      </c>
      <c r="BI150">
        <v>4.3</v>
      </c>
      <c r="BJ150">
        <v>7</v>
      </c>
      <c r="BL150" t="s">
        <v>242</v>
      </c>
      <c r="BM150" t="str">
        <f>IFERROR(VLOOKUP(BL150,'class and classification'!$A$1:$B$338,2,FALSE),VLOOKUP(BL150,'class and classification'!$A$340:$B$378,2,FALSE))</f>
        <v>Predominantly Rural</v>
      </c>
      <c r="BN150" t="str">
        <f>IFERROR(VLOOKUP(BL150,'class and classification'!$A$1:$C$338,3,FALSE),VLOOKUP(BL150,'class and classification'!$A$340:$C$378,3,FALSE))</f>
        <v>SD</v>
      </c>
      <c r="BP150">
        <v>41.26</v>
      </c>
      <c r="BQ150">
        <v>77.73</v>
      </c>
      <c r="BR150">
        <v>74.64</v>
      </c>
      <c r="BS150">
        <v>75.53</v>
      </c>
      <c r="BT150">
        <v>82.15</v>
      </c>
    </row>
    <row r="151" spans="1:72"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85</v>
      </c>
      <c r="F151">
        <v>89</v>
      </c>
      <c r="G151">
        <v>92.2</v>
      </c>
      <c r="H151">
        <v>93.8</v>
      </c>
      <c r="I151">
        <v>95</v>
      </c>
      <c r="J151">
        <v>94.6</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I151">
        <v>16.7</v>
      </c>
      <c r="AJ151">
        <v>32.299999999999997</v>
      </c>
      <c r="BB151" t="s">
        <v>301</v>
      </c>
      <c r="BC151" t="str">
        <f>IFERROR(VLOOKUP(BB151,'class and classification'!$A$1:$B$338,2,FALSE),VLOOKUP(BB151,'class and classification'!$A$340:$B$378,2,FALSE))</f>
        <v>Predominantly Rural</v>
      </c>
      <c r="BD151" t="str">
        <f>IFERROR(VLOOKUP(BB151,'class and classification'!$A$1:$C$338,3,FALSE),VLOOKUP(BB151,'class and classification'!$A$340:$C$378,3,FALSE))</f>
        <v>SD</v>
      </c>
      <c r="BG151">
        <v>3</v>
      </c>
      <c r="BH151">
        <v>13</v>
      </c>
      <c r="BI151">
        <v>18.7</v>
      </c>
      <c r="BJ151">
        <v>21.7</v>
      </c>
      <c r="BL151" t="s">
        <v>301</v>
      </c>
      <c r="BM151" t="str">
        <f>IFERROR(VLOOKUP(BL151,'class and classification'!$A$1:$B$338,2,FALSE),VLOOKUP(BL151,'class and classification'!$A$340:$B$378,2,FALSE))</f>
        <v>Predominantly Rural</v>
      </c>
      <c r="BN151" t="str">
        <f>IFERROR(VLOOKUP(BL151,'class and classification'!$A$1:$C$338,3,FALSE),VLOOKUP(BL151,'class and classification'!$A$340:$C$378,3,FALSE))</f>
        <v>SD</v>
      </c>
      <c r="BP151">
        <v>21.23</v>
      </c>
      <c r="BQ151">
        <v>43.6</v>
      </c>
      <c r="BR151">
        <v>43.07</v>
      </c>
      <c r="BS151">
        <v>46.88</v>
      </c>
      <c r="BT151">
        <v>50.62</v>
      </c>
    </row>
    <row r="152" spans="1:72"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85</v>
      </c>
      <c r="F152">
        <v>91</v>
      </c>
      <c r="G152">
        <v>95.5</v>
      </c>
      <c r="H152">
        <v>96.6</v>
      </c>
      <c r="I152">
        <v>97.1</v>
      </c>
      <c r="J152">
        <v>96.9</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I152">
        <v>2.8</v>
      </c>
      <c r="AJ152">
        <v>4.4000000000000004</v>
      </c>
      <c r="BB152" t="s">
        <v>11</v>
      </c>
      <c r="BC152" t="str">
        <f>IFERROR(VLOOKUP(BB152,'class and classification'!$A$1:$B$338,2,FALSE),VLOOKUP(BB152,'class and classification'!$A$340:$B$378,2,FALSE))</f>
        <v>Predominantly Urban</v>
      </c>
      <c r="BD152" t="str">
        <f>IFERROR(VLOOKUP(BB152,'class and classification'!$A$1:$C$338,3,FALSE),VLOOKUP(BB152,'class and classification'!$A$340:$C$378,3,FALSE))</f>
        <v>SD</v>
      </c>
      <c r="BG152">
        <v>0.9</v>
      </c>
      <c r="BH152">
        <v>1.4</v>
      </c>
      <c r="BI152">
        <v>3.8</v>
      </c>
      <c r="BJ152">
        <v>8.6</v>
      </c>
      <c r="BL152" t="s">
        <v>11</v>
      </c>
      <c r="BM152" t="str">
        <f>IFERROR(VLOOKUP(BL152,'class and classification'!$A$1:$B$338,2,FALSE),VLOOKUP(BL152,'class and classification'!$A$340:$B$378,2,FALSE))</f>
        <v>Predominantly Urban</v>
      </c>
      <c r="BN152" t="str">
        <f>IFERROR(VLOOKUP(BL152,'class and classification'!$A$1:$C$338,3,FALSE),VLOOKUP(BL152,'class and classification'!$A$340:$C$378,3,FALSE))</f>
        <v>SD</v>
      </c>
      <c r="BP152">
        <v>43.95</v>
      </c>
      <c r="BQ152">
        <v>79.3</v>
      </c>
      <c r="BR152">
        <v>81.22</v>
      </c>
      <c r="BS152">
        <v>84.76</v>
      </c>
      <c r="BT152">
        <v>87.01</v>
      </c>
    </row>
    <row r="153" spans="1:72"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92</v>
      </c>
      <c r="F153">
        <v>94</v>
      </c>
      <c r="G153">
        <v>96.2</v>
      </c>
      <c r="H153">
        <v>96.1</v>
      </c>
      <c r="I153">
        <v>96.6</v>
      </c>
      <c r="J153">
        <v>96.6</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I153">
        <v>20.100000000000001</v>
      </c>
      <c r="AJ153">
        <v>47.7</v>
      </c>
      <c r="BB153" t="s">
        <v>23</v>
      </c>
      <c r="BC153" t="str">
        <f>IFERROR(VLOOKUP(BB153,'class and classification'!$A$1:$B$338,2,FALSE),VLOOKUP(BB153,'class and classification'!$A$340:$B$378,2,FALSE))</f>
        <v>Predominantly Rural</v>
      </c>
      <c r="BD153" t="str">
        <f>IFERROR(VLOOKUP(BB153,'class and classification'!$A$1:$C$338,3,FALSE),VLOOKUP(BB153,'class and classification'!$A$340:$C$378,3,FALSE))</f>
        <v>SD</v>
      </c>
      <c r="BG153">
        <v>1.6</v>
      </c>
      <c r="BH153">
        <v>4.4000000000000004</v>
      </c>
      <c r="BI153">
        <v>6.3</v>
      </c>
      <c r="BJ153">
        <v>10.199999999999999</v>
      </c>
      <c r="BL153" t="s">
        <v>23</v>
      </c>
      <c r="BM153" t="str">
        <f>IFERROR(VLOOKUP(BL153,'class and classification'!$A$1:$B$338,2,FALSE),VLOOKUP(BL153,'class and classification'!$A$340:$B$378,2,FALSE))</f>
        <v>Predominantly Rural</v>
      </c>
      <c r="BN153" t="str">
        <f>IFERROR(VLOOKUP(BL153,'class and classification'!$A$1:$C$338,3,FALSE),VLOOKUP(BL153,'class and classification'!$A$340:$C$378,3,FALSE))</f>
        <v>SD</v>
      </c>
      <c r="BP153">
        <v>45.54</v>
      </c>
      <c r="BQ153">
        <v>69.010000000000005</v>
      </c>
      <c r="BR153">
        <v>74.98</v>
      </c>
      <c r="BS153">
        <v>73.239999999999995</v>
      </c>
      <c r="BT153">
        <v>71.069999999999993</v>
      </c>
    </row>
    <row r="154" spans="1:72"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93</v>
      </c>
      <c r="F154">
        <v>93</v>
      </c>
      <c r="G154">
        <v>94.5</v>
      </c>
      <c r="H154">
        <v>94.7</v>
      </c>
      <c r="I154">
        <v>95.6</v>
      </c>
      <c r="J154">
        <v>96.1</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I154">
        <v>11.7</v>
      </c>
      <c r="AJ154">
        <v>79.099999999999994</v>
      </c>
      <c r="BB154" t="s">
        <v>48</v>
      </c>
      <c r="BC154" t="str">
        <f>IFERROR(VLOOKUP(BB154,'class and classification'!$A$1:$B$338,2,FALSE),VLOOKUP(BB154,'class and classification'!$A$340:$B$378,2,FALSE))</f>
        <v>Predominantly Urban</v>
      </c>
      <c r="BD154" t="str">
        <f>IFERROR(VLOOKUP(BB154,'class and classification'!$A$1:$C$338,3,FALSE),VLOOKUP(BB154,'class and classification'!$A$340:$C$378,3,FALSE))</f>
        <v>SD</v>
      </c>
      <c r="BG154">
        <v>0.4</v>
      </c>
      <c r="BH154">
        <v>0.6</v>
      </c>
      <c r="BI154">
        <v>1.3</v>
      </c>
      <c r="BJ154">
        <v>11.6</v>
      </c>
      <c r="BL154" t="s">
        <v>48</v>
      </c>
      <c r="BM154" t="str">
        <f>IFERROR(VLOOKUP(BL154,'class and classification'!$A$1:$B$338,2,FALSE),VLOOKUP(BL154,'class and classification'!$A$340:$B$378,2,FALSE))</f>
        <v>Predominantly Urban</v>
      </c>
      <c r="BN154" t="str">
        <f>IFERROR(VLOOKUP(BL154,'class and classification'!$A$1:$C$338,3,FALSE),VLOOKUP(BL154,'class and classification'!$A$340:$C$378,3,FALSE))</f>
        <v>SD</v>
      </c>
      <c r="BP154">
        <v>72.53</v>
      </c>
      <c r="BQ154">
        <v>84.01</v>
      </c>
      <c r="BR154">
        <v>93.55</v>
      </c>
      <c r="BS154">
        <v>91.84</v>
      </c>
      <c r="BT154">
        <v>91.25</v>
      </c>
    </row>
    <row r="155" spans="1:72" x14ac:dyDescent="0.3">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I155">
        <v>14.5</v>
      </c>
      <c r="AJ155">
        <v>34.6</v>
      </c>
      <c r="BB155" t="s">
        <v>112</v>
      </c>
      <c r="BC155" t="str">
        <f>IFERROR(VLOOKUP(BB155,'class and classification'!$A$1:$B$338,2,FALSE),VLOOKUP(BB155,'class and classification'!$A$340:$B$378,2,FALSE))</f>
        <v>Predominantly Urban</v>
      </c>
      <c r="BD155" t="str">
        <f>IFERROR(VLOOKUP(BB155,'class and classification'!$A$1:$C$338,3,FALSE),VLOOKUP(BB155,'class and classification'!$A$340:$C$378,3,FALSE))</f>
        <v>SD</v>
      </c>
      <c r="BG155">
        <v>0.9</v>
      </c>
      <c r="BH155">
        <v>27.9</v>
      </c>
      <c r="BI155">
        <v>36.4</v>
      </c>
      <c r="BJ155">
        <v>44.2</v>
      </c>
      <c r="BL155" t="s">
        <v>112</v>
      </c>
      <c r="BM155" t="str">
        <f>IFERROR(VLOOKUP(BL155,'class and classification'!$A$1:$B$338,2,FALSE),VLOOKUP(BL155,'class and classification'!$A$340:$B$378,2,FALSE))</f>
        <v>Predominantly Urban</v>
      </c>
      <c r="BN155" t="str">
        <f>IFERROR(VLOOKUP(BL155,'class and classification'!$A$1:$C$338,3,FALSE),VLOOKUP(BL155,'class and classification'!$A$340:$C$378,3,FALSE))</f>
        <v>SD</v>
      </c>
      <c r="BP155">
        <v>52.96</v>
      </c>
      <c r="BQ155">
        <v>74.73</v>
      </c>
      <c r="BR155">
        <v>78.239999999999995</v>
      </c>
      <c r="BS155">
        <v>79.77</v>
      </c>
      <c r="BT155">
        <v>83.65</v>
      </c>
    </row>
    <row r="156" spans="1:72" x14ac:dyDescent="0.3">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I156">
        <v>24</v>
      </c>
      <c r="AJ156">
        <v>45.7</v>
      </c>
      <c r="BB156" t="s">
        <v>166</v>
      </c>
      <c r="BC156" t="str">
        <f>IFERROR(VLOOKUP(BB156,'class and classification'!$A$1:$B$338,2,FALSE),VLOOKUP(BB156,'class and classification'!$A$340:$B$378,2,FALSE))</f>
        <v>Predominantly Urban</v>
      </c>
      <c r="BD156" t="str">
        <f>IFERROR(VLOOKUP(BB156,'class and classification'!$A$1:$C$338,3,FALSE),VLOOKUP(BB156,'class and classification'!$A$340:$C$378,3,FALSE))</f>
        <v>SD</v>
      </c>
      <c r="BG156">
        <v>0.3</v>
      </c>
      <c r="BH156">
        <v>0.9</v>
      </c>
      <c r="BI156">
        <v>9</v>
      </c>
      <c r="BJ156">
        <v>9.6999999999999993</v>
      </c>
      <c r="BL156" t="s">
        <v>166</v>
      </c>
      <c r="BM156" t="str">
        <f>IFERROR(VLOOKUP(BL156,'class and classification'!$A$1:$B$338,2,FALSE),VLOOKUP(BL156,'class and classification'!$A$340:$B$378,2,FALSE))</f>
        <v>Predominantly Urban</v>
      </c>
      <c r="BN156" t="str">
        <f>IFERROR(VLOOKUP(BL156,'class and classification'!$A$1:$C$338,3,FALSE),VLOOKUP(BL156,'class and classification'!$A$340:$C$378,3,FALSE))</f>
        <v>SD</v>
      </c>
      <c r="BP156">
        <v>54.25</v>
      </c>
      <c r="BQ156">
        <v>78.569999999999993</v>
      </c>
      <c r="BR156">
        <v>74.13</v>
      </c>
      <c r="BS156">
        <v>75.150000000000006</v>
      </c>
      <c r="BT156">
        <v>75.44</v>
      </c>
    </row>
    <row r="157" spans="1:72" x14ac:dyDescent="0.3">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I157">
        <v>19.2</v>
      </c>
      <c r="AJ157">
        <v>31.3</v>
      </c>
      <c r="BB157" t="s">
        <v>178</v>
      </c>
      <c r="BC157" t="str">
        <f>IFERROR(VLOOKUP(BB157,'class and classification'!$A$1:$B$338,2,FALSE),VLOOKUP(BB157,'class and classification'!$A$340:$B$378,2,FALSE))</f>
        <v>Predominantly Rural</v>
      </c>
      <c r="BD157" t="str">
        <f>IFERROR(VLOOKUP(BB157,'class and classification'!$A$1:$C$338,3,FALSE),VLOOKUP(BB157,'class and classification'!$A$340:$C$378,3,FALSE))</f>
        <v>SD</v>
      </c>
      <c r="BG157">
        <v>9.1</v>
      </c>
      <c r="BH157">
        <v>11.1</v>
      </c>
      <c r="BI157">
        <v>14.1</v>
      </c>
      <c r="BJ157">
        <v>16.5</v>
      </c>
      <c r="BL157" t="s">
        <v>178</v>
      </c>
      <c r="BM157" t="str">
        <f>IFERROR(VLOOKUP(BL157,'class and classification'!$A$1:$B$338,2,FALSE),VLOOKUP(BL157,'class and classification'!$A$340:$B$378,2,FALSE))</f>
        <v>Predominantly Rural</v>
      </c>
      <c r="BN157" t="str">
        <f>IFERROR(VLOOKUP(BL157,'class and classification'!$A$1:$C$338,3,FALSE),VLOOKUP(BL157,'class and classification'!$A$340:$C$378,3,FALSE))</f>
        <v>SD</v>
      </c>
      <c r="BP157">
        <v>27.79</v>
      </c>
      <c r="BQ157">
        <v>52.8</v>
      </c>
      <c r="BR157">
        <v>53.68</v>
      </c>
      <c r="BS157">
        <v>54.16</v>
      </c>
      <c r="BT157">
        <v>55.68</v>
      </c>
    </row>
    <row r="158" spans="1:72" x14ac:dyDescent="0.3">
      <c r="A158" t="s">
        <v>1286</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BB158" t="s">
        <v>221</v>
      </c>
      <c r="BC158" t="str">
        <f>IFERROR(VLOOKUP(BB158,'class and classification'!$A$1:$B$338,2,FALSE),VLOOKUP(BB158,'class and classification'!$A$340:$B$378,2,FALSE))</f>
        <v>Predominantly Rural</v>
      </c>
      <c r="BD158" t="str">
        <f>IFERROR(VLOOKUP(BB158,'class and classification'!$A$1:$C$338,3,FALSE),VLOOKUP(BB158,'class and classification'!$A$340:$C$378,3,FALSE))</f>
        <v>SD</v>
      </c>
      <c r="BG158">
        <v>2.2999999999999998</v>
      </c>
      <c r="BH158">
        <v>4.0999999999999996</v>
      </c>
      <c r="BI158">
        <v>20.100000000000001</v>
      </c>
      <c r="BJ158">
        <v>37.6</v>
      </c>
      <c r="BL158" t="s">
        <v>221</v>
      </c>
      <c r="BM158" t="str">
        <f>IFERROR(VLOOKUP(BL158,'class and classification'!$A$1:$B$338,2,FALSE),VLOOKUP(BL158,'class and classification'!$A$340:$B$378,2,FALSE))</f>
        <v>Predominantly Rural</v>
      </c>
      <c r="BN158" t="str">
        <f>IFERROR(VLOOKUP(BL158,'class and classification'!$A$1:$C$338,3,FALSE),VLOOKUP(BL158,'class and classification'!$A$340:$C$378,3,FALSE))</f>
        <v>SD</v>
      </c>
      <c r="BP158">
        <v>40.08</v>
      </c>
      <c r="BQ158">
        <v>68.849999999999994</v>
      </c>
      <c r="BR158">
        <v>68.83</v>
      </c>
      <c r="BS158">
        <v>70.87</v>
      </c>
      <c r="BT158">
        <v>71.349999999999994</v>
      </c>
    </row>
    <row r="159" spans="1:72" x14ac:dyDescent="0.3">
      <c r="B159" t="s">
        <v>26</v>
      </c>
      <c r="E159">
        <v>87</v>
      </c>
      <c r="F159">
        <v>91</v>
      </c>
      <c r="G159">
        <v>95.5</v>
      </c>
      <c r="H159">
        <v>96.1</v>
      </c>
      <c r="I159">
        <v>96.9</v>
      </c>
      <c r="J159">
        <v>96.8</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I159">
        <v>6.3</v>
      </c>
      <c r="AJ159">
        <v>12.9</v>
      </c>
      <c r="BB159" t="s">
        <v>55</v>
      </c>
      <c r="BC159" t="str">
        <f>IFERROR(VLOOKUP(BB159,'class and classification'!$A$1:$B$338,2,FALSE),VLOOKUP(BB159,'class and classification'!$A$340:$B$378,2,FALSE))</f>
        <v>Urban with Significant Rural</v>
      </c>
      <c r="BD159" t="str">
        <f>IFERROR(VLOOKUP(BB159,'class and classification'!$A$1:$C$338,3,FALSE),VLOOKUP(BB159,'class and classification'!$A$340:$C$378,3,FALSE))</f>
        <v>SD</v>
      </c>
      <c r="BG159">
        <v>0.2</v>
      </c>
      <c r="BH159">
        <v>0.7</v>
      </c>
      <c r="BI159">
        <v>3.2</v>
      </c>
      <c r="BJ159">
        <v>15.5</v>
      </c>
      <c r="BL159" t="s">
        <v>55</v>
      </c>
      <c r="BM159" t="str">
        <f>IFERROR(VLOOKUP(BL159,'class and classification'!$A$1:$B$338,2,FALSE),VLOOKUP(BL159,'class and classification'!$A$340:$B$378,2,FALSE))</f>
        <v>Urban with Significant Rural</v>
      </c>
      <c r="BN159" t="str">
        <f>IFERROR(VLOOKUP(BL159,'class and classification'!$A$1:$C$338,3,FALSE),VLOOKUP(BL159,'class and classification'!$A$340:$C$378,3,FALSE))</f>
        <v>SD</v>
      </c>
      <c r="BP159">
        <v>63.66</v>
      </c>
      <c r="BQ159">
        <v>80.27</v>
      </c>
      <c r="BR159">
        <v>80.709999999999994</v>
      </c>
      <c r="BS159">
        <v>80.540000000000006</v>
      </c>
      <c r="BT159">
        <v>87.42</v>
      </c>
    </row>
    <row r="160" spans="1:72"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BB160" t="s">
        <v>95</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SD</v>
      </c>
      <c r="BG160">
        <v>1.1000000000000001</v>
      </c>
      <c r="BH160">
        <v>19.7</v>
      </c>
      <c r="BI160">
        <v>24.3</v>
      </c>
      <c r="BJ160">
        <v>32.299999999999997</v>
      </c>
      <c r="BL160" t="s">
        <v>95</v>
      </c>
      <c r="BM160" t="str">
        <f>IFERROR(VLOOKUP(BL160,'class and classification'!$A$1:$B$338,2,FALSE),VLOOKUP(BL160,'class and classification'!$A$340:$B$378,2,FALSE))</f>
        <v>Urban with Significant Rural</v>
      </c>
      <c r="BN160" t="str">
        <f>IFERROR(VLOOKUP(BL160,'class and classification'!$A$1:$C$338,3,FALSE),VLOOKUP(BL160,'class and classification'!$A$340:$C$378,3,FALSE))</f>
        <v>SD</v>
      </c>
      <c r="BP160">
        <v>60.35</v>
      </c>
      <c r="BQ160">
        <v>73.25</v>
      </c>
      <c r="BR160">
        <v>76.52</v>
      </c>
      <c r="BS160">
        <v>79.92</v>
      </c>
      <c r="BT160">
        <v>81.55</v>
      </c>
    </row>
    <row r="161" spans="1:72"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BB161" t="s">
        <v>158</v>
      </c>
      <c r="BC161" t="str">
        <f>IFERROR(VLOOKUP(BB161,'class and classification'!$A$1:$B$338,2,FALSE),VLOOKUP(BB161,'class and classification'!$A$340:$B$378,2,FALSE))</f>
        <v>Urban with Significant Rural</v>
      </c>
      <c r="BD161" t="str">
        <f>IFERROR(VLOOKUP(BB161,'class and classification'!$A$1:$C$338,3,FALSE),VLOOKUP(BB161,'class and classification'!$A$340:$C$378,3,FALSE))</f>
        <v>SD</v>
      </c>
      <c r="BG161">
        <v>1.4</v>
      </c>
      <c r="BH161">
        <v>4.8</v>
      </c>
      <c r="BI161">
        <v>6.1</v>
      </c>
      <c r="BJ161">
        <v>25.3</v>
      </c>
      <c r="BL161" t="s">
        <v>158</v>
      </c>
      <c r="BM161" t="str">
        <f>IFERROR(VLOOKUP(BL161,'class and classification'!$A$1:$B$338,2,FALSE),VLOOKUP(BL161,'class and classification'!$A$340:$B$378,2,FALSE))</f>
        <v>Urban with Significant Rural</v>
      </c>
      <c r="BN161" t="str">
        <f>IFERROR(VLOOKUP(BL161,'class and classification'!$A$1:$C$338,3,FALSE),VLOOKUP(BL161,'class and classification'!$A$340:$C$378,3,FALSE))</f>
        <v>SD</v>
      </c>
      <c r="BP161">
        <v>30.05</v>
      </c>
      <c r="BQ161">
        <v>49.24</v>
      </c>
      <c r="BR161">
        <v>53.18</v>
      </c>
      <c r="BS161">
        <v>50.6</v>
      </c>
      <c r="BT161">
        <v>53.63</v>
      </c>
    </row>
    <row r="162" spans="1:72" x14ac:dyDescent="0.3">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I162">
        <v>16.100000000000001</v>
      </c>
      <c r="AJ162">
        <v>16.899999999999999</v>
      </c>
      <c r="BB162" t="s">
        <v>180</v>
      </c>
      <c r="BC162" t="str">
        <f>IFERROR(VLOOKUP(BB162,'class and classification'!$A$1:$B$338,2,FALSE),VLOOKUP(BB162,'class and classification'!$A$340:$B$378,2,FALSE))</f>
        <v>Predominantly Urban</v>
      </c>
      <c r="BD162" t="str">
        <f>IFERROR(VLOOKUP(BB162,'class and classification'!$A$1:$C$338,3,FALSE),VLOOKUP(BB162,'class and classification'!$A$340:$C$378,3,FALSE))</f>
        <v>SD</v>
      </c>
      <c r="BG162">
        <v>0.8</v>
      </c>
      <c r="BH162">
        <v>9.5</v>
      </c>
      <c r="BI162">
        <v>11.6</v>
      </c>
      <c r="BJ162">
        <v>12.5</v>
      </c>
      <c r="BL162" t="s">
        <v>180</v>
      </c>
      <c r="BM162" t="str">
        <f>IFERROR(VLOOKUP(BL162,'class and classification'!$A$1:$B$338,2,FALSE),VLOOKUP(BL162,'class and classification'!$A$340:$B$378,2,FALSE))</f>
        <v>Predominantly Urban</v>
      </c>
      <c r="BN162" t="str">
        <f>IFERROR(VLOOKUP(BL162,'class and classification'!$A$1:$C$338,3,FALSE),VLOOKUP(BL162,'class and classification'!$A$340:$C$378,3,FALSE))</f>
        <v>SD</v>
      </c>
      <c r="BP162">
        <v>42.89</v>
      </c>
      <c r="BQ162">
        <v>70.88</v>
      </c>
      <c r="BR162">
        <v>80.11</v>
      </c>
      <c r="BS162">
        <v>80.09</v>
      </c>
      <c r="BT162">
        <v>84.31</v>
      </c>
    </row>
    <row r="163" spans="1:72"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I163">
        <v>15.7</v>
      </c>
      <c r="AJ163">
        <v>17.100000000000001</v>
      </c>
      <c r="BB163" t="s">
        <v>248</v>
      </c>
      <c r="BC163" t="str">
        <f>IFERROR(VLOOKUP(BB163,'class and classification'!$A$1:$B$338,2,FALSE),VLOOKUP(BB163,'class and classification'!$A$340:$B$378,2,FALSE))</f>
        <v>Urban with Significant Rural</v>
      </c>
      <c r="BD163" t="str">
        <f>IFERROR(VLOOKUP(BB163,'class and classification'!$A$1:$C$338,3,FALSE),VLOOKUP(BB163,'class and classification'!$A$340:$C$378,3,FALSE))</f>
        <v>SD</v>
      </c>
      <c r="BG163">
        <v>16.100000000000001</v>
      </c>
      <c r="BH163">
        <v>27</v>
      </c>
      <c r="BI163">
        <v>28.2</v>
      </c>
      <c r="BJ163">
        <v>29.8</v>
      </c>
      <c r="BL163" t="s">
        <v>248</v>
      </c>
      <c r="BM163" t="str">
        <f>IFERROR(VLOOKUP(BL163,'class and classification'!$A$1:$B$338,2,FALSE),VLOOKUP(BL163,'class and classification'!$A$340:$B$378,2,FALSE))</f>
        <v>Urban with Significant Rural</v>
      </c>
      <c r="BN163" t="str">
        <f>IFERROR(VLOOKUP(BL163,'class and classification'!$A$1:$C$338,3,FALSE),VLOOKUP(BL163,'class and classification'!$A$340:$C$378,3,FALSE))</f>
        <v>SD</v>
      </c>
      <c r="BP163">
        <v>34.42</v>
      </c>
      <c r="BQ163">
        <v>62.14</v>
      </c>
      <c r="BR163">
        <v>65.19</v>
      </c>
      <c r="BS163">
        <v>71.47</v>
      </c>
      <c r="BT163">
        <v>72.540000000000006</v>
      </c>
    </row>
    <row r="164" spans="1:72"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80</v>
      </c>
      <c r="F164">
        <v>86</v>
      </c>
      <c r="G164">
        <v>90.6</v>
      </c>
      <c r="H164">
        <v>91.6</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I164">
        <v>7.2</v>
      </c>
      <c r="AJ164">
        <v>10.1</v>
      </c>
      <c r="BB164" t="s">
        <v>256</v>
      </c>
      <c r="BC164" t="str">
        <f>IFERROR(VLOOKUP(BB164,'class and classification'!$A$1:$B$338,2,FALSE),VLOOKUP(BB164,'class and classification'!$A$340:$B$378,2,FALSE))</f>
        <v>Urban with Significant Rural</v>
      </c>
      <c r="BD164" t="str">
        <f>IFERROR(VLOOKUP(BB164,'class and classification'!$A$1:$C$338,3,FALSE),VLOOKUP(BB164,'class and classification'!$A$340:$C$378,3,FALSE))</f>
        <v>SD</v>
      </c>
      <c r="BG164">
        <v>2</v>
      </c>
      <c r="BH164">
        <v>3.4</v>
      </c>
      <c r="BI164">
        <v>6.8</v>
      </c>
      <c r="BJ164">
        <v>20</v>
      </c>
      <c r="BL164" t="s">
        <v>256</v>
      </c>
      <c r="BM164" t="str">
        <f>IFERROR(VLOOKUP(BL164,'class and classification'!$A$1:$B$338,2,FALSE),VLOOKUP(BL164,'class and classification'!$A$340:$B$378,2,FALSE))</f>
        <v>Urban with Significant Rural</v>
      </c>
      <c r="BN164" t="str">
        <f>IFERROR(VLOOKUP(BL164,'class and classification'!$A$1:$C$338,3,FALSE),VLOOKUP(BL164,'class and classification'!$A$340:$C$378,3,FALSE))</f>
        <v>SD</v>
      </c>
      <c r="BP164">
        <v>48.3</v>
      </c>
      <c r="BQ164">
        <v>70.81</v>
      </c>
      <c r="BR164">
        <v>73.98</v>
      </c>
      <c r="BS164">
        <v>76.17</v>
      </c>
      <c r="BT164">
        <v>76.650000000000006</v>
      </c>
    </row>
    <row r="165" spans="1:72"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90</v>
      </c>
      <c r="F165">
        <v>90</v>
      </c>
      <c r="G165">
        <v>92.5</v>
      </c>
      <c r="H165">
        <v>92.3</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I165">
        <v>8</v>
      </c>
      <c r="AJ165">
        <v>23.6</v>
      </c>
      <c r="BB165" t="s">
        <v>257</v>
      </c>
      <c r="BC165" t="str">
        <f>IFERROR(VLOOKUP(BB165,'class and classification'!$A$1:$B$338,2,FALSE),VLOOKUP(BB165,'class and classification'!$A$340:$B$378,2,FALSE))</f>
        <v>Predominantly Rural</v>
      </c>
      <c r="BD165" t="str">
        <f>IFERROR(VLOOKUP(BB165,'class and classification'!$A$1:$C$338,3,FALSE),VLOOKUP(BB165,'class and classification'!$A$340:$C$378,3,FALSE))</f>
        <v>SD</v>
      </c>
      <c r="BG165">
        <v>0.6</v>
      </c>
      <c r="BH165">
        <v>1.8</v>
      </c>
      <c r="BI165">
        <v>2.9</v>
      </c>
      <c r="BJ165">
        <v>3.4</v>
      </c>
      <c r="BL165" t="s">
        <v>257</v>
      </c>
      <c r="BM165" t="str">
        <f>IFERROR(VLOOKUP(BL165,'class and classification'!$A$1:$B$338,2,FALSE),VLOOKUP(BL165,'class and classification'!$A$340:$B$378,2,FALSE))</f>
        <v>Predominantly Rural</v>
      </c>
      <c r="BN165" t="str">
        <f>IFERROR(VLOOKUP(BL165,'class and classification'!$A$1:$C$338,3,FALSE),VLOOKUP(BL165,'class and classification'!$A$340:$C$378,3,FALSE))</f>
        <v>SD</v>
      </c>
      <c r="BP165">
        <v>16.14</v>
      </c>
      <c r="BQ165">
        <v>70.37</v>
      </c>
      <c r="BR165">
        <v>71.5</v>
      </c>
      <c r="BS165">
        <v>76.260000000000005</v>
      </c>
      <c r="BT165">
        <v>78.12</v>
      </c>
    </row>
    <row r="166" spans="1:72"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84</v>
      </c>
      <c r="F166">
        <v>85</v>
      </c>
      <c r="G166">
        <v>87.6</v>
      </c>
      <c r="H166">
        <v>89.3</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I166">
        <v>18.399999999999999</v>
      </c>
      <c r="AJ166">
        <v>56.4</v>
      </c>
      <c r="BB166" t="s">
        <v>270</v>
      </c>
      <c r="BC166" t="str">
        <f>IFERROR(VLOOKUP(BB166,'class and classification'!$A$1:$B$338,2,FALSE),VLOOKUP(BB166,'class and classification'!$A$340:$B$378,2,FALSE))</f>
        <v>Predominantly Urban</v>
      </c>
      <c r="BD166" t="str">
        <f>IFERROR(VLOOKUP(BB166,'class and classification'!$A$1:$C$338,3,FALSE),VLOOKUP(BB166,'class and classification'!$A$340:$C$378,3,FALSE))</f>
        <v>SD</v>
      </c>
      <c r="BG166">
        <v>0.4</v>
      </c>
      <c r="BH166">
        <v>1.3</v>
      </c>
      <c r="BI166">
        <v>3.5</v>
      </c>
      <c r="BJ166">
        <v>4.7</v>
      </c>
      <c r="BL166" t="s">
        <v>270</v>
      </c>
      <c r="BM166" t="str">
        <f>IFERROR(VLOOKUP(BL166,'class and classification'!$A$1:$B$338,2,FALSE),VLOOKUP(BL166,'class and classification'!$A$340:$B$378,2,FALSE))</f>
        <v>Predominantly Urban</v>
      </c>
      <c r="BN166" t="str">
        <f>IFERROR(VLOOKUP(BL166,'class and classification'!$A$1:$C$338,3,FALSE),VLOOKUP(BL166,'class and classification'!$A$340:$C$378,3,FALSE))</f>
        <v>SD</v>
      </c>
      <c r="BP166">
        <v>65.959999999999994</v>
      </c>
      <c r="BQ166">
        <v>70.44</v>
      </c>
      <c r="BR166">
        <v>79.47</v>
      </c>
      <c r="BS166">
        <v>79.92</v>
      </c>
      <c r="BT166">
        <v>79.84</v>
      </c>
    </row>
    <row r="167" spans="1:72"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90</v>
      </c>
      <c r="F167">
        <v>91</v>
      </c>
      <c r="G167">
        <v>93.8</v>
      </c>
      <c r="H167">
        <v>95</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I167">
        <v>36.200000000000003</v>
      </c>
      <c r="AJ167">
        <v>41</v>
      </c>
      <c r="BB167" t="s">
        <v>192</v>
      </c>
      <c r="BC167" t="str">
        <f>IFERROR(VLOOKUP(BB167,'class and classification'!$A$1:$B$338,2,FALSE),VLOOKUP(BB167,'class and classification'!$A$340:$B$378,2,FALSE))</f>
        <v>Predominantly Rural</v>
      </c>
      <c r="BD167" t="str">
        <f>IFERROR(VLOOKUP(BB167,'class and classification'!$A$1:$C$338,3,FALSE),VLOOKUP(BB167,'class and classification'!$A$340:$C$378,3,FALSE))</f>
        <v>SD</v>
      </c>
      <c r="BG167">
        <v>4.9000000000000004</v>
      </c>
      <c r="BH167">
        <v>7.8</v>
      </c>
      <c r="BI167">
        <v>10.6</v>
      </c>
      <c r="BJ167">
        <v>27.2</v>
      </c>
      <c r="BL167" t="s">
        <v>192</v>
      </c>
      <c r="BM167" t="str">
        <f>IFERROR(VLOOKUP(BL167,'class and classification'!$A$1:$B$338,2,FALSE),VLOOKUP(BL167,'class and classification'!$A$340:$B$378,2,FALSE))</f>
        <v>Predominantly Rural</v>
      </c>
      <c r="BN167" t="str">
        <f>IFERROR(VLOOKUP(BL167,'class and classification'!$A$1:$C$338,3,FALSE),VLOOKUP(BL167,'class and classification'!$A$340:$C$378,3,FALSE))</f>
        <v>SD</v>
      </c>
      <c r="BP167">
        <v>34.08</v>
      </c>
      <c r="BQ167">
        <v>45.51</v>
      </c>
      <c r="BR167">
        <v>46.37</v>
      </c>
      <c r="BS167">
        <v>48.47</v>
      </c>
      <c r="BT167">
        <v>57.58</v>
      </c>
    </row>
    <row r="168" spans="1:72" x14ac:dyDescent="0.3">
      <c r="AB168" t="s">
        <v>647</v>
      </c>
      <c r="AC168" t="e">
        <f>IFERROR(VLOOKUP(AB168,'class and classification'!$A$1:$B$338,2,FALSE),VLOOKUP(AB168,'class and classification'!$A$340:$B$378,2,FALSE))</f>
        <v>#N/A</v>
      </c>
      <c r="AD168" t="e">
        <f>IFERROR(VLOOKUP(AB168,'class and classification'!$A$1:$C$338,3,FALSE),VLOOKUP(AB168,'class and classification'!$A$340:$C$378,3,FALSE))</f>
        <v>#N/A</v>
      </c>
      <c r="AI168">
        <v>16.3</v>
      </c>
      <c r="AJ168">
        <v>17.899999999999999</v>
      </c>
      <c r="BB168" t="s">
        <v>197</v>
      </c>
      <c r="BC168" t="str">
        <f>IFERROR(VLOOKUP(BB168,'class and classification'!$A$1:$B$338,2,FALSE),VLOOKUP(BB168,'class and classification'!$A$340:$B$378,2,FALSE))</f>
        <v>Predominantly Urban</v>
      </c>
      <c r="BD168" t="str">
        <f>IFERROR(VLOOKUP(BB168,'class and classification'!$A$1:$C$338,3,FALSE),VLOOKUP(BB168,'class and classification'!$A$340:$C$378,3,FALSE))</f>
        <v>SD</v>
      </c>
      <c r="BG168">
        <v>1.6</v>
      </c>
      <c r="BH168">
        <v>3</v>
      </c>
      <c r="BI168">
        <v>6.5</v>
      </c>
      <c r="BJ168">
        <v>13.5</v>
      </c>
      <c r="BL168" t="s">
        <v>197</v>
      </c>
      <c r="BM168" t="str">
        <f>IFERROR(VLOOKUP(BL168,'class and classification'!$A$1:$B$338,2,FALSE),VLOOKUP(BL168,'class and classification'!$A$340:$B$378,2,FALSE))</f>
        <v>Predominantly Urban</v>
      </c>
      <c r="BN168" t="str">
        <f>IFERROR(VLOOKUP(BL168,'class and classification'!$A$1:$C$338,3,FALSE),VLOOKUP(BL168,'class and classification'!$A$340:$C$378,3,FALSE))</f>
        <v>SD</v>
      </c>
      <c r="BP168">
        <v>46.52</v>
      </c>
      <c r="BQ168">
        <v>81.96</v>
      </c>
      <c r="BR168">
        <v>88.03</v>
      </c>
      <c r="BS168">
        <v>87.78</v>
      </c>
      <c r="BT168">
        <v>88.2</v>
      </c>
    </row>
    <row r="169" spans="1:72"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I169">
        <v>20</v>
      </c>
      <c r="AJ169">
        <v>21.8</v>
      </c>
      <c r="BB169" t="s">
        <v>219</v>
      </c>
      <c r="BC169" t="str">
        <f>IFERROR(VLOOKUP(BB169,'class and classification'!$A$1:$B$338,2,FALSE),VLOOKUP(BB169,'class and classification'!$A$340:$B$378,2,FALSE))</f>
        <v>Predominantly Urban</v>
      </c>
      <c r="BD169" t="str">
        <f>IFERROR(VLOOKUP(BB169,'class and classification'!$A$1:$C$338,3,FALSE),VLOOKUP(BB169,'class and classification'!$A$340:$C$378,3,FALSE))</f>
        <v>SD</v>
      </c>
      <c r="BG169">
        <v>1.6</v>
      </c>
      <c r="BH169">
        <v>5.5</v>
      </c>
      <c r="BI169">
        <v>14.5</v>
      </c>
      <c r="BJ169">
        <v>19</v>
      </c>
      <c r="BL169" t="s">
        <v>219</v>
      </c>
      <c r="BM169" t="str">
        <f>IFERROR(VLOOKUP(BL169,'class and classification'!$A$1:$B$338,2,FALSE),VLOOKUP(BL169,'class and classification'!$A$340:$B$378,2,FALSE))</f>
        <v>Predominantly Urban</v>
      </c>
      <c r="BN169" t="str">
        <f>IFERROR(VLOOKUP(BL169,'class and classification'!$A$1:$C$338,3,FALSE),VLOOKUP(BL169,'class and classification'!$A$340:$C$378,3,FALSE))</f>
        <v>SD</v>
      </c>
      <c r="BP169">
        <v>63.17</v>
      </c>
      <c r="BQ169">
        <v>86.56</v>
      </c>
      <c r="BR169">
        <v>87.43</v>
      </c>
      <c r="BS169">
        <v>86.23</v>
      </c>
      <c r="BT169">
        <v>85.43</v>
      </c>
    </row>
    <row r="170" spans="1:72"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95</v>
      </c>
      <c r="F170">
        <v>98</v>
      </c>
      <c r="G170">
        <v>98.7</v>
      </c>
      <c r="H170">
        <v>98.100000000000009</v>
      </c>
      <c r="I170">
        <v>98.4</v>
      </c>
      <c r="J170">
        <v>98.6</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I170">
        <v>6.4</v>
      </c>
      <c r="AJ170">
        <v>8.1999999999999993</v>
      </c>
      <c r="BB170" t="s">
        <v>262</v>
      </c>
      <c r="BC170" t="str">
        <f>IFERROR(VLOOKUP(BB170,'class and classification'!$A$1:$B$338,2,FALSE),VLOOKUP(BB170,'class and classification'!$A$340:$B$378,2,FALSE))</f>
        <v>Predominantly Rural</v>
      </c>
      <c r="BD170" t="str">
        <f>IFERROR(VLOOKUP(BB170,'class and classification'!$A$1:$C$338,3,FALSE),VLOOKUP(BB170,'class and classification'!$A$340:$C$378,3,FALSE))</f>
        <v>SD</v>
      </c>
      <c r="BG170">
        <v>3.1</v>
      </c>
      <c r="BH170">
        <v>7</v>
      </c>
      <c r="BI170">
        <v>12.6</v>
      </c>
      <c r="BJ170">
        <v>21.6</v>
      </c>
      <c r="BL170" t="s">
        <v>262</v>
      </c>
      <c r="BM170" t="str">
        <f>IFERROR(VLOOKUP(BL170,'class and classification'!$A$1:$B$338,2,FALSE),VLOOKUP(BL170,'class and classification'!$A$340:$B$378,2,FALSE))</f>
        <v>Predominantly Rural</v>
      </c>
      <c r="BN170" t="str">
        <f>IFERROR(VLOOKUP(BL170,'class and classification'!$A$1:$C$338,3,FALSE),VLOOKUP(BL170,'class and classification'!$A$340:$C$378,3,FALSE))</f>
        <v>SD</v>
      </c>
      <c r="BP170">
        <v>30.35</v>
      </c>
      <c r="BQ170">
        <v>59.25</v>
      </c>
      <c r="BR170">
        <v>60.61</v>
      </c>
      <c r="BS170">
        <v>63.27</v>
      </c>
      <c r="BT170">
        <v>62.1</v>
      </c>
    </row>
    <row r="171" spans="1:72"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88</v>
      </c>
      <c r="F171">
        <v>89</v>
      </c>
      <c r="G171">
        <v>91.5</v>
      </c>
      <c r="H171">
        <v>93.1</v>
      </c>
      <c r="I171">
        <v>94.1</v>
      </c>
      <c r="J171">
        <v>94.9</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I171">
        <v>19.100000000000001</v>
      </c>
      <c r="AJ171">
        <v>33</v>
      </c>
      <c r="BB171" t="s">
        <v>293</v>
      </c>
      <c r="BC171" t="str">
        <f>IFERROR(VLOOKUP(BB171,'class and classification'!$A$1:$B$338,2,FALSE),VLOOKUP(BB171,'class and classification'!$A$340:$B$378,2,FALSE))</f>
        <v>Predominantly Urban</v>
      </c>
      <c r="BD171" t="str">
        <f>IFERROR(VLOOKUP(BB171,'class and classification'!$A$1:$C$338,3,FALSE),VLOOKUP(BB171,'class and classification'!$A$340:$C$378,3,FALSE))</f>
        <v>SD</v>
      </c>
      <c r="BG171">
        <v>4.5999999999999996</v>
      </c>
      <c r="BH171">
        <v>7.4</v>
      </c>
      <c r="BI171">
        <v>9.9</v>
      </c>
      <c r="BJ171">
        <v>12</v>
      </c>
      <c r="BL171" t="s">
        <v>293</v>
      </c>
      <c r="BM171" t="str">
        <f>IFERROR(VLOOKUP(BL171,'class and classification'!$A$1:$B$338,2,FALSE),VLOOKUP(BL171,'class and classification'!$A$340:$B$378,2,FALSE))</f>
        <v>Predominantly Urban</v>
      </c>
      <c r="BN171" t="str">
        <f>IFERROR(VLOOKUP(BL171,'class and classification'!$A$1:$C$338,3,FALSE),VLOOKUP(BL171,'class and classification'!$A$340:$C$378,3,FALSE))</f>
        <v>SD</v>
      </c>
      <c r="BP171">
        <v>59.73</v>
      </c>
      <c r="BQ171">
        <v>89.44</v>
      </c>
      <c r="BR171">
        <v>92.9</v>
      </c>
      <c r="BS171">
        <v>92.98</v>
      </c>
      <c r="BT171">
        <v>92.82</v>
      </c>
    </row>
    <row r="172" spans="1:72"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88</v>
      </c>
      <c r="F172">
        <v>90</v>
      </c>
      <c r="G172">
        <v>92.8</v>
      </c>
      <c r="H172">
        <v>93.5</v>
      </c>
      <c r="I172">
        <v>94.3</v>
      </c>
      <c r="J172">
        <v>95</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I172">
        <v>28.2</v>
      </c>
      <c r="AJ172">
        <v>53.9</v>
      </c>
      <c r="BB172" t="s">
        <v>46</v>
      </c>
      <c r="BC172" t="str">
        <f>IFERROR(VLOOKUP(BB172,'class and classification'!$A$1:$B$338,2,FALSE),VLOOKUP(BB172,'class and classification'!$A$340:$B$378,2,FALSE))</f>
        <v>Predominantly Urban</v>
      </c>
      <c r="BD172" t="str">
        <f>IFERROR(VLOOKUP(BB172,'class and classification'!$A$1:$C$338,3,FALSE),VLOOKUP(BB172,'class and classification'!$A$340:$C$378,3,FALSE))</f>
        <v>SD</v>
      </c>
      <c r="BG172">
        <v>5.7</v>
      </c>
      <c r="BH172">
        <v>7.3</v>
      </c>
      <c r="BI172">
        <v>31.1</v>
      </c>
      <c r="BJ172">
        <v>53.6</v>
      </c>
      <c r="BL172" t="s">
        <v>46</v>
      </c>
      <c r="BM172" t="str">
        <f>IFERROR(VLOOKUP(BL172,'class and classification'!$A$1:$B$338,2,FALSE),VLOOKUP(BL172,'class and classification'!$A$340:$B$378,2,FALSE))</f>
        <v>Predominantly Urban</v>
      </c>
      <c r="BN172" t="str">
        <f>IFERROR(VLOOKUP(BL172,'class and classification'!$A$1:$C$338,3,FALSE),VLOOKUP(BL172,'class and classification'!$A$340:$C$378,3,FALSE))</f>
        <v>SD</v>
      </c>
      <c r="BP172">
        <v>43.94</v>
      </c>
      <c r="BQ172">
        <v>77.33</v>
      </c>
      <c r="BR172">
        <v>82.42</v>
      </c>
      <c r="BS172">
        <v>79.48</v>
      </c>
      <c r="BT172">
        <v>83.3</v>
      </c>
    </row>
    <row r="173" spans="1:72"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89</v>
      </c>
      <c r="F173">
        <v>93</v>
      </c>
      <c r="G173">
        <v>94.9</v>
      </c>
      <c r="H173">
        <v>95.2</v>
      </c>
      <c r="I173">
        <v>96.1</v>
      </c>
      <c r="J173">
        <v>96.1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I173">
        <v>3</v>
      </c>
      <c r="AJ173">
        <v>30</v>
      </c>
      <c r="BB173" t="s">
        <v>164</v>
      </c>
      <c r="BC173" t="str">
        <f>IFERROR(VLOOKUP(BB173,'class and classification'!$A$1:$B$338,2,FALSE),VLOOKUP(BB173,'class and classification'!$A$340:$B$378,2,FALSE))</f>
        <v>Predominantly Rural</v>
      </c>
      <c r="BD173" t="str">
        <f>IFERROR(VLOOKUP(BB173,'class and classification'!$A$1:$C$338,3,FALSE),VLOOKUP(BB173,'class and classification'!$A$340:$C$378,3,FALSE))</f>
        <v>SD</v>
      </c>
      <c r="BG173">
        <v>2.4</v>
      </c>
      <c r="BH173">
        <v>5.4</v>
      </c>
      <c r="BI173">
        <v>11.5</v>
      </c>
      <c r="BJ173">
        <v>15.1</v>
      </c>
      <c r="BL173" t="s">
        <v>164</v>
      </c>
      <c r="BM173" t="str">
        <f>IFERROR(VLOOKUP(BL173,'class and classification'!$A$1:$B$338,2,FALSE),VLOOKUP(BL173,'class and classification'!$A$340:$B$378,2,FALSE))</f>
        <v>Predominantly Rural</v>
      </c>
      <c r="BN173" t="str">
        <f>IFERROR(VLOOKUP(BL173,'class and classification'!$A$1:$C$338,3,FALSE),VLOOKUP(BL173,'class and classification'!$A$340:$C$378,3,FALSE))</f>
        <v>SD</v>
      </c>
      <c r="BP173">
        <v>26.76</v>
      </c>
      <c r="BQ173">
        <v>47.3</v>
      </c>
      <c r="BR173">
        <v>46.84</v>
      </c>
      <c r="BS173">
        <v>50.88</v>
      </c>
      <c r="BT173">
        <v>51.39</v>
      </c>
    </row>
    <row r="174" spans="1:72"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84</v>
      </c>
      <c r="F174">
        <v>94</v>
      </c>
      <c r="G174">
        <v>95.3</v>
      </c>
      <c r="H174">
        <v>95.2</v>
      </c>
      <c r="I174">
        <v>95.3</v>
      </c>
      <c r="J174">
        <v>95.7</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I174">
        <v>22.5</v>
      </c>
      <c r="AJ174">
        <v>35</v>
      </c>
      <c r="BB174" t="s">
        <v>209</v>
      </c>
      <c r="BC174" t="str">
        <f>IFERROR(VLOOKUP(BB174,'class and classification'!$A$1:$B$338,2,FALSE),VLOOKUP(BB174,'class and classification'!$A$340:$B$378,2,FALSE))</f>
        <v>Predominantly Urban</v>
      </c>
      <c r="BD174" t="str">
        <f>IFERROR(VLOOKUP(BB174,'class and classification'!$A$1:$C$338,3,FALSE),VLOOKUP(BB174,'class and classification'!$A$340:$C$378,3,FALSE))</f>
        <v>SD</v>
      </c>
      <c r="BG174">
        <v>1.4</v>
      </c>
      <c r="BH174">
        <v>1.7</v>
      </c>
      <c r="BI174">
        <v>2</v>
      </c>
      <c r="BJ174">
        <v>6.9</v>
      </c>
      <c r="BL174" t="s">
        <v>209</v>
      </c>
      <c r="BM174" t="str">
        <f>IFERROR(VLOOKUP(BL174,'class and classification'!$A$1:$B$338,2,FALSE),VLOOKUP(BL174,'class and classification'!$A$340:$B$378,2,FALSE))</f>
        <v>Predominantly Urban</v>
      </c>
      <c r="BN174" t="str">
        <f>IFERROR(VLOOKUP(BL174,'class and classification'!$A$1:$C$338,3,FALSE),VLOOKUP(BL174,'class and classification'!$A$340:$C$378,3,FALSE))</f>
        <v>SD</v>
      </c>
      <c r="BP174">
        <v>43.8</v>
      </c>
      <c r="BQ174">
        <v>73.06</v>
      </c>
      <c r="BR174">
        <v>85.28</v>
      </c>
      <c r="BS174">
        <v>85.22</v>
      </c>
      <c r="BT174">
        <v>83.82</v>
      </c>
    </row>
    <row r="175" spans="1:72" x14ac:dyDescent="0.3">
      <c r="AB175" t="s">
        <v>631</v>
      </c>
      <c r="AC175" t="e">
        <f>IFERROR(VLOOKUP(AB175,'class and classification'!$A$1:$B$338,2,FALSE),VLOOKUP(AB175,'class and classification'!$A$340:$B$378,2,FALSE))</f>
        <v>#N/A</v>
      </c>
      <c r="AD175" t="e">
        <f>IFERROR(VLOOKUP(AB175,'class and classification'!$A$1:$C$338,3,FALSE),VLOOKUP(AB175,'class and classification'!$A$340:$C$378,3,FALSE))</f>
        <v>#N/A</v>
      </c>
      <c r="AI175">
        <v>22.5</v>
      </c>
      <c r="AJ175">
        <v>59.8</v>
      </c>
      <c r="BB175" t="s">
        <v>314</v>
      </c>
      <c r="BC175" t="str">
        <f>IFERROR(VLOOKUP(BB175,'class and classification'!$A$1:$B$338,2,FALSE),VLOOKUP(BB175,'class and classification'!$A$340:$B$378,2,FALSE))</f>
        <v>Predominantly Urban</v>
      </c>
      <c r="BD175" t="str">
        <f>IFERROR(VLOOKUP(BB175,'class and classification'!$A$1:$C$338,3,FALSE),VLOOKUP(BB175,'class and classification'!$A$340:$C$378,3,FALSE))</f>
        <v>SD</v>
      </c>
      <c r="BG175">
        <v>0.9</v>
      </c>
      <c r="BH175">
        <v>1.2</v>
      </c>
      <c r="BI175">
        <v>2.4</v>
      </c>
      <c r="BJ175">
        <v>3.7</v>
      </c>
      <c r="BL175" t="s">
        <v>314</v>
      </c>
      <c r="BM175" t="str">
        <f>IFERROR(VLOOKUP(BL175,'class and classification'!$A$1:$B$338,2,FALSE),VLOOKUP(BL175,'class and classification'!$A$340:$B$378,2,FALSE))</f>
        <v>Predominantly Urban</v>
      </c>
      <c r="BN175" t="str">
        <f>IFERROR(VLOOKUP(BL175,'class and classification'!$A$1:$C$338,3,FALSE),VLOOKUP(BL175,'class and classification'!$A$340:$C$378,3,FALSE))</f>
        <v>SD</v>
      </c>
      <c r="BP175">
        <v>62.1</v>
      </c>
      <c r="BQ175">
        <v>90.78</v>
      </c>
      <c r="BR175">
        <v>97.94</v>
      </c>
      <c r="BS175">
        <v>96.11</v>
      </c>
      <c r="BT175">
        <v>96.33</v>
      </c>
    </row>
    <row r="176" spans="1:72" x14ac:dyDescent="0.3">
      <c r="A176" t="s">
        <v>471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I176">
        <v>43.7</v>
      </c>
      <c r="AJ176">
        <v>82.3</v>
      </c>
      <c r="BB176" t="s">
        <v>316</v>
      </c>
      <c r="BC176" t="str">
        <f>IFERROR(VLOOKUP(BB176,'class and classification'!$A$1:$B$338,2,FALSE),VLOOKUP(BB176,'class and classification'!$A$340:$B$378,2,FALSE))</f>
        <v>Predominantly Rural</v>
      </c>
      <c r="BD176" t="str">
        <f>IFERROR(VLOOKUP(BB176,'class and classification'!$A$1:$C$338,3,FALSE),VLOOKUP(BB176,'class and classification'!$A$340:$C$378,3,FALSE))</f>
        <v>SD</v>
      </c>
      <c r="BG176">
        <v>2.7</v>
      </c>
      <c r="BH176">
        <v>5.0999999999999996</v>
      </c>
      <c r="BI176">
        <v>8</v>
      </c>
      <c r="BJ176">
        <v>12.8</v>
      </c>
      <c r="BL176" t="s">
        <v>316</v>
      </c>
      <c r="BM176" t="str">
        <f>IFERROR(VLOOKUP(BL176,'class and classification'!$A$1:$B$338,2,FALSE),VLOOKUP(BL176,'class and classification'!$A$340:$B$378,2,FALSE))</f>
        <v>Predominantly Rural</v>
      </c>
      <c r="BN176" t="str">
        <f>IFERROR(VLOOKUP(BL176,'class and classification'!$A$1:$C$338,3,FALSE),VLOOKUP(BL176,'class and classification'!$A$340:$C$378,3,FALSE))</f>
        <v>SD</v>
      </c>
      <c r="BP176">
        <v>36.18</v>
      </c>
      <c r="BQ176">
        <v>63.76</v>
      </c>
      <c r="BR176">
        <v>68.489999999999995</v>
      </c>
      <c r="BS176">
        <v>70.7</v>
      </c>
      <c r="BT176">
        <v>70.77</v>
      </c>
    </row>
    <row r="177" spans="1:72"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AB177" t="s">
        <v>1327</v>
      </c>
      <c r="AC177" t="e">
        <f>IFERROR(VLOOKUP(AB177,'class and classification'!$A$1:$B$338,2,FALSE),VLOOKUP(AB177,'class and classification'!$A$340:$B$378,2,FALSE))</f>
        <v>#N/A</v>
      </c>
      <c r="AD177" t="e">
        <f>IFERROR(VLOOKUP(AB177,'class and classification'!$A$1:$C$338,3,FALSE),VLOOKUP(AB177,'class and classification'!$A$340:$C$378,3,FALSE))</f>
        <v>#N/A</v>
      </c>
      <c r="BB177" t="s">
        <v>318</v>
      </c>
      <c r="BC177" t="str">
        <f>IFERROR(VLOOKUP(BB177,'class and classification'!$A$1:$B$338,2,FALSE),VLOOKUP(BB177,'class and classification'!$A$340:$B$378,2,FALSE))</f>
        <v>Urban with Significant Rural</v>
      </c>
      <c r="BD177" t="str">
        <f>IFERROR(VLOOKUP(BB177,'class and classification'!$A$1:$C$338,3,FALSE),VLOOKUP(BB177,'class and classification'!$A$340:$C$378,3,FALSE))</f>
        <v>SD</v>
      </c>
      <c r="BG177">
        <v>0.3</v>
      </c>
      <c r="BH177">
        <v>0.9</v>
      </c>
      <c r="BI177">
        <v>2</v>
      </c>
      <c r="BJ177">
        <v>2.6</v>
      </c>
      <c r="BL177" t="s">
        <v>318</v>
      </c>
      <c r="BM177" t="str">
        <f>IFERROR(VLOOKUP(BL177,'class and classification'!$A$1:$B$338,2,FALSE),VLOOKUP(BL177,'class and classification'!$A$340:$B$378,2,FALSE))</f>
        <v>Urban with Significant Rural</v>
      </c>
      <c r="BN177" t="str">
        <f>IFERROR(VLOOKUP(BL177,'class and classification'!$A$1:$C$338,3,FALSE),VLOOKUP(BL177,'class and classification'!$A$340:$C$378,3,FALSE))</f>
        <v>SD</v>
      </c>
      <c r="BP177">
        <v>27.33</v>
      </c>
      <c r="BQ177">
        <v>64.180000000000007</v>
      </c>
      <c r="BR177">
        <v>72.03</v>
      </c>
      <c r="BS177">
        <v>71.260000000000005</v>
      </c>
      <c r="BT177">
        <v>75.58</v>
      </c>
    </row>
    <row r="178" spans="1:72"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I178">
        <v>10</v>
      </c>
      <c r="AJ178">
        <v>44.3</v>
      </c>
      <c r="BB178" t="s">
        <v>53</v>
      </c>
      <c r="BC178" t="str">
        <f>IFERROR(VLOOKUP(BB178,'class and classification'!$A$1:$B$338,2,FALSE),VLOOKUP(BB178,'class and classification'!$A$340:$B$378,2,FALSE))</f>
        <v>Predominantly Urban</v>
      </c>
      <c r="BD178" t="str">
        <f>IFERROR(VLOOKUP(BB178,'class and classification'!$A$1:$C$338,3,FALSE),VLOOKUP(BB178,'class and classification'!$A$340:$C$378,3,FALSE))</f>
        <v>SD</v>
      </c>
      <c r="BG178">
        <v>4.7</v>
      </c>
      <c r="BH178">
        <v>6.1</v>
      </c>
      <c r="BI178">
        <v>20.3</v>
      </c>
      <c r="BJ178">
        <v>40.9</v>
      </c>
      <c r="BL178" t="s">
        <v>53</v>
      </c>
      <c r="BM178" t="str">
        <f>IFERROR(VLOOKUP(BL178,'class and classification'!$A$1:$B$338,2,FALSE),VLOOKUP(BL178,'class and classification'!$A$340:$B$378,2,FALSE))</f>
        <v>Predominantly Urban</v>
      </c>
      <c r="BN178" t="str">
        <f>IFERROR(VLOOKUP(BL178,'class and classification'!$A$1:$C$338,3,FALSE),VLOOKUP(BL178,'class and classification'!$A$340:$C$378,3,FALSE))</f>
        <v>SD</v>
      </c>
      <c r="BP178">
        <v>82.73</v>
      </c>
      <c r="BQ178">
        <v>91.86</v>
      </c>
      <c r="BR178">
        <v>90.55</v>
      </c>
      <c r="BS178">
        <v>88.45</v>
      </c>
      <c r="BT178">
        <v>88.54</v>
      </c>
    </row>
    <row r="179" spans="1:72"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I179">
        <v>16</v>
      </c>
      <c r="AJ179">
        <v>28.6</v>
      </c>
      <c r="BB179" t="s">
        <v>89</v>
      </c>
      <c r="BC179" t="str">
        <f>IFERROR(VLOOKUP(BB179,'class and classification'!$A$1:$B$338,2,FALSE),VLOOKUP(BB179,'class and classification'!$A$340:$B$378,2,FALSE))</f>
        <v>Predominantly Rural</v>
      </c>
      <c r="BD179" t="str">
        <f>IFERROR(VLOOKUP(BB179,'class and classification'!$A$1:$C$338,3,FALSE),VLOOKUP(BB179,'class and classification'!$A$340:$C$378,3,FALSE))</f>
        <v>SD</v>
      </c>
      <c r="BG179">
        <v>1.8</v>
      </c>
      <c r="BH179">
        <v>3</v>
      </c>
      <c r="BI179">
        <v>13.6</v>
      </c>
      <c r="BJ179">
        <v>27.9</v>
      </c>
      <c r="BL179" t="s">
        <v>89</v>
      </c>
      <c r="BM179" t="str">
        <f>IFERROR(VLOOKUP(BL179,'class and classification'!$A$1:$B$338,2,FALSE),VLOOKUP(BL179,'class and classification'!$A$340:$B$378,2,FALSE))</f>
        <v>Predominantly Rural</v>
      </c>
      <c r="BN179" t="str">
        <f>IFERROR(VLOOKUP(BL179,'class and classification'!$A$1:$C$338,3,FALSE),VLOOKUP(BL179,'class and classification'!$A$340:$C$378,3,FALSE))</f>
        <v>SD</v>
      </c>
      <c r="BP179">
        <v>33.24</v>
      </c>
      <c r="BQ179">
        <v>63.12</v>
      </c>
      <c r="BR179">
        <v>61.25</v>
      </c>
      <c r="BS179">
        <v>61.92</v>
      </c>
      <c r="BT179">
        <v>61.09</v>
      </c>
    </row>
    <row r="180" spans="1:72"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I180">
        <v>2.4</v>
      </c>
      <c r="AJ180">
        <v>2.8</v>
      </c>
      <c r="BB180" t="s">
        <v>107</v>
      </c>
      <c r="BC180" t="str">
        <f>IFERROR(VLOOKUP(BB180,'class and classification'!$A$1:$B$338,2,FALSE),VLOOKUP(BB180,'class and classification'!$A$340:$B$378,2,FALSE))</f>
        <v>Predominantly Rural</v>
      </c>
      <c r="BD180" t="str">
        <f>IFERROR(VLOOKUP(BB180,'class and classification'!$A$1:$C$338,3,FALSE),VLOOKUP(BB180,'class and classification'!$A$340:$C$378,3,FALSE))</f>
        <v>SD</v>
      </c>
      <c r="BG180">
        <v>26.2</v>
      </c>
      <c r="BH180">
        <v>26.5</v>
      </c>
      <c r="BI180">
        <v>29.1</v>
      </c>
      <c r="BJ180">
        <v>31.3</v>
      </c>
      <c r="BL180" t="s">
        <v>107</v>
      </c>
      <c r="BM180" t="str">
        <f>IFERROR(VLOOKUP(BL180,'class and classification'!$A$1:$B$338,2,FALSE),VLOOKUP(BL180,'class and classification'!$A$340:$B$378,2,FALSE))</f>
        <v>Predominantly Rural</v>
      </c>
      <c r="BN180" t="str">
        <f>IFERROR(VLOOKUP(BL180,'class and classification'!$A$1:$C$338,3,FALSE),VLOOKUP(BL180,'class and classification'!$A$340:$C$378,3,FALSE))</f>
        <v>SD</v>
      </c>
      <c r="BP180">
        <v>46.51</v>
      </c>
      <c r="BQ180">
        <v>73.650000000000006</v>
      </c>
      <c r="BR180">
        <v>74.37</v>
      </c>
      <c r="BS180">
        <v>72.900000000000006</v>
      </c>
      <c r="BT180">
        <v>73.22</v>
      </c>
    </row>
    <row r="181" spans="1:72"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I181">
        <v>11.3</v>
      </c>
      <c r="AJ181">
        <v>12.7</v>
      </c>
      <c r="BB181" t="s">
        <v>140</v>
      </c>
      <c r="BC181" t="str">
        <f>IFERROR(VLOOKUP(BB181,'class and classification'!$A$1:$B$338,2,FALSE),VLOOKUP(BB181,'class and classification'!$A$340:$B$378,2,FALSE))</f>
        <v>Predominantly Rural</v>
      </c>
      <c r="BD181" t="str">
        <f>IFERROR(VLOOKUP(BB181,'class and classification'!$A$1:$C$338,3,FALSE),VLOOKUP(BB181,'class and classification'!$A$340:$C$378,3,FALSE))</f>
        <v>SD</v>
      </c>
      <c r="BG181">
        <v>2.5</v>
      </c>
      <c r="BH181">
        <v>4.2</v>
      </c>
      <c r="BI181">
        <v>5.7</v>
      </c>
      <c r="BJ181">
        <v>10.7</v>
      </c>
      <c r="BL181" t="s">
        <v>140</v>
      </c>
      <c r="BM181" t="str">
        <f>IFERROR(VLOOKUP(BL181,'class and classification'!$A$1:$B$338,2,FALSE),VLOOKUP(BL181,'class and classification'!$A$340:$B$378,2,FALSE))</f>
        <v>Predominantly Rural</v>
      </c>
      <c r="BN181" t="str">
        <f>IFERROR(VLOOKUP(BL181,'class and classification'!$A$1:$C$338,3,FALSE),VLOOKUP(BL181,'class and classification'!$A$340:$C$378,3,FALSE))</f>
        <v>SD</v>
      </c>
      <c r="BP181">
        <v>37.64</v>
      </c>
      <c r="BQ181">
        <v>67.709999999999994</v>
      </c>
      <c r="BR181">
        <v>70.89</v>
      </c>
      <c r="BS181">
        <v>70.23</v>
      </c>
      <c r="BT181">
        <v>72.22</v>
      </c>
    </row>
    <row r="182" spans="1:72"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I182">
        <v>8.6999999999999993</v>
      </c>
      <c r="AJ182">
        <v>12.3</v>
      </c>
      <c r="BB182" t="s">
        <v>237</v>
      </c>
      <c r="BC182" t="str">
        <f>IFERROR(VLOOKUP(BB182,'class and classification'!$A$1:$B$338,2,FALSE),VLOOKUP(BB182,'class and classification'!$A$340:$B$378,2,FALSE))</f>
        <v>Predominantly Rural</v>
      </c>
      <c r="BD182" t="str">
        <f>IFERROR(VLOOKUP(BB182,'class and classification'!$A$1:$C$338,3,FALSE),VLOOKUP(BB182,'class and classification'!$A$340:$C$378,3,FALSE))</f>
        <v>SD</v>
      </c>
      <c r="BG182">
        <v>11.4</v>
      </c>
      <c r="BH182">
        <v>13</v>
      </c>
      <c r="BI182">
        <v>15.4</v>
      </c>
      <c r="BJ182">
        <v>20.100000000000001</v>
      </c>
      <c r="BL182" t="s">
        <v>237</v>
      </c>
      <c r="BM182" t="str">
        <f>IFERROR(VLOOKUP(BL182,'class and classification'!$A$1:$B$338,2,FALSE),VLOOKUP(BL182,'class and classification'!$A$340:$B$378,2,FALSE))</f>
        <v>Predominantly Rural</v>
      </c>
      <c r="BN182" t="str">
        <f>IFERROR(VLOOKUP(BL182,'class and classification'!$A$1:$C$338,3,FALSE),VLOOKUP(BL182,'class and classification'!$A$340:$C$378,3,FALSE))</f>
        <v>SD</v>
      </c>
      <c r="BP182">
        <v>22.3</v>
      </c>
      <c r="BQ182">
        <v>57.25</v>
      </c>
      <c r="BR182">
        <v>56.04</v>
      </c>
      <c r="BS182">
        <v>57.94</v>
      </c>
      <c r="BT182">
        <v>59.53</v>
      </c>
    </row>
    <row r="183" spans="1:72" x14ac:dyDescent="0.3">
      <c r="AB183" t="s">
        <v>628</v>
      </c>
      <c r="AC183" t="e">
        <f>IFERROR(VLOOKUP(AB183,'class and classification'!$A$1:$B$338,2,FALSE),VLOOKUP(AB183,'class and classification'!$A$340:$B$378,2,FALSE))</f>
        <v>#N/A</v>
      </c>
      <c r="AD183" t="e">
        <f>IFERROR(VLOOKUP(AB183,'class and classification'!$A$1:$C$338,3,FALSE),VLOOKUP(AB183,'class and classification'!$A$340:$C$378,3,FALSE))</f>
        <v>#N/A</v>
      </c>
      <c r="AI183">
        <v>7.5</v>
      </c>
      <c r="AJ183">
        <v>9.6</v>
      </c>
      <c r="BB183" t="s">
        <v>21</v>
      </c>
      <c r="BC183" t="str">
        <f>IFERROR(VLOOKUP(BB183,'class and classification'!$A$1:$B$338,2,FALSE),VLOOKUP(BB183,'class and classification'!$A$340:$B$378,2,FALSE))</f>
        <v>Predominantly Urban</v>
      </c>
      <c r="BD183" t="str">
        <f>IFERROR(VLOOKUP(BB183,'class and classification'!$A$1:$C$338,3,FALSE),VLOOKUP(BB183,'class and classification'!$A$340:$C$378,3,FALSE))</f>
        <v>SD</v>
      </c>
      <c r="BG183">
        <v>8</v>
      </c>
      <c r="BH183">
        <v>11.4</v>
      </c>
      <c r="BI183">
        <v>16.600000000000001</v>
      </c>
      <c r="BJ183">
        <v>29.4</v>
      </c>
      <c r="BL183" t="s">
        <v>21</v>
      </c>
      <c r="BM183" t="str">
        <f>IFERROR(VLOOKUP(BL183,'class and classification'!$A$1:$B$338,2,FALSE),VLOOKUP(BL183,'class and classification'!$A$340:$B$378,2,FALSE))</f>
        <v>Predominantly Urban</v>
      </c>
      <c r="BN183" t="str">
        <f>IFERROR(VLOOKUP(BL183,'class and classification'!$A$1:$C$338,3,FALSE),VLOOKUP(BL183,'class and classification'!$A$340:$C$378,3,FALSE))</f>
        <v>SD</v>
      </c>
      <c r="BP183">
        <v>61.26</v>
      </c>
      <c r="BQ183">
        <v>83.43</v>
      </c>
      <c r="BR183">
        <v>88.28</v>
      </c>
      <c r="BS183">
        <v>86.87</v>
      </c>
      <c r="BT183">
        <v>88.21</v>
      </c>
    </row>
    <row r="184" spans="1:72" x14ac:dyDescent="0.3">
      <c r="A184" t="s">
        <v>484</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I184">
        <v>34.9</v>
      </c>
      <c r="AJ184">
        <v>58.4</v>
      </c>
      <c r="BB184" t="s">
        <v>38</v>
      </c>
      <c r="BC184" t="str">
        <f>IFERROR(VLOOKUP(BB184,'class and classification'!$A$1:$B$338,2,FALSE),VLOOKUP(BB184,'class and classification'!$A$340:$B$378,2,FALSE))</f>
        <v>Predominantly Rural</v>
      </c>
      <c r="BD184" t="str">
        <f>IFERROR(VLOOKUP(BB184,'class and classification'!$A$1:$C$338,3,FALSE),VLOOKUP(BB184,'class and classification'!$A$340:$C$378,3,FALSE))</f>
        <v>SD</v>
      </c>
      <c r="BG184">
        <v>0.2</v>
      </c>
      <c r="BH184">
        <v>2.5</v>
      </c>
      <c r="BI184">
        <v>11.7</v>
      </c>
      <c r="BJ184">
        <v>24.5</v>
      </c>
      <c r="BL184" t="s">
        <v>38</v>
      </c>
      <c r="BM184" t="str">
        <f>IFERROR(VLOOKUP(BL184,'class and classification'!$A$1:$B$338,2,FALSE),VLOOKUP(BL184,'class and classification'!$A$340:$B$378,2,FALSE))</f>
        <v>Predominantly Rural</v>
      </c>
      <c r="BN184" t="str">
        <f>IFERROR(VLOOKUP(BL184,'class and classification'!$A$1:$C$338,3,FALSE),VLOOKUP(BL184,'class and classification'!$A$340:$C$378,3,FALSE))</f>
        <v>SD</v>
      </c>
      <c r="BP184">
        <v>47.54</v>
      </c>
      <c r="BQ184">
        <v>69.83</v>
      </c>
      <c r="BR184">
        <v>68.400000000000006</v>
      </c>
      <c r="BS184">
        <v>70.27</v>
      </c>
      <c r="BT184">
        <v>71.8</v>
      </c>
    </row>
    <row r="185" spans="1:72"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I185">
        <v>6.9</v>
      </c>
      <c r="AJ185">
        <v>13.7</v>
      </c>
      <c r="BB185" t="s">
        <v>41</v>
      </c>
      <c r="BC185" t="str">
        <f>IFERROR(VLOOKUP(BB185,'class and classification'!$A$1:$B$338,2,FALSE),VLOOKUP(BB185,'class and classification'!$A$340:$B$378,2,FALSE))</f>
        <v>Urban with Significant Rural</v>
      </c>
      <c r="BD185" t="str">
        <f>IFERROR(VLOOKUP(BB185,'class and classification'!$A$1:$C$338,3,FALSE),VLOOKUP(BB185,'class and classification'!$A$340:$C$378,3,FALSE))</f>
        <v>SD</v>
      </c>
      <c r="BG185">
        <v>0.7</v>
      </c>
      <c r="BH185">
        <v>2.6</v>
      </c>
      <c r="BI185">
        <v>4.2</v>
      </c>
      <c r="BJ185">
        <v>42.2</v>
      </c>
      <c r="BL185" t="s">
        <v>41</v>
      </c>
      <c r="BM185" t="str">
        <f>IFERROR(VLOOKUP(BL185,'class and classification'!$A$1:$B$338,2,FALSE),VLOOKUP(BL185,'class and classification'!$A$340:$B$378,2,FALSE))</f>
        <v>Urban with Significant Rural</v>
      </c>
      <c r="BN185" t="str">
        <f>IFERROR(VLOOKUP(BL185,'class and classification'!$A$1:$C$338,3,FALSE),VLOOKUP(BL185,'class and classification'!$A$340:$C$378,3,FALSE))</f>
        <v>SD</v>
      </c>
      <c r="BP185">
        <v>58.03</v>
      </c>
      <c r="BQ185">
        <v>82.61</v>
      </c>
      <c r="BR185">
        <v>87.15</v>
      </c>
      <c r="BS185">
        <v>87.25</v>
      </c>
      <c r="BT185">
        <v>88.04</v>
      </c>
    </row>
    <row r="186" spans="1:72"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I186">
        <v>1.9</v>
      </c>
      <c r="AJ186">
        <v>11.3</v>
      </c>
      <c r="BB186" t="s">
        <v>58</v>
      </c>
      <c r="BC186" t="str">
        <f>IFERROR(VLOOKUP(BB186,'class and classification'!$A$1:$B$338,2,FALSE),VLOOKUP(BB186,'class and classification'!$A$340:$B$378,2,FALSE))</f>
        <v>Predominantly Urban</v>
      </c>
      <c r="BD186" t="str">
        <f>IFERROR(VLOOKUP(BB186,'class and classification'!$A$1:$C$338,3,FALSE),VLOOKUP(BB186,'class and classification'!$A$340:$C$378,3,FALSE))</f>
        <v>SD</v>
      </c>
      <c r="BG186">
        <v>1.2</v>
      </c>
      <c r="BH186">
        <v>2.9</v>
      </c>
      <c r="BI186">
        <v>2.2000000000000002</v>
      </c>
      <c r="BJ186">
        <v>2.8</v>
      </c>
      <c r="BL186" t="s">
        <v>58</v>
      </c>
      <c r="BM186" t="str">
        <f>IFERROR(VLOOKUP(BL186,'class and classification'!$A$1:$B$338,2,FALSE),VLOOKUP(BL186,'class and classification'!$A$340:$B$378,2,FALSE))</f>
        <v>Predominantly Urban</v>
      </c>
      <c r="BN186" t="str">
        <f>IFERROR(VLOOKUP(BL186,'class and classification'!$A$1:$C$338,3,FALSE),VLOOKUP(BL186,'class and classification'!$A$340:$C$378,3,FALSE))</f>
        <v>SD</v>
      </c>
      <c r="BP186">
        <v>45.32</v>
      </c>
      <c r="BQ186">
        <v>77.09</v>
      </c>
      <c r="BR186">
        <v>75.55</v>
      </c>
      <c r="BS186">
        <v>76.709999999999994</v>
      </c>
      <c r="BT186">
        <v>76.33</v>
      </c>
    </row>
    <row r="187" spans="1:72" x14ac:dyDescent="0.3">
      <c r="B187" t="s">
        <v>144</v>
      </c>
      <c r="E187">
        <v>92</v>
      </c>
      <c r="F187">
        <v>93</v>
      </c>
      <c r="G187">
        <v>95.2</v>
      </c>
      <c r="H187">
        <v>94.3</v>
      </c>
      <c r="I187">
        <v>94.2</v>
      </c>
      <c r="J187">
        <v>96.4</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I187">
        <v>1.6</v>
      </c>
      <c r="AJ187">
        <v>1.8</v>
      </c>
      <c r="BB187" t="s">
        <v>61</v>
      </c>
      <c r="BC187" t="str">
        <f>IFERROR(VLOOKUP(BB187,'class and classification'!$A$1:$B$338,2,FALSE),VLOOKUP(BB187,'class and classification'!$A$340:$B$378,2,FALSE))</f>
        <v>Predominantly Urban</v>
      </c>
      <c r="BD187" t="str">
        <f>IFERROR(VLOOKUP(BB187,'class and classification'!$A$1:$C$338,3,FALSE),VLOOKUP(BB187,'class and classification'!$A$340:$C$378,3,FALSE))</f>
        <v>SD</v>
      </c>
      <c r="BG187">
        <v>2.4</v>
      </c>
      <c r="BH187">
        <v>5.0999999999999996</v>
      </c>
      <c r="BI187">
        <v>32.1</v>
      </c>
      <c r="BJ187">
        <v>41.8</v>
      </c>
      <c r="BL187" t="s">
        <v>61</v>
      </c>
      <c r="BM187" t="str">
        <f>IFERROR(VLOOKUP(BL187,'class and classification'!$A$1:$B$338,2,FALSE),VLOOKUP(BL187,'class and classification'!$A$340:$B$378,2,FALSE))</f>
        <v>Predominantly Urban</v>
      </c>
      <c r="BN187" t="str">
        <f>IFERROR(VLOOKUP(BL187,'class and classification'!$A$1:$C$338,3,FALSE),VLOOKUP(BL187,'class and classification'!$A$340:$C$378,3,FALSE))</f>
        <v>SD</v>
      </c>
      <c r="BP187">
        <v>61.11</v>
      </c>
      <c r="BQ187">
        <v>81.08</v>
      </c>
      <c r="BR187">
        <v>82.93</v>
      </c>
      <c r="BS187">
        <v>83.69</v>
      </c>
      <c r="BT187">
        <v>83.86</v>
      </c>
    </row>
    <row r="188" spans="1:72"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I188">
        <v>2.7</v>
      </c>
      <c r="AJ188">
        <v>21.1</v>
      </c>
      <c r="BB188" t="s">
        <v>70</v>
      </c>
      <c r="BC188" t="str">
        <f>IFERROR(VLOOKUP(BB188,'class and classification'!$A$1:$B$338,2,FALSE),VLOOKUP(BB188,'class and classification'!$A$340:$B$378,2,FALSE))</f>
        <v>Urban with Significant Rural</v>
      </c>
      <c r="BD188" t="str">
        <f>IFERROR(VLOOKUP(BB188,'class and classification'!$A$1:$C$338,3,FALSE),VLOOKUP(BB188,'class and classification'!$A$340:$C$378,3,FALSE))</f>
        <v>SD</v>
      </c>
      <c r="BG188">
        <v>3.7</v>
      </c>
      <c r="BH188">
        <v>5.4</v>
      </c>
      <c r="BI188">
        <v>9.1</v>
      </c>
      <c r="BJ188">
        <v>15.9</v>
      </c>
      <c r="BL188" t="s">
        <v>70</v>
      </c>
      <c r="BM188" t="str">
        <f>IFERROR(VLOOKUP(BL188,'class and classification'!$A$1:$B$338,2,FALSE),VLOOKUP(BL188,'class and classification'!$A$340:$B$378,2,FALSE))</f>
        <v>Urban with Significant Rural</v>
      </c>
      <c r="BN188" t="str">
        <f>IFERROR(VLOOKUP(BL188,'class and classification'!$A$1:$C$338,3,FALSE),VLOOKUP(BL188,'class and classification'!$A$340:$C$378,3,FALSE))</f>
        <v>SD</v>
      </c>
      <c r="BP188">
        <v>48.22</v>
      </c>
      <c r="BQ188">
        <v>72.3</v>
      </c>
      <c r="BR188">
        <v>70.27</v>
      </c>
      <c r="BS188">
        <v>69.760000000000005</v>
      </c>
      <c r="BT188">
        <v>71.53</v>
      </c>
    </row>
    <row r="189" spans="1:72"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I189">
        <v>6.4</v>
      </c>
      <c r="AJ189">
        <v>8</v>
      </c>
      <c r="BB189" t="s">
        <v>102</v>
      </c>
      <c r="BC189" t="str">
        <f>IFERROR(VLOOKUP(BB189,'class and classification'!$A$1:$B$338,2,FALSE),VLOOKUP(BB189,'class and classification'!$A$340:$B$378,2,FALSE))</f>
        <v>Urban with Significant Rural</v>
      </c>
      <c r="BD189" t="str">
        <f>IFERROR(VLOOKUP(BB189,'class and classification'!$A$1:$C$338,3,FALSE),VLOOKUP(BB189,'class and classification'!$A$340:$C$378,3,FALSE))</f>
        <v>SD</v>
      </c>
      <c r="BG189">
        <v>6.8</v>
      </c>
      <c r="BH189">
        <v>8.1</v>
      </c>
      <c r="BI189">
        <v>12.3</v>
      </c>
      <c r="BJ189">
        <v>17.8</v>
      </c>
      <c r="BL189" t="s">
        <v>102</v>
      </c>
      <c r="BM189" t="str">
        <f>IFERROR(VLOOKUP(BL189,'class and classification'!$A$1:$B$338,2,FALSE),VLOOKUP(BL189,'class and classification'!$A$340:$B$378,2,FALSE))</f>
        <v>Urban with Significant Rural</v>
      </c>
      <c r="BN189" t="str">
        <f>IFERROR(VLOOKUP(BL189,'class and classification'!$A$1:$C$338,3,FALSE),VLOOKUP(BL189,'class and classification'!$A$340:$C$378,3,FALSE))</f>
        <v>SD</v>
      </c>
      <c r="BP189">
        <v>54.72</v>
      </c>
      <c r="BQ189">
        <v>66.03</v>
      </c>
      <c r="BR189">
        <v>70.510000000000005</v>
      </c>
      <c r="BS189">
        <v>69.53</v>
      </c>
      <c r="BT189">
        <v>69.44</v>
      </c>
    </row>
    <row r="190" spans="1:72"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I190">
        <v>0.9</v>
      </c>
      <c r="AJ190">
        <v>23.3</v>
      </c>
      <c r="BB190" t="s">
        <v>125</v>
      </c>
      <c r="BC190" t="str">
        <f>IFERROR(VLOOKUP(BB190,'class and classification'!$A$1:$B$338,2,FALSE),VLOOKUP(BB190,'class and classification'!$A$340:$B$378,2,FALSE))</f>
        <v>Predominantly Urban</v>
      </c>
      <c r="BD190" t="str">
        <f>IFERROR(VLOOKUP(BB190,'class and classification'!$A$1:$C$338,3,FALSE),VLOOKUP(BB190,'class and classification'!$A$340:$C$378,3,FALSE))</f>
        <v>SD</v>
      </c>
      <c r="BG190">
        <v>1.2</v>
      </c>
      <c r="BH190">
        <v>1.5</v>
      </c>
      <c r="BI190">
        <v>5.3</v>
      </c>
      <c r="BJ190">
        <v>8.5</v>
      </c>
      <c r="BL190" t="s">
        <v>125</v>
      </c>
      <c r="BM190" t="str">
        <f>IFERROR(VLOOKUP(BL190,'class and classification'!$A$1:$B$338,2,FALSE),VLOOKUP(BL190,'class and classification'!$A$340:$B$378,2,FALSE))</f>
        <v>Predominantly Urban</v>
      </c>
      <c r="BN190" t="str">
        <f>IFERROR(VLOOKUP(BL190,'class and classification'!$A$1:$C$338,3,FALSE),VLOOKUP(BL190,'class and classification'!$A$340:$C$378,3,FALSE))</f>
        <v>SD</v>
      </c>
      <c r="BP190">
        <v>75.760000000000005</v>
      </c>
      <c r="BQ190">
        <v>90.3</v>
      </c>
      <c r="BR190">
        <v>97.58</v>
      </c>
      <c r="BS190">
        <v>97.51</v>
      </c>
      <c r="BT190">
        <v>97.22</v>
      </c>
    </row>
    <row r="191" spans="1:72"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I191">
        <v>35</v>
      </c>
      <c r="AJ191">
        <v>39.5</v>
      </c>
      <c r="BB191" t="s">
        <v>163</v>
      </c>
      <c r="BC191" t="str">
        <f>IFERROR(VLOOKUP(BB191,'class and classification'!$A$1:$B$338,2,FALSE),VLOOKUP(BB191,'class and classification'!$A$340:$B$378,2,FALSE))</f>
        <v>Predominantly Rural</v>
      </c>
      <c r="BD191" t="str">
        <f>IFERROR(VLOOKUP(BB191,'class and classification'!$A$1:$C$338,3,FALSE),VLOOKUP(BB191,'class and classification'!$A$340:$C$378,3,FALSE))</f>
        <v>SD</v>
      </c>
      <c r="BG191">
        <v>2.4</v>
      </c>
      <c r="BH191">
        <v>5.8</v>
      </c>
      <c r="BI191">
        <v>18.100000000000001</v>
      </c>
      <c r="BJ191">
        <v>37.799999999999997</v>
      </c>
      <c r="BL191" t="s">
        <v>163</v>
      </c>
      <c r="BM191" t="str">
        <f>IFERROR(VLOOKUP(BL191,'class and classification'!$A$1:$B$338,2,FALSE),VLOOKUP(BL191,'class and classification'!$A$340:$B$378,2,FALSE))</f>
        <v>Predominantly Rural</v>
      </c>
      <c r="BN191" t="str">
        <f>IFERROR(VLOOKUP(BL191,'class and classification'!$A$1:$C$338,3,FALSE),VLOOKUP(BL191,'class and classification'!$A$340:$C$378,3,FALSE))</f>
        <v>SD</v>
      </c>
      <c r="BP191">
        <v>8.6300000000000008</v>
      </c>
      <c r="BQ191">
        <v>51.01</v>
      </c>
      <c r="BR191">
        <v>49.04</v>
      </c>
      <c r="BS191">
        <v>48.29</v>
      </c>
      <c r="BT191">
        <v>53.41</v>
      </c>
    </row>
    <row r="192" spans="1:72" x14ac:dyDescent="0.3">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I192">
        <v>76.599999999999994</v>
      </c>
      <c r="AJ192">
        <v>79.7</v>
      </c>
      <c r="BB192" t="s">
        <v>215</v>
      </c>
      <c r="BC192" t="str">
        <f>IFERROR(VLOOKUP(BB192,'class and classification'!$A$1:$B$338,2,FALSE),VLOOKUP(BB192,'class and classification'!$A$340:$B$378,2,FALSE))</f>
        <v>Predominantly Urban</v>
      </c>
      <c r="BD192" t="str">
        <f>IFERROR(VLOOKUP(BB192,'class and classification'!$A$1:$C$338,3,FALSE),VLOOKUP(BB192,'class and classification'!$A$340:$C$378,3,FALSE))</f>
        <v>SD</v>
      </c>
      <c r="BG192">
        <v>1.8</v>
      </c>
      <c r="BH192">
        <v>4.2</v>
      </c>
      <c r="BI192">
        <v>7.6</v>
      </c>
      <c r="BJ192">
        <v>13.3</v>
      </c>
      <c r="BL192" t="s">
        <v>215</v>
      </c>
      <c r="BM192" t="str">
        <f>IFERROR(VLOOKUP(BL192,'class and classification'!$A$1:$B$338,2,FALSE),VLOOKUP(BL192,'class and classification'!$A$340:$B$378,2,FALSE))</f>
        <v>Predominantly Urban</v>
      </c>
      <c r="BN192" t="str">
        <f>IFERROR(VLOOKUP(BL192,'class and classification'!$A$1:$C$338,3,FALSE),VLOOKUP(BL192,'class and classification'!$A$340:$C$378,3,FALSE))</f>
        <v>SD</v>
      </c>
      <c r="BP192">
        <v>53.02</v>
      </c>
      <c r="BQ192">
        <v>71.88</v>
      </c>
      <c r="BR192">
        <v>81.22</v>
      </c>
      <c r="BS192">
        <v>81.510000000000005</v>
      </c>
      <c r="BT192">
        <v>80.97</v>
      </c>
    </row>
    <row r="193" spans="1:72"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I193">
        <v>24.4</v>
      </c>
      <c r="AJ193">
        <v>33.4</v>
      </c>
      <c r="BB193" t="s">
        <v>274</v>
      </c>
      <c r="BC193" t="str">
        <f>IFERROR(VLOOKUP(BB193,'class and classification'!$A$1:$B$338,2,FALSE),VLOOKUP(BB193,'class and classification'!$A$340:$B$378,2,FALSE))</f>
        <v>Predominantly Rural</v>
      </c>
      <c r="BD193" t="str">
        <f>IFERROR(VLOOKUP(BB193,'class and classification'!$A$1:$C$338,3,FALSE),VLOOKUP(BB193,'class and classification'!$A$340:$C$378,3,FALSE))</f>
        <v>SD</v>
      </c>
      <c r="BG193">
        <v>0.3</v>
      </c>
      <c r="BH193">
        <v>3.1</v>
      </c>
      <c r="BI193">
        <v>7.6</v>
      </c>
      <c r="BJ193">
        <v>12.1</v>
      </c>
      <c r="BL193" t="s">
        <v>274</v>
      </c>
      <c r="BM193" t="str">
        <f>IFERROR(VLOOKUP(BL193,'class and classification'!$A$1:$B$338,2,FALSE),VLOOKUP(BL193,'class and classification'!$A$340:$B$378,2,FALSE))</f>
        <v>Predominantly Rural</v>
      </c>
      <c r="BN193" t="str">
        <f>IFERROR(VLOOKUP(BL193,'class and classification'!$A$1:$C$338,3,FALSE),VLOOKUP(BL193,'class and classification'!$A$340:$C$378,3,FALSE))</f>
        <v>SD</v>
      </c>
      <c r="BP193">
        <v>40.08</v>
      </c>
      <c r="BQ193">
        <v>66.010000000000005</v>
      </c>
      <c r="BR193">
        <v>67.209999999999994</v>
      </c>
      <c r="BS193">
        <v>69.92</v>
      </c>
      <c r="BT193">
        <v>65.510000000000005</v>
      </c>
    </row>
    <row r="194" spans="1:72"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83</v>
      </c>
      <c r="F194">
        <v>87</v>
      </c>
      <c r="G194">
        <v>91.1</v>
      </c>
      <c r="H194">
        <v>91.5</v>
      </c>
      <c r="I194">
        <v>92.3</v>
      </c>
      <c r="J194">
        <v>92.3</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I194">
        <v>69.8</v>
      </c>
      <c r="AJ194">
        <v>70.3</v>
      </c>
      <c r="BB194" t="s">
        <v>286</v>
      </c>
      <c r="BC194" t="str">
        <f>IFERROR(VLOOKUP(BB194,'class and classification'!$A$1:$B$338,2,FALSE),VLOOKUP(BB194,'class and classification'!$A$340:$B$378,2,FALSE))</f>
        <v>Predominantly Rural</v>
      </c>
      <c r="BD194" t="str">
        <f>IFERROR(VLOOKUP(BB194,'class and classification'!$A$1:$C$338,3,FALSE),VLOOKUP(BB194,'class and classification'!$A$340:$C$378,3,FALSE))</f>
        <v>SD</v>
      </c>
      <c r="BG194">
        <v>1.9</v>
      </c>
      <c r="BH194">
        <v>7.3</v>
      </c>
      <c r="BI194">
        <v>19.100000000000001</v>
      </c>
      <c r="BJ194">
        <v>37.1</v>
      </c>
      <c r="BL194" t="s">
        <v>286</v>
      </c>
      <c r="BM194" t="str">
        <f>IFERROR(VLOOKUP(BL194,'class and classification'!$A$1:$B$338,2,FALSE),VLOOKUP(BL194,'class and classification'!$A$340:$B$378,2,FALSE))</f>
        <v>Predominantly Rural</v>
      </c>
      <c r="BN194" t="str">
        <f>IFERROR(VLOOKUP(BL194,'class and classification'!$A$1:$C$338,3,FALSE),VLOOKUP(BL194,'class and classification'!$A$340:$C$378,3,FALSE))</f>
        <v>SD</v>
      </c>
      <c r="BP194">
        <v>21.64</v>
      </c>
      <c r="BQ194">
        <v>49.37</v>
      </c>
      <c r="BR194">
        <v>62.02</v>
      </c>
      <c r="BS194">
        <v>62.78</v>
      </c>
      <c r="BT194">
        <v>64.19</v>
      </c>
    </row>
    <row r="195" spans="1:72"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97</v>
      </c>
      <c r="F195">
        <v>98</v>
      </c>
      <c r="G195">
        <v>98.4</v>
      </c>
      <c r="H195">
        <v>98.5</v>
      </c>
      <c r="I195">
        <v>98.5</v>
      </c>
      <c r="J195">
        <v>98.2</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I195">
        <v>82.9</v>
      </c>
      <c r="AJ195">
        <v>85.8</v>
      </c>
      <c r="BB195" t="s">
        <v>47</v>
      </c>
      <c r="BC195" t="str">
        <f>IFERROR(VLOOKUP(BB195,'class and classification'!$A$1:$B$338,2,FALSE),VLOOKUP(BB195,'class and classification'!$A$340:$B$378,2,FALSE))</f>
        <v>Predominantly Urban</v>
      </c>
      <c r="BD195" t="str">
        <f>IFERROR(VLOOKUP(BB195,'class and classification'!$A$1:$C$338,3,FALSE),VLOOKUP(BB195,'class and classification'!$A$340:$C$378,3,FALSE))</f>
        <v>SD</v>
      </c>
      <c r="BG195">
        <v>0.3</v>
      </c>
      <c r="BH195">
        <v>0.7</v>
      </c>
      <c r="BI195">
        <v>3.7</v>
      </c>
      <c r="BJ195">
        <v>5.3</v>
      </c>
      <c r="BL195" t="s">
        <v>47</v>
      </c>
      <c r="BM195" t="str">
        <f>IFERROR(VLOOKUP(BL195,'class and classification'!$A$1:$B$338,2,FALSE),VLOOKUP(BL195,'class and classification'!$A$340:$B$378,2,FALSE))</f>
        <v>Predominantly Urban</v>
      </c>
      <c r="BN195" t="str">
        <f>IFERROR(VLOOKUP(BL195,'class and classification'!$A$1:$C$338,3,FALSE),VLOOKUP(BL195,'class and classification'!$A$340:$C$378,3,FALSE))</f>
        <v>SD</v>
      </c>
      <c r="BP195">
        <v>58.67</v>
      </c>
      <c r="BQ195">
        <v>77.81</v>
      </c>
      <c r="BR195">
        <v>85.3</v>
      </c>
      <c r="BS195">
        <v>83.94</v>
      </c>
      <c r="BT195">
        <v>84.17</v>
      </c>
    </row>
    <row r="196" spans="1:72"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88</v>
      </c>
      <c r="F196">
        <v>90</v>
      </c>
      <c r="G196">
        <v>92.9</v>
      </c>
      <c r="H196">
        <v>93.199999999999989</v>
      </c>
      <c r="I196">
        <v>93.7</v>
      </c>
      <c r="J196">
        <v>94</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I196">
        <v>3.7</v>
      </c>
      <c r="AJ196">
        <v>4.5</v>
      </c>
      <c r="BB196" t="s">
        <v>79</v>
      </c>
      <c r="BC196" t="str">
        <f>IFERROR(VLOOKUP(BB196,'class and classification'!$A$1:$B$338,2,FALSE),VLOOKUP(BB196,'class and classification'!$A$340:$B$378,2,FALSE))</f>
        <v>Urban with Significant Rural</v>
      </c>
      <c r="BD196" t="str">
        <f>IFERROR(VLOOKUP(BB196,'class and classification'!$A$1:$C$338,3,FALSE),VLOOKUP(BB196,'class and classification'!$A$340:$C$378,3,FALSE))</f>
        <v>SD</v>
      </c>
      <c r="BG196">
        <v>1.6</v>
      </c>
      <c r="BH196">
        <v>2.7</v>
      </c>
      <c r="BI196">
        <v>4.5999999999999996</v>
      </c>
      <c r="BJ196">
        <v>19.100000000000001</v>
      </c>
      <c r="BL196" t="s">
        <v>79</v>
      </c>
      <c r="BM196" t="str">
        <f>IFERROR(VLOOKUP(BL196,'class and classification'!$A$1:$B$338,2,FALSE),VLOOKUP(BL196,'class and classification'!$A$340:$B$378,2,FALSE))</f>
        <v>Urban with Significant Rural</v>
      </c>
      <c r="BN196" t="str">
        <f>IFERROR(VLOOKUP(BL196,'class and classification'!$A$1:$C$338,3,FALSE),VLOOKUP(BL196,'class and classification'!$A$340:$C$378,3,FALSE))</f>
        <v>SD</v>
      </c>
      <c r="BP196">
        <v>67.81</v>
      </c>
      <c r="BQ196">
        <v>83.54</v>
      </c>
      <c r="BR196">
        <v>84.21</v>
      </c>
      <c r="BS196">
        <v>83.24</v>
      </c>
      <c r="BT196">
        <v>83.06</v>
      </c>
    </row>
    <row r="197" spans="1:72"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83</v>
      </c>
      <c r="F197">
        <v>87</v>
      </c>
      <c r="G197">
        <v>93.8</v>
      </c>
      <c r="H197">
        <v>94.600000000000009</v>
      </c>
      <c r="I197">
        <v>94.8</v>
      </c>
      <c r="J197">
        <v>94.6</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I197">
        <v>83.6</v>
      </c>
      <c r="AJ197">
        <v>85.6</v>
      </c>
      <c r="BB197" t="s">
        <v>92</v>
      </c>
      <c r="BC197" t="str">
        <f>IFERROR(VLOOKUP(BB197,'class and classification'!$A$1:$B$338,2,FALSE),VLOOKUP(BB197,'class and classification'!$A$340:$B$378,2,FALSE))</f>
        <v>Urban with Significant Rural</v>
      </c>
      <c r="BD197" t="str">
        <f>IFERROR(VLOOKUP(BB197,'class and classification'!$A$1:$C$338,3,FALSE),VLOOKUP(BB197,'class and classification'!$A$340:$C$378,3,FALSE))</f>
        <v>SD</v>
      </c>
      <c r="BG197">
        <v>2.2000000000000002</v>
      </c>
      <c r="BH197">
        <v>3.8</v>
      </c>
      <c r="BI197">
        <v>9.1999999999999993</v>
      </c>
      <c r="BJ197">
        <v>12.6</v>
      </c>
      <c r="BL197" t="s">
        <v>92</v>
      </c>
      <c r="BM197" t="str">
        <f>IFERROR(VLOOKUP(BL197,'class and classification'!$A$1:$B$338,2,FALSE),VLOOKUP(BL197,'class and classification'!$A$340:$B$378,2,FALSE))</f>
        <v>Urban with Significant Rural</v>
      </c>
      <c r="BN197" t="str">
        <f>IFERROR(VLOOKUP(BL197,'class and classification'!$A$1:$C$338,3,FALSE),VLOOKUP(BL197,'class and classification'!$A$340:$C$378,3,FALSE))</f>
        <v>SD</v>
      </c>
      <c r="BP197">
        <v>56.17</v>
      </c>
      <c r="BQ197">
        <v>72.819999999999993</v>
      </c>
      <c r="BR197">
        <v>70.23</v>
      </c>
      <c r="BS197">
        <v>70.040000000000006</v>
      </c>
      <c r="BT197">
        <v>74.78</v>
      </c>
    </row>
    <row r="198" spans="1:72"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71</v>
      </c>
      <c r="F198">
        <v>75</v>
      </c>
      <c r="G198">
        <v>79.3</v>
      </c>
      <c r="H198">
        <v>79.899999999999991</v>
      </c>
      <c r="I198">
        <v>80.900000000000006</v>
      </c>
      <c r="J198">
        <v>80.599999999999994</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I198">
        <v>23</v>
      </c>
      <c r="AJ198">
        <v>27.2</v>
      </c>
      <c r="BB198" t="s">
        <v>134</v>
      </c>
      <c r="BC198" t="str">
        <f>IFERROR(VLOOKUP(BB198,'class and classification'!$A$1:$B$338,2,FALSE),VLOOKUP(BB198,'class and classification'!$A$340:$B$378,2,FALSE))</f>
        <v>Predominantly Urban</v>
      </c>
      <c r="BD198" t="str">
        <f>IFERROR(VLOOKUP(BB198,'class and classification'!$A$1:$C$338,3,FALSE),VLOOKUP(BB198,'class and classification'!$A$340:$C$378,3,FALSE))</f>
        <v>SD</v>
      </c>
      <c r="BG198">
        <v>1.7</v>
      </c>
      <c r="BH198">
        <v>2.7</v>
      </c>
      <c r="BI198">
        <v>6.5</v>
      </c>
      <c r="BJ198">
        <v>9.3000000000000007</v>
      </c>
      <c r="BL198" t="s">
        <v>134</v>
      </c>
      <c r="BM198" t="str">
        <f>IFERROR(VLOOKUP(BL198,'class and classification'!$A$1:$B$338,2,FALSE),VLOOKUP(BL198,'class and classification'!$A$340:$B$378,2,FALSE))</f>
        <v>Predominantly Urban</v>
      </c>
      <c r="BN198" t="str">
        <f>IFERROR(VLOOKUP(BL198,'class and classification'!$A$1:$C$338,3,FALSE),VLOOKUP(BL198,'class and classification'!$A$340:$C$378,3,FALSE))</f>
        <v>SD</v>
      </c>
      <c r="BP198">
        <v>60.94</v>
      </c>
      <c r="BQ198">
        <v>76.22</v>
      </c>
      <c r="BR198">
        <v>77.790000000000006</v>
      </c>
      <c r="BS198">
        <v>78.53</v>
      </c>
      <c r="BT198">
        <v>88.52</v>
      </c>
    </row>
    <row r="199" spans="1:72"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81</v>
      </c>
      <c r="F199">
        <v>84</v>
      </c>
      <c r="G199">
        <v>89.7</v>
      </c>
      <c r="H199">
        <v>92.100000000000009</v>
      </c>
      <c r="I199">
        <v>92.9</v>
      </c>
      <c r="J199">
        <v>93.1</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I199">
        <v>57.9</v>
      </c>
      <c r="AJ199">
        <v>66.7</v>
      </c>
      <c r="BB199" t="s">
        <v>185</v>
      </c>
      <c r="BC199" t="str">
        <f>IFERROR(VLOOKUP(BB199,'class and classification'!$A$1:$B$338,2,FALSE),VLOOKUP(BB199,'class and classification'!$A$340:$B$378,2,FALSE))</f>
        <v>Urban with Significant Rural</v>
      </c>
      <c r="BD199" t="str">
        <f>IFERROR(VLOOKUP(BB199,'class and classification'!$A$1:$C$338,3,FALSE),VLOOKUP(BB199,'class and classification'!$A$340:$C$378,3,FALSE))</f>
        <v>SD</v>
      </c>
      <c r="BG199">
        <v>0.7</v>
      </c>
      <c r="BH199">
        <v>1.4</v>
      </c>
      <c r="BI199">
        <v>2.5</v>
      </c>
      <c r="BJ199">
        <v>5.9</v>
      </c>
      <c r="BL199" t="s">
        <v>185</v>
      </c>
      <c r="BM199" t="str">
        <f>IFERROR(VLOOKUP(BL199,'class and classification'!$A$1:$B$338,2,FALSE),VLOOKUP(BL199,'class and classification'!$A$340:$B$378,2,FALSE))</f>
        <v>Urban with Significant Rural</v>
      </c>
      <c r="BN199" t="str">
        <f>IFERROR(VLOOKUP(BL199,'class and classification'!$A$1:$C$338,3,FALSE),VLOOKUP(BL199,'class and classification'!$A$340:$C$378,3,FALSE))</f>
        <v>SD</v>
      </c>
      <c r="BP199">
        <v>40.61</v>
      </c>
      <c r="BQ199">
        <v>68.48</v>
      </c>
      <c r="BR199">
        <v>66.66</v>
      </c>
      <c r="BS199">
        <v>67.16</v>
      </c>
      <c r="BT199">
        <v>67.91</v>
      </c>
    </row>
    <row r="200" spans="1:72" x14ac:dyDescent="0.3">
      <c r="AB200" t="s">
        <v>857</v>
      </c>
      <c r="AC200" t="e">
        <f>IFERROR(VLOOKUP(AB200,'class and classification'!$A$1:$B$338,2,FALSE),VLOOKUP(AB200,'class and classification'!$A$340:$B$378,2,FALSE))</f>
        <v>#N/A</v>
      </c>
      <c r="AD200" t="e">
        <f>IFERROR(VLOOKUP(AB200,'class and classification'!$A$1:$C$338,3,FALSE),VLOOKUP(AB200,'class and classification'!$A$340:$C$378,3,FALSE))</f>
        <v>#N/A</v>
      </c>
      <c r="AI200">
        <v>8.3000000000000007</v>
      </c>
      <c r="AJ200">
        <v>22.5</v>
      </c>
      <c r="BB200" t="s">
        <v>254</v>
      </c>
      <c r="BC200" t="str">
        <f>IFERROR(VLOOKUP(BB200,'class and classification'!$A$1:$B$338,2,FALSE),VLOOKUP(BB200,'class and classification'!$A$340:$B$378,2,FALSE))</f>
        <v>Predominantly Urban</v>
      </c>
      <c r="BD200" t="str">
        <f>IFERROR(VLOOKUP(BB200,'class and classification'!$A$1:$C$338,3,FALSE),VLOOKUP(BB200,'class and classification'!$A$340:$C$378,3,FALSE))</f>
        <v>SD</v>
      </c>
      <c r="BG200">
        <v>0.5</v>
      </c>
      <c r="BH200">
        <v>1.7</v>
      </c>
      <c r="BI200">
        <v>23.4</v>
      </c>
      <c r="BJ200">
        <v>41.9</v>
      </c>
      <c r="BL200" t="s">
        <v>254</v>
      </c>
      <c r="BM200" t="str">
        <f>IFERROR(VLOOKUP(BL200,'class and classification'!$A$1:$B$338,2,FALSE),VLOOKUP(BL200,'class and classification'!$A$340:$B$378,2,FALSE))</f>
        <v>Predominantly Urban</v>
      </c>
      <c r="BN200" t="str">
        <f>IFERROR(VLOOKUP(BL200,'class and classification'!$A$1:$C$338,3,FALSE),VLOOKUP(BL200,'class and classification'!$A$340:$C$378,3,FALSE))</f>
        <v>SD</v>
      </c>
      <c r="BP200">
        <v>67.25</v>
      </c>
      <c r="BQ200">
        <v>83.01</v>
      </c>
      <c r="BR200">
        <v>77.48</v>
      </c>
      <c r="BS200">
        <v>78.39</v>
      </c>
      <c r="BT200">
        <v>82.75</v>
      </c>
    </row>
    <row r="201" spans="1:72"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I201">
        <v>9.8000000000000007</v>
      </c>
      <c r="AJ201">
        <v>73.099999999999994</v>
      </c>
      <c r="BB201" t="s">
        <v>258</v>
      </c>
      <c r="BC201" t="str">
        <f>IFERROR(VLOOKUP(BB201,'class and classification'!$A$1:$B$338,2,FALSE),VLOOKUP(BB201,'class and classification'!$A$340:$B$378,2,FALSE))</f>
        <v>Predominantly Urban</v>
      </c>
      <c r="BD201" t="str">
        <f>IFERROR(VLOOKUP(BB201,'class and classification'!$A$1:$C$338,3,FALSE),VLOOKUP(BB201,'class and classification'!$A$340:$C$378,3,FALSE))</f>
        <v>SD</v>
      </c>
      <c r="BG201">
        <v>0</v>
      </c>
      <c r="BH201">
        <v>0.9</v>
      </c>
      <c r="BI201">
        <v>1.3</v>
      </c>
      <c r="BJ201">
        <v>3.6</v>
      </c>
      <c r="BL201" t="s">
        <v>258</v>
      </c>
      <c r="BM201" t="str">
        <f>IFERROR(VLOOKUP(BL201,'class and classification'!$A$1:$B$338,2,FALSE),VLOOKUP(BL201,'class and classification'!$A$340:$B$378,2,FALSE))</f>
        <v>Predominantly Urban</v>
      </c>
      <c r="BN201" t="str">
        <f>IFERROR(VLOOKUP(BL201,'class and classification'!$A$1:$C$338,3,FALSE),VLOOKUP(BL201,'class and classification'!$A$340:$C$378,3,FALSE))</f>
        <v>SD</v>
      </c>
      <c r="BP201">
        <v>83.63</v>
      </c>
      <c r="BQ201">
        <v>93.39</v>
      </c>
      <c r="BR201">
        <v>95.95</v>
      </c>
      <c r="BS201">
        <v>95.6</v>
      </c>
      <c r="BT201">
        <v>96.6</v>
      </c>
    </row>
    <row r="202" spans="1:72"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87</v>
      </c>
      <c r="F202">
        <v>88</v>
      </c>
      <c r="G202">
        <v>92.2</v>
      </c>
      <c r="H202">
        <v>92.7</v>
      </c>
      <c r="I202">
        <v>94.7</v>
      </c>
      <c r="J202">
        <v>95.1</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I202">
        <v>38.299999999999997</v>
      </c>
      <c r="AJ202">
        <v>58.6</v>
      </c>
      <c r="BB202" t="s">
        <v>278</v>
      </c>
      <c r="BC202" t="str">
        <f>IFERROR(VLOOKUP(BB202,'class and classification'!$A$1:$B$338,2,FALSE),VLOOKUP(BB202,'class and classification'!$A$340:$B$378,2,FALSE))</f>
        <v>Predominantly Urban</v>
      </c>
      <c r="BD202" t="str">
        <f>IFERROR(VLOOKUP(BB202,'class and classification'!$A$1:$C$338,3,FALSE),VLOOKUP(BB202,'class and classification'!$A$340:$C$378,3,FALSE))</f>
        <v>SD</v>
      </c>
      <c r="BG202">
        <v>0.5</v>
      </c>
      <c r="BH202">
        <v>1.4</v>
      </c>
      <c r="BI202">
        <v>5.4</v>
      </c>
      <c r="BJ202">
        <v>39</v>
      </c>
      <c r="BL202" t="s">
        <v>278</v>
      </c>
      <c r="BM202" t="str">
        <f>IFERROR(VLOOKUP(BL202,'class and classification'!$A$1:$B$338,2,FALSE),VLOOKUP(BL202,'class and classification'!$A$340:$B$378,2,FALSE))</f>
        <v>Predominantly Urban</v>
      </c>
      <c r="BN202" t="str">
        <f>IFERROR(VLOOKUP(BL202,'class and classification'!$A$1:$C$338,3,FALSE),VLOOKUP(BL202,'class and classification'!$A$340:$C$378,3,FALSE))</f>
        <v>SD</v>
      </c>
      <c r="BP202">
        <v>77.22</v>
      </c>
      <c r="BQ202">
        <v>90.79</v>
      </c>
      <c r="BR202">
        <v>91.14</v>
      </c>
      <c r="BS202">
        <v>88.84</v>
      </c>
      <c r="BT202">
        <v>90.34</v>
      </c>
    </row>
    <row r="203" spans="1:72"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90</v>
      </c>
      <c r="F203">
        <v>91</v>
      </c>
      <c r="G203">
        <v>93.100000000000009</v>
      </c>
      <c r="H203">
        <v>93.5</v>
      </c>
      <c r="I203">
        <v>95.1</v>
      </c>
      <c r="J203">
        <v>94.4</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I203">
        <v>9.5</v>
      </c>
      <c r="AJ203">
        <v>22.2</v>
      </c>
      <c r="BB203" t="s">
        <v>294</v>
      </c>
      <c r="BC203" t="str">
        <f>IFERROR(VLOOKUP(BB203,'class and classification'!$A$1:$B$338,2,FALSE),VLOOKUP(BB203,'class and classification'!$A$340:$B$378,2,FALSE))</f>
        <v>Predominantly Urban</v>
      </c>
      <c r="BD203" t="str">
        <f>IFERROR(VLOOKUP(BB203,'class and classification'!$A$1:$C$338,3,FALSE),VLOOKUP(BB203,'class and classification'!$A$340:$C$378,3,FALSE))</f>
        <v>SD</v>
      </c>
      <c r="BG203">
        <v>1.2</v>
      </c>
      <c r="BH203">
        <v>1.5</v>
      </c>
      <c r="BI203">
        <v>2.4</v>
      </c>
      <c r="BJ203">
        <v>22.9</v>
      </c>
      <c r="BL203" t="s">
        <v>294</v>
      </c>
      <c r="BM203" t="str">
        <f>IFERROR(VLOOKUP(BL203,'class and classification'!$A$1:$B$338,2,FALSE),VLOOKUP(BL203,'class and classification'!$A$340:$B$378,2,FALSE))</f>
        <v>Predominantly Urban</v>
      </c>
      <c r="BN203" t="str">
        <f>IFERROR(VLOOKUP(BL203,'class and classification'!$A$1:$C$338,3,FALSE),VLOOKUP(BL203,'class and classification'!$A$340:$C$378,3,FALSE))</f>
        <v>SD</v>
      </c>
      <c r="BP203">
        <v>90.3</v>
      </c>
      <c r="BQ203">
        <v>96.01</v>
      </c>
      <c r="BR203">
        <v>98.43</v>
      </c>
      <c r="BS203">
        <v>98.59</v>
      </c>
      <c r="BT203">
        <v>99.5</v>
      </c>
    </row>
    <row r="204" spans="1:72"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92</v>
      </c>
      <c r="F204">
        <v>94</v>
      </c>
      <c r="G204">
        <v>95.9</v>
      </c>
      <c r="H204">
        <v>96.3</v>
      </c>
      <c r="I204">
        <v>97.4</v>
      </c>
      <c r="J204">
        <v>97</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I204">
        <v>9.4</v>
      </c>
      <c r="AJ204">
        <v>15.1</v>
      </c>
      <c r="BB204" t="s">
        <v>297</v>
      </c>
      <c r="BC204" t="str">
        <f>IFERROR(VLOOKUP(BB204,'class and classification'!$A$1:$B$338,2,FALSE),VLOOKUP(BB204,'class and classification'!$A$340:$B$378,2,FALSE))</f>
        <v>Predominantly Urban</v>
      </c>
      <c r="BD204" t="str">
        <f>IFERROR(VLOOKUP(BB204,'class and classification'!$A$1:$C$338,3,FALSE),VLOOKUP(BB204,'class and classification'!$A$340:$C$378,3,FALSE))</f>
        <v>SD</v>
      </c>
      <c r="BG204">
        <v>2</v>
      </c>
      <c r="BH204">
        <v>3.5</v>
      </c>
      <c r="BI204">
        <v>9.6999999999999993</v>
      </c>
      <c r="BJ204">
        <v>12</v>
      </c>
      <c r="BL204" t="s">
        <v>297</v>
      </c>
      <c r="BM204" t="str">
        <f>IFERROR(VLOOKUP(BL204,'class and classification'!$A$1:$B$338,2,FALSE),VLOOKUP(BL204,'class and classification'!$A$340:$B$378,2,FALSE))</f>
        <v>Predominantly Urban</v>
      </c>
      <c r="BN204" t="str">
        <f>IFERROR(VLOOKUP(BL204,'class and classification'!$A$1:$C$338,3,FALSE),VLOOKUP(BL204,'class and classification'!$A$340:$C$378,3,FALSE))</f>
        <v>SD</v>
      </c>
      <c r="BP204">
        <v>76.510000000000005</v>
      </c>
      <c r="BQ204">
        <v>83.15</v>
      </c>
      <c r="BR204">
        <v>79.58</v>
      </c>
      <c r="BS204">
        <v>80.790000000000006</v>
      </c>
      <c r="BT204">
        <v>80.040000000000006</v>
      </c>
    </row>
    <row r="205" spans="1:72"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68</v>
      </c>
      <c r="F205">
        <v>78</v>
      </c>
      <c r="G205">
        <v>82.600000000000009</v>
      </c>
      <c r="H205">
        <v>85.100000000000009</v>
      </c>
      <c r="I205">
        <v>88.4</v>
      </c>
      <c r="J205">
        <v>89.4</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I205">
        <v>74.900000000000006</v>
      </c>
      <c r="AJ205">
        <v>78</v>
      </c>
      <c r="BB205" t="s">
        <v>39</v>
      </c>
      <c r="BC205" t="str">
        <f>IFERROR(VLOOKUP(BB205,'class and classification'!$A$1:$B$338,2,FALSE),VLOOKUP(BB205,'class and classification'!$A$340:$B$378,2,FALSE))</f>
        <v>Predominantly Rural</v>
      </c>
      <c r="BD205" t="str">
        <f>IFERROR(VLOOKUP(BB205,'class and classification'!$A$1:$C$338,3,FALSE),VLOOKUP(BB205,'class and classification'!$A$340:$C$378,3,FALSE))</f>
        <v>SD</v>
      </c>
      <c r="BG205">
        <v>0.8</v>
      </c>
      <c r="BH205">
        <v>2.4</v>
      </c>
      <c r="BI205">
        <v>11.1</v>
      </c>
      <c r="BJ205">
        <v>29.5</v>
      </c>
      <c r="BL205" t="s">
        <v>39</v>
      </c>
      <c r="BM205" t="str">
        <f>IFERROR(VLOOKUP(BL205,'class and classification'!$A$1:$B$338,2,FALSE),VLOOKUP(BL205,'class and classification'!$A$340:$B$378,2,FALSE))</f>
        <v>Predominantly Rural</v>
      </c>
      <c r="BN205" t="str">
        <f>IFERROR(VLOOKUP(BL205,'class and classification'!$A$1:$C$338,3,FALSE),VLOOKUP(BL205,'class and classification'!$A$340:$C$378,3,FALSE))</f>
        <v>SD</v>
      </c>
      <c r="BP205">
        <v>11.22</v>
      </c>
      <c r="BQ205">
        <v>56.31</v>
      </c>
      <c r="BR205">
        <v>61.86</v>
      </c>
      <c r="BS205">
        <v>60.25</v>
      </c>
      <c r="BT205">
        <v>60.25</v>
      </c>
    </row>
    <row r="206" spans="1:72"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97</v>
      </c>
      <c r="F206">
        <v>98</v>
      </c>
      <c r="G206">
        <v>98.2</v>
      </c>
      <c r="H206">
        <v>97.899999999999991</v>
      </c>
      <c r="I206">
        <v>98</v>
      </c>
      <c r="J206">
        <v>97.9</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I206">
        <v>1.1000000000000001</v>
      </c>
      <c r="AJ206">
        <v>1.1000000000000001</v>
      </c>
      <c r="BB206" t="s">
        <v>44</v>
      </c>
      <c r="BC206" t="str">
        <f>IFERROR(VLOOKUP(BB206,'class and classification'!$A$1:$B$338,2,FALSE),VLOOKUP(BB206,'class and classification'!$A$340:$B$378,2,FALSE))</f>
        <v>Urban with Significant Rural</v>
      </c>
      <c r="BD206" t="str">
        <f>IFERROR(VLOOKUP(BB206,'class and classification'!$A$1:$C$338,3,FALSE),VLOOKUP(BB206,'class and classification'!$A$340:$C$378,3,FALSE))</f>
        <v>SD</v>
      </c>
      <c r="BG206">
        <v>4</v>
      </c>
      <c r="BH206">
        <v>5.7</v>
      </c>
      <c r="BI206">
        <v>7.3</v>
      </c>
      <c r="BJ206">
        <v>8.6999999999999993</v>
      </c>
      <c r="BL206" t="s">
        <v>44</v>
      </c>
      <c r="BM206" t="str">
        <f>IFERROR(VLOOKUP(BL206,'class and classification'!$A$1:$B$338,2,FALSE),VLOOKUP(BL206,'class and classification'!$A$340:$B$378,2,FALSE))</f>
        <v>Urban with Significant Rural</v>
      </c>
      <c r="BN206" t="str">
        <f>IFERROR(VLOOKUP(BL206,'class and classification'!$A$1:$C$338,3,FALSE),VLOOKUP(BL206,'class and classification'!$A$340:$C$378,3,FALSE))</f>
        <v>SD</v>
      </c>
      <c r="BP206">
        <v>31.87</v>
      </c>
      <c r="BQ206">
        <v>53.76</v>
      </c>
      <c r="BR206">
        <v>55.72</v>
      </c>
      <c r="BS206">
        <v>53.1</v>
      </c>
      <c r="BT206">
        <v>54.65</v>
      </c>
    </row>
    <row r="207" spans="1:72"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83</v>
      </c>
      <c r="F207">
        <v>86</v>
      </c>
      <c r="G207">
        <v>88.8</v>
      </c>
      <c r="H207">
        <v>90</v>
      </c>
      <c r="I207">
        <v>91.9</v>
      </c>
      <c r="J207">
        <v>92.6</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I207">
        <v>4.5999999999999996</v>
      </c>
      <c r="AJ207">
        <v>7</v>
      </c>
      <c r="BB207" t="s">
        <v>116</v>
      </c>
      <c r="BC207" t="str">
        <f>IFERROR(VLOOKUP(BB207,'class and classification'!$A$1:$B$338,2,FALSE),VLOOKUP(BB207,'class and classification'!$A$340:$B$378,2,FALSE))</f>
        <v>Urban with Significant Rural</v>
      </c>
      <c r="BD207" t="str">
        <f>IFERROR(VLOOKUP(BB207,'class and classification'!$A$1:$C$338,3,FALSE),VLOOKUP(BB207,'class and classification'!$A$340:$C$378,3,FALSE))</f>
        <v>SD</v>
      </c>
      <c r="BG207">
        <v>1.6</v>
      </c>
      <c r="BH207">
        <v>2.4</v>
      </c>
      <c r="BI207">
        <v>3.3</v>
      </c>
      <c r="BJ207">
        <v>12.2</v>
      </c>
      <c r="BL207" t="s">
        <v>116</v>
      </c>
      <c r="BM207" t="str">
        <f>IFERROR(VLOOKUP(BL207,'class and classification'!$A$1:$B$338,2,FALSE),VLOOKUP(BL207,'class and classification'!$A$340:$B$378,2,FALSE))</f>
        <v>Urban with Significant Rural</v>
      </c>
      <c r="BN207" t="str">
        <f>IFERROR(VLOOKUP(BL207,'class and classification'!$A$1:$C$338,3,FALSE),VLOOKUP(BL207,'class and classification'!$A$340:$C$378,3,FALSE))</f>
        <v>SD</v>
      </c>
      <c r="BP207">
        <v>46.6</v>
      </c>
      <c r="BQ207">
        <v>74.48</v>
      </c>
      <c r="BR207">
        <v>76.27</v>
      </c>
      <c r="BS207">
        <v>75.63</v>
      </c>
      <c r="BT207">
        <v>76.55</v>
      </c>
    </row>
    <row r="208" spans="1:72"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84</v>
      </c>
      <c r="F208">
        <v>85</v>
      </c>
      <c r="G208">
        <v>88.5</v>
      </c>
      <c r="H208">
        <v>89.3</v>
      </c>
      <c r="I208">
        <v>93</v>
      </c>
      <c r="J208">
        <v>93.3</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I208">
        <v>44.3</v>
      </c>
      <c r="AJ208">
        <v>76.2</v>
      </c>
      <c r="BB208" t="s">
        <v>147</v>
      </c>
      <c r="BC208" t="str">
        <f>IFERROR(VLOOKUP(BB208,'class and classification'!$A$1:$B$338,2,FALSE),VLOOKUP(BB208,'class and classification'!$A$340:$B$378,2,FALSE))</f>
        <v>Predominantly Rural</v>
      </c>
      <c r="BD208" t="str">
        <f>IFERROR(VLOOKUP(BB208,'class and classification'!$A$1:$C$338,3,FALSE),VLOOKUP(BB208,'class and classification'!$A$340:$C$378,3,FALSE))</f>
        <v>SD</v>
      </c>
      <c r="BG208">
        <v>0.7</v>
      </c>
      <c r="BH208">
        <v>2.4</v>
      </c>
      <c r="BI208">
        <v>3.4</v>
      </c>
      <c r="BJ208">
        <v>12.2</v>
      </c>
      <c r="BL208" t="s">
        <v>147</v>
      </c>
      <c r="BM208" t="str">
        <f>IFERROR(VLOOKUP(BL208,'class and classification'!$A$1:$B$338,2,FALSE),VLOOKUP(BL208,'class and classification'!$A$340:$B$378,2,FALSE))</f>
        <v>Predominantly Rural</v>
      </c>
      <c r="BN208" t="str">
        <f>IFERROR(VLOOKUP(BL208,'class and classification'!$A$1:$C$338,3,FALSE),VLOOKUP(BL208,'class and classification'!$A$340:$C$378,3,FALSE))</f>
        <v>SD</v>
      </c>
      <c r="BP208">
        <v>23.46</v>
      </c>
      <c r="BQ208">
        <v>57.96</v>
      </c>
      <c r="BR208">
        <v>65.84</v>
      </c>
      <c r="BS208">
        <v>64.69</v>
      </c>
      <c r="BT208">
        <v>64.88</v>
      </c>
    </row>
    <row r="209" spans="1:72"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84</v>
      </c>
      <c r="F209">
        <v>86</v>
      </c>
      <c r="G209">
        <v>91.3</v>
      </c>
      <c r="H209">
        <v>91.199999999999989</v>
      </c>
      <c r="I209">
        <v>94</v>
      </c>
      <c r="J209">
        <v>93.9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I209">
        <v>9.1</v>
      </c>
      <c r="AJ209">
        <v>17.7</v>
      </c>
      <c r="BB209" t="s">
        <v>188</v>
      </c>
      <c r="BC209" t="str">
        <f>IFERROR(VLOOKUP(BB209,'class and classification'!$A$1:$B$338,2,FALSE),VLOOKUP(BB209,'class and classification'!$A$340:$B$378,2,FALSE))</f>
        <v>Predominantly Rural</v>
      </c>
      <c r="BD209" t="str">
        <f>IFERROR(VLOOKUP(BB209,'class and classification'!$A$1:$C$338,3,FALSE),VLOOKUP(BB209,'class and classification'!$A$340:$C$378,3,FALSE))</f>
        <v>SD</v>
      </c>
      <c r="BG209">
        <v>0.7</v>
      </c>
      <c r="BH209">
        <v>2.4</v>
      </c>
      <c r="BI209">
        <v>4.2</v>
      </c>
      <c r="BJ209">
        <v>6.3</v>
      </c>
      <c r="BL209" t="s">
        <v>188</v>
      </c>
      <c r="BM209" t="str">
        <f>IFERROR(VLOOKUP(BL209,'class and classification'!$A$1:$B$338,2,FALSE),VLOOKUP(BL209,'class and classification'!$A$340:$B$378,2,FALSE))</f>
        <v>Predominantly Rural</v>
      </c>
      <c r="BN209" t="str">
        <f>IFERROR(VLOOKUP(BL209,'class and classification'!$A$1:$C$338,3,FALSE),VLOOKUP(BL209,'class and classification'!$A$340:$C$378,3,FALSE))</f>
        <v>SD</v>
      </c>
      <c r="BP209">
        <v>14.18</v>
      </c>
      <c r="BQ209">
        <v>47.82</v>
      </c>
      <c r="BR209">
        <v>50.09</v>
      </c>
      <c r="BS209">
        <v>53.74</v>
      </c>
      <c r="BT209">
        <v>54.23</v>
      </c>
    </row>
    <row r="210" spans="1:72" x14ac:dyDescent="0.3">
      <c r="AB210" t="s">
        <v>911</v>
      </c>
      <c r="AC210" t="e">
        <f>IFERROR(VLOOKUP(AB210,'class and classification'!$A$1:$B$338,2,FALSE),VLOOKUP(AB210,'class and classification'!$A$340:$B$378,2,FALSE))</f>
        <v>#N/A</v>
      </c>
      <c r="AD210" t="e">
        <f>IFERROR(VLOOKUP(AB210,'class and classification'!$A$1:$C$338,3,FALSE),VLOOKUP(AB210,'class and classification'!$A$340:$C$378,3,FALSE))</f>
        <v>#N/A</v>
      </c>
      <c r="AI210">
        <v>1.9</v>
      </c>
      <c r="AJ210">
        <v>2.1</v>
      </c>
      <c r="BB210" t="s">
        <v>195</v>
      </c>
      <c r="BC210" t="str">
        <f>IFERROR(VLOOKUP(BB210,'class and classification'!$A$1:$B$338,2,FALSE),VLOOKUP(BB210,'class and classification'!$A$340:$B$378,2,FALSE))</f>
        <v>Predominantly Urban</v>
      </c>
      <c r="BD210" t="str">
        <f>IFERROR(VLOOKUP(BB210,'class and classification'!$A$1:$C$338,3,FALSE),VLOOKUP(BB210,'class and classification'!$A$340:$C$378,3,FALSE))</f>
        <v>SD</v>
      </c>
      <c r="BG210">
        <v>0.1</v>
      </c>
      <c r="BH210">
        <v>0.2</v>
      </c>
      <c r="BI210">
        <v>0.2</v>
      </c>
      <c r="BJ210">
        <v>19.600000000000001</v>
      </c>
      <c r="BL210" t="s">
        <v>195</v>
      </c>
      <c r="BM210" t="str">
        <f>IFERROR(VLOOKUP(BL210,'class and classification'!$A$1:$B$338,2,FALSE),VLOOKUP(BL210,'class and classification'!$A$340:$B$378,2,FALSE))</f>
        <v>Predominantly Urban</v>
      </c>
      <c r="BN210" t="str">
        <f>IFERROR(VLOOKUP(BL210,'class and classification'!$A$1:$C$338,3,FALSE),VLOOKUP(BL210,'class and classification'!$A$340:$C$378,3,FALSE))</f>
        <v>SD</v>
      </c>
      <c r="BP210">
        <v>57.66</v>
      </c>
      <c r="BQ210">
        <v>83.42</v>
      </c>
      <c r="BR210">
        <v>88.21</v>
      </c>
      <c r="BS210">
        <v>82.04</v>
      </c>
      <c r="BT210">
        <v>83.38</v>
      </c>
    </row>
    <row r="211" spans="1:72"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I211">
        <v>1</v>
      </c>
      <c r="AJ211">
        <v>25.8</v>
      </c>
      <c r="BB211" t="s">
        <v>244</v>
      </c>
      <c r="BC211" t="str">
        <f>IFERROR(VLOOKUP(BB211,'class and classification'!$A$1:$B$338,2,FALSE),VLOOKUP(BB211,'class and classification'!$A$340:$B$378,2,FALSE))</f>
        <v>Predominantly Rural</v>
      </c>
      <c r="BD211" t="str">
        <f>IFERROR(VLOOKUP(BB211,'class and classification'!$A$1:$C$338,3,FALSE),VLOOKUP(BB211,'class and classification'!$A$340:$C$378,3,FALSE))</f>
        <v>SD</v>
      </c>
      <c r="BG211">
        <v>1.2</v>
      </c>
      <c r="BH211">
        <v>2.7</v>
      </c>
      <c r="BI211">
        <v>8.4</v>
      </c>
      <c r="BJ211">
        <v>13.8</v>
      </c>
      <c r="BL211" t="s">
        <v>244</v>
      </c>
      <c r="BM211" t="str">
        <f>IFERROR(VLOOKUP(BL211,'class and classification'!$A$1:$B$338,2,FALSE),VLOOKUP(BL211,'class and classification'!$A$340:$B$378,2,FALSE))</f>
        <v>Predominantly Rural</v>
      </c>
      <c r="BN211" t="str">
        <f>IFERROR(VLOOKUP(BL211,'class and classification'!$A$1:$C$338,3,FALSE),VLOOKUP(BL211,'class and classification'!$A$340:$C$378,3,FALSE))</f>
        <v>SD</v>
      </c>
      <c r="BP211">
        <v>10.64</v>
      </c>
      <c r="BQ211">
        <v>46.58</v>
      </c>
      <c r="BR211">
        <v>42.87</v>
      </c>
      <c r="BS211">
        <v>47.76</v>
      </c>
      <c r="BT211">
        <v>47.94</v>
      </c>
    </row>
    <row r="212" spans="1:72"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78</v>
      </c>
      <c r="F212">
        <v>83</v>
      </c>
      <c r="G212">
        <v>85.600000000000009</v>
      </c>
      <c r="H212">
        <v>86.5</v>
      </c>
      <c r="I212">
        <v>87.1</v>
      </c>
      <c r="J212">
        <v>89.4</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I212">
        <v>64.8</v>
      </c>
      <c r="AJ212">
        <v>72.900000000000006</v>
      </c>
      <c r="BB212" t="s">
        <v>14</v>
      </c>
      <c r="BC212" t="str">
        <f>IFERROR(VLOOKUP(BB212,'class and classification'!$A$1:$B$338,2,FALSE),VLOOKUP(BB212,'class and classification'!$A$340:$B$378,2,FALSE))</f>
        <v>Predominantly Rural</v>
      </c>
      <c r="BD212" t="str">
        <f>IFERROR(VLOOKUP(BB212,'class and classification'!$A$1:$C$338,3,FALSE),VLOOKUP(BB212,'class and classification'!$A$340:$C$378,3,FALSE))</f>
        <v>SD</v>
      </c>
      <c r="BG212">
        <v>4.2</v>
      </c>
      <c r="BH212">
        <v>6.3</v>
      </c>
      <c r="BI212">
        <v>8.3000000000000007</v>
      </c>
      <c r="BJ212">
        <v>11.7</v>
      </c>
      <c r="BL212" t="s">
        <v>14</v>
      </c>
      <c r="BM212" t="str">
        <f>IFERROR(VLOOKUP(BL212,'class and classification'!$A$1:$B$338,2,FALSE),VLOOKUP(BL212,'class and classification'!$A$340:$B$378,2,FALSE))</f>
        <v>Predominantly Rural</v>
      </c>
      <c r="BN212" t="str">
        <f>IFERROR(VLOOKUP(BL212,'class and classification'!$A$1:$C$338,3,FALSE),VLOOKUP(BL212,'class and classification'!$A$340:$C$378,3,FALSE))</f>
        <v>SD</v>
      </c>
      <c r="BP212">
        <v>25.97</v>
      </c>
      <c r="BQ212">
        <v>61</v>
      </c>
      <c r="BR212">
        <v>67.03</v>
      </c>
      <c r="BS212">
        <v>67.45</v>
      </c>
      <c r="BT212">
        <v>67.77</v>
      </c>
    </row>
    <row r="213" spans="1:72"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83</v>
      </c>
      <c r="F213">
        <v>92</v>
      </c>
      <c r="G213">
        <v>96.699999999999989</v>
      </c>
      <c r="H213">
        <v>95</v>
      </c>
      <c r="I213">
        <v>96</v>
      </c>
      <c r="J213">
        <v>95.9</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I213">
        <v>48.8</v>
      </c>
      <c r="AJ213">
        <v>49.4</v>
      </c>
      <c r="BB213" t="s">
        <v>142</v>
      </c>
      <c r="BC213" t="str">
        <f>IFERROR(VLOOKUP(BB213,'class and classification'!$A$1:$B$338,2,FALSE),VLOOKUP(BB213,'class and classification'!$A$340:$B$378,2,FALSE))</f>
        <v>Predominantly Urban</v>
      </c>
      <c r="BD213" t="str">
        <f>IFERROR(VLOOKUP(BB213,'class and classification'!$A$1:$C$338,3,FALSE),VLOOKUP(BB213,'class and classification'!$A$340:$C$378,3,FALSE))</f>
        <v>SD</v>
      </c>
      <c r="BG213">
        <v>0.9</v>
      </c>
      <c r="BH213">
        <v>1.7</v>
      </c>
      <c r="BI213">
        <v>4.0999999999999996</v>
      </c>
      <c r="BJ213">
        <v>27.7</v>
      </c>
      <c r="BL213" t="s">
        <v>142</v>
      </c>
      <c r="BM213" t="str">
        <f>IFERROR(VLOOKUP(BL213,'class and classification'!$A$1:$B$338,2,FALSE),VLOOKUP(BL213,'class and classification'!$A$340:$B$378,2,FALSE))</f>
        <v>Predominantly Urban</v>
      </c>
      <c r="BN213" t="str">
        <f>IFERROR(VLOOKUP(BL213,'class and classification'!$A$1:$C$338,3,FALSE),VLOOKUP(BL213,'class and classification'!$A$340:$C$378,3,FALSE))</f>
        <v>SD</v>
      </c>
      <c r="BP213">
        <v>65.11</v>
      </c>
      <c r="BQ213">
        <v>82.9</v>
      </c>
      <c r="BR213">
        <v>85.14</v>
      </c>
      <c r="BS213">
        <v>86.32</v>
      </c>
      <c r="BT213">
        <v>86.01</v>
      </c>
    </row>
    <row r="214" spans="1:72"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67</v>
      </c>
      <c r="F214">
        <v>71</v>
      </c>
      <c r="G214">
        <v>76</v>
      </c>
      <c r="H214">
        <v>77.399999999999991</v>
      </c>
      <c r="I214">
        <v>79</v>
      </c>
      <c r="J214">
        <v>78.2</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I214">
        <v>86.7</v>
      </c>
      <c r="AJ214">
        <v>87.3</v>
      </c>
      <c r="BB214" t="s">
        <v>172</v>
      </c>
      <c r="BC214" t="str">
        <f>IFERROR(VLOOKUP(BB214,'class and classification'!$A$1:$B$338,2,FALSE),VLOOKUP(BB214,'class and classification'!$A$340:$B$378,2,FALSE))</f>
        <v>Predominantly Rural</v>
      </c>
      <c r="BD214" t="str">
        <f>IFERROR(VLOOKUP(BB214,'class and classification'!$A$1:$C$338,3,FALSE),VLOOKUP(BB214,'class and classification'!$A$340:$C$378,3,FALSE))</f>
        <v>SD</v>
      </c>
      <c r="BG214">
        <v>4.3</v>
      </c>
      <c r="BH214">
        <v>7.8</v>
      </c>
      <c r="BI214">
        <v>12.7</v>
      </c>
      <c r="BJ214">
        <v>16.7</v>
      </c>
      <c r="BL214" t="s">
        <v>172</v>
      </c>
      <c r="BM214" t="str">
        <f>IFERROR(VLOOKUP(BL214,'class and classification'!$A$1:$B$338,2,FALSE),VLOOKUP(BL214,'class and classification'!$A$340:$B$378,2,FALSE))</f>
        <v>Predominantly Rural</v>
      </c>
      <c r="BN214" t="str">
        <f>IFERROR(VLOOKUP(BL214,'class and classification'!$A$1:$C$338,3,FALSE),VLOOKUP(BL214,'class and classification'!$A$340:$C$378,3,FALSE))</f>
        <v>SD</v>
      </c>
      <c r="BP214">
        <v>23.01</v>
      </c>
      <c r="BQ214">
        <v>50</v>
      </c>
      <c r="BR214">
        <v>49.61</v>
      </c>
      <c r="BS214">
        <v>50.45</v>
      </c>
      <c r="BT214">
        <v>53.08</v>
      </c>
    </row>
    <row r="215" spans="1:72"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80</v>
      </c>
      <c r="F215">
        <v>84</v>
      </c>
      <c r="G215">
        <v>84.800000000000011</v>
      </c>
      <c r="H215">
        <v>85.4</v>
      </c>
      <c r="I215">
        <v>86.3</v>
      </c>
      <c r="J215">
        <v>86.7</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I215">
        <v>66</v>
      </c>
      <c r="AJ215">
        <v>78.7</v>
      </c>
      <c r="BB215" t="s">
        <v>96</v>
      </c>
      <c r="BC215" t="str">
        <f>IFERROR(VLOOKUP(BB215,'class and classification'!$A$1:$B$338,2,FALSE),VLOOKUP(BB215,'class and classification'!$A$340:$B$378,2,FALSE))</f>
        <v>Predominantly Rural</v>
      </c>
      <c r="BD215" t="str">
        <f>IFERROR(VLOOKUP(BB215,'class and classification'!$A$1:$C$338,3,FALSE),VLOOKUP(BB215,'class and classification'!$A$340:$C$378,3,FALSE))</f>
        <v>SD</v>
      </c>
      <c r="BH215">
        <v>4.7</v>
      </c>
      <c r="BI215">
        <v>12.8</v>
      </c>
      <c r="BJ215">
        <v>17.2</v>
      </c>
      <c r="BL215" t="s">
        <v>96</v>
      </c>
      <c r="BM215" t="str">
        <f>IFERROR(VLOOKUP(BL215,'class and classification'!$A$1:$B$338,2,FALSE),VLOOKUP(BL215,'class and classification'!$A$340:$B$378,2,FALSE))</f>
        <v>Predominantly Rural</v>
      </c>
      <c r="BN215" t="str">
        <f>IFERROR(VLOOKUP(BL215,'class and classification'!$A$1:$C$338,3,FALSE),VLOOKUP(BL215,'class and classification'!$A$340:$C$378,3,FALSE))</f>
        <v>SD</v>
      </c>
      <c r="BR215">
        <v>66.510000000000005</v>
      </c>
      <c r="BS215">
        <v>64.69</v>
      </c>
      <c r="BT215">
        <v>65.05</v>
      </c>
    </row>
    <row r="216" spans="1:72"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72</v>
      </c>
      <c r="F216">
        <v>78</v>
      </c>
      <c r="G216">
        <v>79.7</v>
      </c>
      <c r="H216">
        <v>80.099999999999994</v>
      </c>
      <c r="I216">
        <v>81.7</v>
      </c>
      <c r="J216">
        <v>81.8</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I216">
        <v>63.3</v>
      </c>
      <c r="AJ216">
        <v>81</v>
      </c>
      <c r="BB216" t="s">
        <v>304</v>
      </c>
      <c r="BC216" t="str">
        <f>IFERROR(VLOOKUP(BB216,'class and classification'!$A$1:$B$338,2,FALSE),VLOOKUP(BB216,'class and classification'!$A$340:$B$378,2,FALSE))</f>
        <v>Predominantly Rural</v>
      </c>
      <c r="BD216" t="str">
        <f>IFERROR(VLOOKUP(BB216,'class and classification'!$A$1:$C$338,3,FALSE),VLOOKUP(BB216,'class and classification'!$A$340:$C$378,3,FALSE))</f>
        <v>SD</v>
      </c>
      <c r="BH216">
        <v>2.9</v>
      </c>
      <c r="BI216">
        <v>11.2</v>
      </c>
      <c r="BJ216">
        <v>17.3</v>
      </c>
      <c r="BL216" t="s">
        <v>304</v>
      </c>
      <c r="BM216" t="str">
        <f>IFERROR(VLOOKUP(BL216,'class and classification'!$A$1:$B$338,2,FALSE),VLOOKUP(BL216,'class and classification'!$A$340:$B$378,2,FALSE))</f>
        <v>Predominantly Rural</v>
      </c>
      <c r="BN216" t="str">
        <f>IFERROR(VLOOKUP(BL216,'class and classification'!$A$1:$C$338,3,FALSE),VLOOKUP(BL216,'class and classification'!$A$340:$C$378,3,FALSE))</f>
        <v>SD</v>
      </c>
      <c r="BR216">
        <v>73.98</v>
      </c>
      <c r="BS216">
        <v>72.709999999999994</v>
      </c>
      <c r="BT216">
        <v>74.41</v>
      </c>
    </row>
    <row r="217" spans="1:72"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80</v>
      </c>
      <c r="F217">
        <v>84</v>
      </c>
      <c r="G217">
        <v>87.1</v>
      </c>
      <c r="H217">
        <v>87.2</v>
      </c>
      <c r="I217">
        <v>88.6</v>
      </c>
      <c r="J217">
        <v>88.4</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I217">
        <v>57.2</v>
      </c>
      <c r="AJ217">
        <v>68.7</v>
      </c>
      <c r="BB217" t="s">
        <v>97</v>
      </c>
      <c r="BC217" t="str">
        <f>IFERROR(VLOOKUP(BB217,'class and classification'!$A$1:$B$338,2,FALSE),VLOOKUP(BB217,'class and classification'!$A$340:$B$378,2,FALSE))</f>
        <v>Predominantly Urban</v>
      </c>
      <c r="BD217" t="str">
        <f>IFERROR(VLOOKUP(BB217,'class and classification'!$A$1:$C$338,3,FALSE),VLOOKUP(BB217,'class and classification'!$A$340:$C$378,3,FALSE))</f>
        <v>SD</v>
      </c>
      <c r="BG217">
        <v>0.9</v>
      </c>
      <c r="BH217">
        <v>1</v>
      </c>
      <c r="BI217">
        <v>3</v>
      </c>
      <c r="BJ217">
        <v>22.6</v>
      </c>
      <c r="BL217" t="s">
        <v>97</v>
      </c>
      <c r="BM217" t="str">
        <f>IFERROR(VLOOKUP(BL217,'class and classification'!$A$1:$B$338,2,FALSE),VLOOKUP(BL217,'class and classification'!$A$340:$B$378,2,FALSE))</f>
        <v>Predominantly Urban</v>
      </c>
      <c r="BN217" t="str">
        <f>IFERROR(VLOOKUP(BL217,'class and classification'!$A$1:$C$338,3,FALSE),VLOOKUP(BL217,'class and classification'!$A$340:$C$378,3,FALSE))</f>
        <v>SD</v>
      </c>
      <c r="BP217">
        <v>56.18</v>
      </c>
      <c r="BQ217">
        <v>76.89</v>
      </c>
      <c r="BR217">
        <v>88.15</v>
      </c>
      <c r="BS217">
        <v>84.6</v>
      </c>
      <c r="BT217">
        <v>84.74</v>
      </c>
    </row>
    <row r="218" spans="1:72"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72</v>
      </c>
      <c r="F218">
        <v>80</v>
      </c>
      <c r="G218">
        <v>81.399999999999991</v>
      </c>
      <c r="H218">
        <v>81.100000000000009</v>
      </c>
      <c r="I218">
        <v>80.900000000000006</v>
      </c>
      <c r="J218">
        <v>80.599999999999994</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I218">
        <v>70.3</v>
      </c>
      <c r="AJ218">
        <v>92.3</v>
      </c>
      <c r="BB218" t="s">
        <v>130</v>
      </c>
      <c r="BC218" t="str">
        <f>IFERROR(VLOOKUP(BB218,'class and classification'!$A$1:$B$338,2,FALSE),VLOOKUP(BB218,'class and classification'!$A$340:$B$378,2,FALSE))</f>
        <v>Predominantly Urban</v>
      </c>
      <c r="BD218" t="str">
        <f>IFERROR(VLOOKUP(BB218,'class and classification'!$A$1:$C$338,3,FALSE),VLOOKUP(BB218,'class and classification'!$A$340:$C$378,3,FALSE))</f>
        <v>SD</v>
      </c>
      <c r="BG218">
        <v>0.1</v>
      </c>
      <c r="BH218">
        <v>0.8</v>
      </c>
      <c r="BI218">
        <v>3.2</v>
      </c>
      <c r="BJ218">
        <v>4.7</v>
      </c>
      <c r="BL218" t="s">
        <v>130</v>
      </c>
      <c r="BM218" t="str">
        <f>IFERROR(VLOOKUP(BL218,'class and classification'!$A$1:$B$338,2,FALSE),VLOOKUP(BL218,'class and classification'!$A$340:$B$378,2,FALSE))</f>
        <v>Predominantly Urban</v>
      </c>
      <c r="BN218" t="str">
        <f>IFERROR(VLOOKUP(BL218,'class and classification'!$A$1:$C$338,3,FALSE),VLOOKUP(BL218,'class and classification'!$A$340:$C$378,3,FALSE))</f>
        <v>SD</v>
      </c>
      <c r="BP218">
        <v>81.56</v>
      </c>
      <c r="BQ218">
        <v>92.14</v>
      </c>
      <c r="BR218">
        <v>94.73</v>
      </c>
      <c r="BS218">
        <v>92.35</v>
      </c>
      <c r="BT218">
        <v>95.11</v>
      </c>
    </row>
    <row r="219" spans="1:72"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63</v>
      </c>
      <c r="F219">
        <v>71</v>
      </c>
      <c r="G219">
        <v>76.3</v>
      </c>
      <c r="H219">
        <v>77.100000000000009</v>
      </c>
      <c r="I219">
        <v>77.900000000000006</v>
      </c>
      <c r="J219">
        <v>78.900000000000006</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I219">
        <v>41.1</v>
      </c>
      <c r="AJ219">
        <v>64.400000000000006</v>
      </c>
      <c r="BB219" t="s">
        <v>156</v>
      </c>
      <c r="BC219" t="str">
        <f>IFERROR(VLOOKUP(BB219,'class and classification'!$A$1:$B$338,2,FALSE),VLOOKUP(BB219,'class and classification'!$A$340:$B$378,2,FALSE))</f>
        <v>Urban with Significant Rural</v>
      </c>
      <c r="BD219" t="str">
        <f>IFERROR(VLOOKUP(BB219,'class and classification'!$A$1:$C$338,3,FALSE),VLOOKUP(BB219,'class and classification'!$A$340:$C$378,3,FALSE))</f>
        <v>SD</v>
      </c>
      <c r="BG219">
        <v>17.5</v>
      </c>
      <c r="BH219">
        <v>18.100000000000001</v>
      </c>
      <c r="BI219">
        <v>24.6</v>
      </c>
      <c r="BJ219">
        <v>29.5</v>
      </c>
      <c r="BL219" t="s">
        <v>156</v>
      </c>
      <c r="BM219" t="str">
        <f>IFERROR(VLOOKUP(BL219,'class and classification'!$A$1:$B$338,2,FALSE),VLOOKUP(BL219,'class and classification'!$A$340:$B$378,2,FALSE))</f>
        <v>Urban with Significant Rural</v>
      </c>
      <c r="BN219" t="str">
        <f>IFERROR(VLOOKUP(BL219,'class and classification'!$A$1:$C$338,3,FALSE),VLOOKUP(BL219,'class and classification'!$A$340:$C$378,3,FALSE))</f>
        <v>SD</v>
      </c>
      <c r="BP219">
        <v>44.57</v>
      </c>
      <c r="BQ219">
        <v>72.989999999999995</v>
      </c>
      <c r="BR219">
        <v>83.87</v>
      </c>
      <c r="BS219">
        <v>87.66</v>
      </c>
      <c r="BT219">
        <v>88.17</v>
      </c>
    </row>
    <row r="220" spans="1:72" x14ac:dyDescent="0.3">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I220">
        <v>53.1</v>
      </c>
      <c r="AJ220">
        <v>79.5</v>
      </c>
      <c r="BB220" t="s">
        <v>217</v>
      </c>
      <c r="BC220" t="str">
        <f>IFERROR(VLOOKUP(BB220,'class and classification'!$A$1:$B$338,2,FALSE),VLOOKUP(BB220,'class and classification'!$A$340:$B$378,2,FALSE))</f>
        <v>Predominantly Rural</v>
      </c>
      <c r="BD220" t="str">
        <f>IFERROR(VLOOKUP(BB220,'class and classification'!$A$1:$C$338,3,FALSE),VLOOKUP(BB220,'class and classification'!$A$340:$C$378,3,FALSE))</f>
        <v>SD</v>
      </c>
      <c r="BG220">
        <v>1.3</v>
      </c>
      <c r="BH220">
        <v>3.5</v>
      </c>
      <c r="BI220">
        <v>4.8</v>
      </c>
      <c r="BJ220">
        <v>7.7</v>
      </c>
      <c r="BL220" t="s">
        <v>217</v>
      </c>
      <c r="BM220" t="str">
        <f>IFERROR(VLOOKUP(BL220,'class and classification'!$A$1:$B$338,2,FALSE),VLOOKUP(BL220,'class and classification'!$A$340:$B$378,2,FALSE))</f>
        <v>Predominantly Rural</v>
      </c>
      <c r="BN220" t="str">
        <f>IFERROR(VLOOKUP(BL220,'class and classification'!$A$1:$C$338,3,FALSE),VLOOKUP(BL220,'class and classification'!$A$340:$C$378,3,FALSE))</f>
        <v>SD</v>
      </c>
      <c r="BP220">
        <v>42.39</v>
      </c>
      <c r="BQ220">
        <v>65.58</v>
      </c>
      <c r="BR220">
        <v>75.11</v>
      </c>
      <c r="BS220">
        <v>75.2</v>
      </c>
      <c r="BT220">
        <v>75.73</v>
      </c>
    </row>
    <row r="221" spans="1:72"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I221">
        <v>25.5</v>
      </c>
      <c r="AJ221">
        <v>35.9</v>
      </c>
      <c r="BB221" t="s">
        <v>296</v>
      </c>
      <c r="BC221" t="str">
        <f>IFERROR(VLOOKUP(BB221,'class and classification'!$A$1:$B$338,2,FALSE),VLOOKUP(BB221,'class and classification'!$A$340:$B$378,2,FALSE))</f>
        <v>Predominantly Rural</v>
      </c>
      <c r="BD221" t="str">
        <f>IFERROR(VLOOKUP(BB221,'class and classification'!$A$1:$C$338,3,FALSE),VLOOKUP(BB221,'class and classification'!$A$340:$C$378,3,FALSE))</f>
        <v>SD</v>
      </c>
      <c r="BG221">
        <v>4.7</v>
      </c>
      <c r="BH221">
        <v>6</v>
      </c>
      <c r="BI221">
        <v>14.4</v>
      </c>
      <c r="BJ221">
        <v>43.2</v>
      </c>
      <c r="BL221" t="s">
        <v>296</v>
      </c>
      <c r="BM221" t="str">
        <f>IFERROR(VLOOKUP(BL221,'class and classification'!$A$1:$B$338,2,FALSE),VLOOKUP(BL221,'class and classification'!$A$340:$B$378,2,FALSE))</f>
        <v>Predominantly Rural</v>
      </c>
      <c r="BN221" t="str">
        <f>IFERROR(VLOOKUP(BL221,'class and classification'!$A$1:$C$338,3,FALSE),VLOOKUP(BL221,'class and classification'!$A$340:$C$378,3,FALSE))</f>
        <v>SD</v>
      </c>
      <c r="BP221">
        <v>34.11</v>
      </c>
      <c r="BQ221">
        <v>66.94</v>
      </c>
      <c r="BR221">
        <v>69.59</v>
      </c>
      <c r="BS221">
        <v>69.16</v>
      </c>
      <c r="BT221">
        <v>69.739999999999995</v>
      </c>
    </row>
    <row r="222" spans="1:72"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95</v>
      </c>
      <c r="F222">
        <v>95</v>
      </c>
      <c r="G222">
        <v>98.8</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I222">
        <v>56.3</v>
      </c>
      <c r="AJ222">
        <v>78.5</v>
      </c>
      <c r="BB222" t="s">
        <v>22</v>
      </c>
      <c r="BC222" t="str">
        <f>IFERROR(VLOOKUP(BB222,'class and classification'!$A$1:$B$338,2,FALSE),VLOOKUP(BB222,'class and classification'!$A$340:$B$378,2,FALSE))</f>
        <v>Urban with Significant Rural</v>
      </c>
      <c r="BD222" t="str">
        <f>IFERROR(VLOOKUP(BB222,'class and classification'!$A$1:$C$338,3,FALSE),VLOOKUP(BB222,'class and classification'!$A$340:$C$378,3,FALSE))</f>
        <v>SD</v>
      </c>
      <c r="BG222">
        <v>14.3</v>
      </c>
      <c r="BH222">
        <v>17.2</v>
      </c>
      <c r="BI222">
        <v>19.2</v>
      </c>
      <c r="BJ222">
        <v>28.9</v>
      </c>
      <c r="BL222" t="s">
        <v>22</v>
      </c>
      <c r="BM222" t="str">
        <f>IFERROR(VLOOKUP(BL222,'class and classification'!$A$1:$B$338,2,FALSE),VLOOKUP(BL222,'class and classification'!$A$340:$B$378,2,FALSE))</f>
        <v>Urban with Significant Rural</v>
      </c>
      <c r="BN222" t="str">
        <f>IFERROR(VLOOKUP(BL222,'class and classification'!$A$1:$C$338,3,FALSE),VLOOKUP(BL222,'class and classification'!$A$340:$C$378,3,FALSE))</f>
        <v>SD</v>
      </c>
      <c r="BP222">
        <v>53.96</v>
      </c>
      <c r="BQ222">
        <v>65.72</v>
      </c>
      <c r="BR222">
        <v>67.98</v>
      </c>
      <c r="BS222">
        <v>68.510000000000005</v>
      </c>
      <c r="BT222">
        <v>69.31</v>
      </c>
    </row>
    <row r="223" spans="1:72"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84</v>
      </c>
      <c r="F223">
        <v>85</v>
      </c>
      <c r="G223">
        <v>86.3</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I223">
        <v>58.2</v>
      </c>
      <c r="AJ223">
        <v>72.7</v>
      </c>
      <c r="BB223" t="s">
        <v>91</v>
      </c>
      <c r="BC223" t="str">
        <f>IFERROR(VLOOKUP(BB223,'class and classification'!$A$1:$B$338,2,FALSE),VLOOKUP(BB223,'class and classification'!$A$340:$B$378,2,FALSE))</f>
        <v>Predominantly Rural</v>
      </c>
      <c r="BD223" t="str">
        <f>IFERROR(VLOOKUP(BB223,'class and classification'!$A$1:$C$338,3,FALSE),VLOOKUP(BB223,'class and classification'!$A$340:$C$378,3,FALSE))</f>
        <v>SD</v>
      </c>
      <c r="BG223">
        <v>2.1</v>
      </c>
      <c r="BH223">
        <v>4.9000000000000004</v>
      </c>
      <c r="BI223">
        <v>11</v>
      </c>
      <c r="BJ223">
        <v>19.600000000000001</v>
      </c>
      <c r="BL223" t="s">
        <v>91</v>
      </c>
      <c r="BM223" t="str">
        <f>IFERROR(VLOOKUP(BL223,'class and classification'!$A$1:$B$338,2,FALSE),VLOOKUP(BL223,'class and classification'!$A$340:$B$378,2,FALSE))</f>
        <v>Predominantly Rural</v>
      </c>
      <c r="BN223" t="str">
        <f>IFERROR(VLOOKUP(BL223,'class and classification'!$A$1:$C$338,3,FALSE),VLOOKUP(BL223,'class and classification'!$A$340:$C$378,3,FALSE))</f>
        <v>SD</v>
      </c>
      <c r="BP223">
        <v>43.56</v>
      </c>
      <c r="BQ223">
        <v>63.85</v>
      </c>
      <c r="BR223">
        <v>72.72</v>
      </c>
      <c r="BS223">
        <v>72.81</v>
      </c>
      <c r="BT223">
        <v>77.760000000000005</v>
      </c>
    </row>
    <row r="224" spans="1:72"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79</v>
      </c>
      <c r="F224">
        <v>86</v>
      </c>
      <c r="G224">
        <v>88</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I224">
        <v>31.7</v>
      </c>
      <c r="AJ224">
        <v>51.9</v>
      </c>
      <c r="BB224" t="s">
        <v>98</v>
      </c>
      <c r="BC224" t="str">
        <f>IFERROR(VLOOKUP(BB224,'class and classification'!$A$1:$B$338,2,FALSE),VLOOKUP(BB224,'class and classification'!$A$340:$B$378,2,FALSE))</f>
        <v>Predominantly Urban</v>
      </c>
      <c r="BD224" t="str">
        <f>IFERROR(VLOOKUP(BB224,'class and classification'!$A$1:$C$338,3,FALSE),VLOOKUP(BB224,'class and classification'!$A$340:$C$378,3,FALSE))</f>
        <v>SD</v>
      </c>
      <c r="BG224">
        <v>2.8</v>
      </c>
      <c r="BH224">
        <v>5.7</v>
      </c>
      <c r="BI224">
        <v>15.2</v>
      </c>
      <c r="BJ224">
        <v>16</v>
      </c>
      <c r="BL224" t="s">
        <v>98</v>
      </c>
      <c r="BM224" t="str">
        <f>IFERROR(VLOOKUP(BL224,'class and classification'!$A$1:$B$338,2,FALSE),VLOOKUP(BL224,'class and classification'!$A$340:$B$378,2,FALSE))</f>
        <v>Predominantly Urban</v>
      </c>
      <c r="BN224" t="str">
        <f>IFERROR(VLOOKUP(BL224,'class and classification'!$A$1:$C$338,3,FALSE),VLOOKUP(BL224,'class and classification'!$A$340:$C$378,3,FALSE))</f>
        <v>SD</v>
      </c>
      <c r="BP224">
        <v>49.69</v>
      </c>
      <c r="BQ224">
        <v>81.98</v>
      </c>
      <c r="BR224">
        <v>91.4</v>
      </c>
      <c r="BS224">
        <v>87.06</v>
      </c>
      <c r="BT224">
        <v>89.23</v>
      </c>
    </row>
    <row r="225" spans="1:72"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81</v>
      </c>
      <c r="F225">
        <v>83</v>
      </c>
      <c r="G225">
        <v>86.1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I225">
        <v>33.4</v>
      </c>
      <c r="AJ225">
        <v>69.5</v>
      </c>
      <c r="BB225" t="s">
        <v>106</v>
      </c>
      <c r="BC225" t="str">
        <f>IFERROR(VLOOKUP(BB225,'class and classification'!$A$1:$B$338,2,FALSE),VLOOKUP(BB225,'class and classification'!$A$340:$B$378,2,FALSE))</f>
        <v>Predominantly Urban</v>
      </c>
      <c r="BD225" t="str">
        <f>IFERROR(VLOOKUP(BB225,'class and classification'!$A$1:$C$338,3,FALSE),VLOOKUP(BB225,'class and classification'!$A$340:$C$378,3,FALSE))</f>
        <v>SD</v>
      </c>
      <c r="BG225">
        <v>2.7</v>
      </c>
      <c r="BH225">
        <v>3.9</v>
      </c>
      <c r="BI225">
        <v>5.3</v>
      </c>
      <c r="BJ225">
        <v>3.9</v>
      </c>
      <c r="BL225" t="s">
        <v>106</v>
      </c>
      <c r="BM225" t="str">
        <f>IFERROR(VLOOKUP(BL225,'class and classification'!$A$1:$B$338,2,FALSE),VLOOKUP(BL225,'class and classification'!$A$340:$B$378,2,FALSE))</f>
        <v>Predominantly Urban</v>
      </c>
      <c r="BN225" t="str">
        <f>IFERROR(VLOOKUP(BL225,'class and classification'!$A$1:$C$338,3,FALSE),VLOOKUP(BL225,'class and classification'!$A$340:$C$378,3,FALSE))</f>
        <v>SD</v>
      </c>
      <c r="BP225">
        <v>49.57</v>
      </c>
      <c r="BQ225">
        <v>72.290000000000006</v>
      </c>
      <c r="BR225">
        <v>77.78</v>
      </c>
      <c r="BS225">
        <v>75.87</v>
      </c>
      <c r="BT225">
        <v>83.4</v>
      </c>
    </row>
    <row r="226" spans="1:72"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80</v>
      </c>
      <c r="F226">
        <v>85</v>
      </c>
      <c r="G226">
        <v>89.1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I226">
        <v>68.599999999999994</v>
      </c>
      <c r="AJ226">
        <v>81.8</v>
      </c>
      <c r="BB226" t="s">
        <v>114</v>
      </c>
      <c r="BC226" t="str">
        <f>IFERROR(VLOOKUP(BB226,'class and classification'!$A$1:$B$338,2,FALSE),VLOOKUP(BB226,'class and classification'!$A$340:$B$378,2,FALSE))</f>
        <v>Predominantly Urban</v>
      </c>
      <c r="BD226" t="str">
        <f>IFERROR(VLOOKUP(BB226,'class and classification'!$A$1:$C$338,3,FALSE),VLOOKUP(BB226,'class and classification'!$A$340:$C$378,3,FALSE))</f>
        <v>SD</v>
      </c>
      <c r="BG226">
        <v>0.7</v>
      </c>
      <c r="BH226">
        <v>0.9</v>
      </c>
      <c r="BI226">
        <v>1.5</v>
      </c>
      <c r="BJ226">
        <v>4.5999999999999996</v>
      </c>
      <c r="BL226" t="s">
        <v>114</v>
      </c>
      <c r="BM226" t="str">
        <f>IFERROR(VLOOKUP(BL226,'class and classification'!$A$1:$B$338,2,FALSE),VLOOKUP(BL226,'class and classification'!$A$340:$B$378,2,FALSE))</f>
        <v>Predominantly Urban</v>
      </c>
      <c r="BN226" t="str">
        <f>IFERROR(VLOOKUP(BL226,'class and classification'!$A$1:$C$338,3,FALSE),VLOOKUP(BL226,'class and classification'!$A$340:$C$378,3,FALSE))</f>
        <v>SD</v>
      </c>
      <c r="BP226">
        <v>79.08</v>
      </c>
      <c r="BQ226">
        <v>92.88</v>
      </c>
      <c r="BR226">
        <v>91.15</v>
      </c>
      <c r="BS226">
        <v>89.53</v>
      </c>
      <c r="BT226">
        <v>96.09</v>
      </c>
    </row>
    <row r="227" spans="1:72"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95</v>
      </c>
      <c r="F227">
        <v>96</v>
      </c>
      <c r="G227">
        <v>96.699999999999989</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I227">
        <v>2.8</v>
      </c>
      <c r="AJ227">
        <v>3.4</v>
      </c>
      <c r="BB227" t="s">
        <v>128</v>
      </c>
      <c r="BC227" t="str">
        <f>IFERROR(VLOOKUP(BB227,'class and classification'!$A$1:$B$338,2,FALSE),VLOOKUP(BB227,'class and classification'!$A$340:$B$378,2,FALSE))</f>
        <v>Urban with Significant Rural</v>
      </c>
      <c r="BD227" t="str">
        <f>IFERROR(VLOOKUP(BB227,'class and classification'!$A$1:$C$338,3,FALSE),VLOOKUP(BB227,'class and classification'!$A$340:$C$378,3,FALSE))</f>
        <v>SD</v>
      </c>
      <c r="BG227">
        <v>3.2</v>
      </c>
      <c r="BH227">
        <v>5.4</v>
      </c>
      <c r="BI227">
        <v>8.6999999999999993</v>
      </c>
      <c r="BJ227">
        <v>9.4</v>
      </c>
      <c r="BL227" t="s">
        <v>128</v>
      </c>
      <c r="BM227" t="str">
        <f>IFERROR(VLOOKUP(BL227,'class and classification'!$A$1:$B$338,2,FALSE),VLOOKUP(BL227,'class and classification'!$A$340:$B$378,2,FALSE))</f>
        <v>Urban with Significant Rural</v>
      </c>
      <c r="BN227" t="str">
        <f>IFERROR(VLOOKUP(BL227,'class and classification'!$A$1:$C$338,3,FALSE),VLOOKUP(BL227,'class and classification'!$A$340:$C$378,3,FALSE))</f>
        <v>SD</v>
      </c>
      <c r="BP227">
        <v>47.9</v>
      </c>
      <c r="BQ227">
        <v>70.459999999999994</v>
      </c>
      <c r="BR227">
        <v>67.989999999999995</v>
      </c>
      <c r="BS227">
        <v>67.81</v>
      </c>
      <c r="BT227">
        <v>70.989999999999995</v>
      </c>
    </row>
    <row r="228" spans="1:72" x14ac:dyDescent="0.3">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I228">
        <v>0.9</v>
      </c>
      <c r="AJ228">
        <v>5.2</v>
      </c>
      <c r="BB228" t="s">
        <v>131</v>
      </c>
      <c r="BC228" t="str">
        <f>IFERROR(VLOOKUP(BB228,'class and classification'!$A$1:$B$338,2,FALSE),VLOOKUP(BB228,'class and classification'!$A$340:$B$378,2,FALSE))</f>
        <v>Predominantly Urban</v>
      </c>
      <c r="BD228" t="str">
        <f>IFERROR(VLOOKUP(BB228,'class and classification'!$A$1:$C$338,3,FALSE),VLOOKUP(BB228,'class and classification'!$A$340:$C$378,3,FALSE))</f>
        <v>SD</v>
      </c>
      <c r="BG228">
        <v>0.5</v>
      </c>
      <c r="BH228">
        <v>0.8</v>
      </c>
      <c r="BI228">
        <v>1.2</v>
      </c>
      <c r="BJ228">
        <v>1.5</v>
      </c>
      <c r="BL228" t="s">
        <v>131</v>
      </c>
      <c r="BM228" t="str">
        <f>IFERROR(VLOOKUP(BL228,'class and classification'!$A$1:$B$338,2,FALSE),VLOOKUP(BL228,'class and classification'!$A$340:$B$378,2,FALSE))</f>
        <v>Predominantly Urban</v>
      </c>
      <c r="BN228" t="str">
        <f>IFERROR(VLOOKUP(BL228,'class and classification'!$A$1:$C$338,3,FALSE),VLOOKUP(BL228,'class and classification'!$A$340:$C$378,3,FALSE))</f>
        <v>SD</v>
      </c>
      <c r="BP228">
        <v>59.04</v>
      </c>
      <c r="BQ228">
        <v>83.55</v>
      </c>
      <c r="BR228">
        <v>91.78</v>
      </c>
      <c r="BS228">
        <v>94.65</v>
      </c>
      <c r="BT228">
        <v>94.64</v>
      </c>
    </row>
    <row r="229" spans="1:72" x14ac:dyDescent="0.3">
      <c r="A229" t="s">
        <v>1187</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I229">
        <v>5.4</v>
      </c>
      <c r="AJ229">
        <v>6.5</v>
      </c>
      <c r="BB229" t="s">
        <v>177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G229">
        <v>7.7</v>
      </c>
      <c r="BH229">
        <v>9.1999999999999993</v>
      </c>
      <c r="BI229">
        <v>10.199999999999999</v>
      </c>
      <c r="BJ229">
        <v>11.3</v>
      </c>
      <c r="BL229" t="s">
        <v>177</v>
      </c>
      <c r="BM229" t="str">
        <f>IFERROR(VLOOKUP(BL229,'class and classification'!$A$1:$B$338,2,FALSE),VLOOKUP(BL229,'class and classification'!$A$340:$B$378,2,FALSE))</f>
        <v>Urban with Significant Rural</v>
      </c>
      <c r="BN229" t="str">
        <f>IFERROR(VLOOKUP(BL229,'class and classification'!$A$1:$C$338,3,FALSE),VLOOKUP(BL229,'class and classification'!$A$340:$C$378,3,FALSE))</f>
        <v>SD</v>
      </c>
      <c r="BP229">
        <v>34.229999999999997</v>
      </c>
      <c r="BQ229">
        <v>63.03</v>
      </c>
      <c r="BR229">
        <v>67.739999999999995</v>
      </c>
      <c r="BS229">
        <v>69.819999999999993</v>
      </c>
      <c r="BT229">
        <v>73.45</v>
      </c>
    </row>
    <row r="230" spans="1:72"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I230">
        <v>1.6</v>
      </c>
      <c r="AJ230">
        <v>1.9</v>
      </c>
      <c r="BB230" t="s">
        <v>222</v>
      </c>
      <c r="BC230" t="str">
        <f>IFERROR(VLOOKUP(BB230,'class and classification'!$A$1:$B$338,2,FALSE),VLOOKUP(BB230,'class and classification'!$A$340:$B$378,2,FALSE))</f>
        <v>Predominantly Urban</v>
      </c>
      <c r="BD230" t="str">
        <f>IFERROR(VLOOKUP(BB230,'class and classification'!$A$1:$C$338,3,FALSE),VLOOKUP(BB230,'class and classification'!$A$340:$C$378,3,FALSE))</f>
        <v>SD</v>
      </c>
      <c r="BG230">
        <v>2.4</v>
      </c>
      <c r="BH230">
        <v>3.1</v>
      </c>
      <c r="BI230">
        <v>4.2</v>
      </c>
      <c r="BJ230">
        <v>4.8</v>
      </c>
      <c r="BL230" t="s">
        <v>222</v>
      </c>
      <c r="BM230" t="str">
        <f>IFERROR(VLOOKUP(BL230,'class and classification'!$A$1:$B$338,2,FALSE),VLOOKUP(BL230,'class and classification'!$A$340:$B$378,2,FALSE))</f>
        <v>Predominantly Urban</v>
      </c>
      <c r="BN230" t="str">
        <f>IFERROR(VLOOKUP(BL230,'class and classification'!$A$1:$C$338,3,FALSE),VLOOKUP(BL230,'class and classification'!$A$340:$C$378,3,FALSE))</f>
        <v>SD</v>
      </c>
      <c r="BP230">
        <v>57.97</v>
      </c>
      <c r="BQ230">
        <v>81.31</v>
      </c>
      <c r="BR230">
        <v>86.51</v>
      </c>
      <c r="BS230">
        <v>87.13</v>
      </c>
      <c r="BT230">
        <v>90.46</v>
      </c>
    </row>
    <row r="231" spans="1:72"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I231">
        <v>4.9000000000000004</v>
      </c>
      <c r="AJ231">
        <v>6.1</v>
      </c>
      <c r="BB231" t="s">
        <v>275</v>
      </c>
      <c r="BC231" t="str">
        <f>IFERROR(VLOOKUP(BB231,'class and classification'!$A$1:$B$338,2,FALSE),VLOOKUP(BB231,'class and classification'!$A$340:$B$378,2,FALSE))</f>
        <v>Urban with Significant Rural</v>
      </c>
      <c r="BD231" t="str">
        <f>IFERROR(VLOOKUP(BB231,'class and classification'!$A$1:$C$338,3,FALSE),VLOOKUP(BB231,'class and classification'!$A$340:$C$378,3,FALSE))</f>
        <v>SD</v>
      </c>
      <c r="BG231">
        <v>7.6</v>
      </c>
      <c r="BH231">
        <v>11.6</v>
      </c>
      <c r="BI231">
        <v>14.7</v>
      </c>
      <c r="BJ231">
        <v>18</v>
      </c>
      <c r="BL231" t="s">
        <v>275</v>
      </c>
      <c r="BM231" t="str">
        <f>IFERROR(VLOOKUP(BL231,'class and classification'!$A$1:$B$338,2,FALSE),VLOOKUP(BL231,'class and classification'!$A$340:$B$378,2,FALSE))</f>
        <v>Urban with Significant Rural</v>
      </c>
      <c r="BN231" t="str">
        <f>IFERROR(VLOOKUP(BL231,'class and classification'!$A$1:$C$338,3,FALSE),VLOOKUP(BL231,'class and classification'!$A$340:$C$378,3,FALSE))</f>
        <v>SD</v>
      </c>
      <c r="BP231">
        <v>41.41</v>
      </c>
      <c r="BQ231">
        <v>69.11</v>
      </c>
      <c r="BR231">
        <v>70</v>
      </c>
      <c r="BS231">
        <v>71.13</v>
      </c>
      <c r="BT231">
        <v>75.319999999999993</v>
      </c>
    </row>
    <row r="232" spans="1:72"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I232">
        <v>10.4</v>
      </c>
      <c r="AJ232">
        <v>12.7</v>
      </c>
      <c r="BB232" t="s">
        <v>308</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G232">
        <v>2.7</v>
      </c>
      <c r="BH232">
        <v>5.3</v>
      </c>
      <c r="BI232">
        <v>7.9</v>
      </c>
      <c r="BJ232">
        <v>9.3000000000000007</v>
      </c>
      <c r="BL232" t="s">
        <v>308</v>
      </c>
      <c r="BM232" t="str">
        <f>IFERROR(VLOOKUP(BL232,'class and classification'!$A$1:$B$338,2,FALSE),VLOOKUP(BL232,'class and classification'!$A$340:$B$378,2,FALSE))</f>
        <v>Predominantly Rural</v>
      </c>
      <c r="BN232" t="str">
        <f>IFERROR(VLOOKUP(BL232,'class and classification'!$A$1:$C$338,3,FALSE),VLOOKUP(BL232,'class and classification'!$A$340:$C$378,3,FALSE))</f>
        <v>SD</v>
      </c>
      <c r="BP232">
        <v>34.96</v>
      </c>
      <c r="BQ232">
        <v>61.77</v>
      </c>
      <c r="BR232">
        <v>70.790000000000006</v>
      </c>
      <c r="BS232">
        <v>73.86</v>
      </c>
      <c r="BT232">
        <v>75.819999999999993</v>
      </c>
    </row>
    <row r="233" spans="1:72"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I233">
        <v>78.7</v>
      </c>
      <c r="AJ233">
        <v>79</v>
      </c>
      <c r="BB233" t="s">
        <v>12</v>
      </c>
      <c r="BC233" t="str">
        <f>IFERROR(VLOOKUP(BB233,'class and classification'!$A$1:$B$338,2,FALSE),VLOOKUP(BB233,'class and classification'!$A$340:$B$378,2,FALSE))</f>
        <v>Urban with Significant Rural</v>
      </c>
      <c r="BD233" t="str">
        <f>IFERROR(VLOOKUP(BB233,'class and classification'!$A$1:$C$338,3,FALSE),VLOOKUP(BB233,'class and classification'!$A$340:$C$378,3,FALSE))</f>
        <v>SD</v>
      </c>
      <c r="BG233">
        <v>3.8</v>
      </c>
      <c r="BH233">
        <v>4.9000000000000004</v>
      </c>
      <c r="BI233">
        <v>7.5</v>
      </c>
      <c r="BJ233">
        <v>11.9</v>
      </c>
      <c r="BL233" t="s">
        <v>12</v>
      </c>
      <c r="BM233" t="str">
        <f>IFERROR(VLOOKUP(BL233,'class and classification'!$A$1:$B$338,2,FALSE),VLOOKUP(BL233,'class and classification'!$A$340:$B$378,2,FALSE))</f>
        <v>Urban with Significant Rural</v>
      </c>
      <c r="BN233" t="str">
        <f>IFERROR(VLOOKUP(BL233,'class and classification'!$A$1:$C$338,3,FALSE),VLOOKUP(BL233,'class and classification'!$A$340:$C$378,3,FALSE))</f>
        <v>SD</v>
      </c>
      <c r="BP233">
        <v>55.11</v>
      </c>
      <c r="BQ233">
        <v>70.45</v>
      </c>
      <c r="BR233">
        <v>70.62</v>
      </c>
      <c r="BS233">
        <v>72.28</v>
      </c>
      <c r="BT233">
        <v>70.989999999999995</v>
      </c>
    </row>
    <row r="234" spans="1:72"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I234">
        <v>11.5</v>
      </c>
      <c r="AJ234">
        <v>19.2</v>
      </c>
      <c r="BB234" t="s">
        <v>56</v>
      </c>
      <c r="BC234" t="str">
        <f>IFERROR(VLOOKUP(BB234,'class and classification'!$A$1:$B$338,2,FALSE),VLOOKUP(BB234,'class and classification'!$A$340:$B$378,2,FALSE))</f>
        <v>Predominantly Urban</v>
      </c>
      <c r="BD234" t="str">
        <f>IFERROR(VLOOKUP(BB234,'class and classification'!$A$1:$C$338,3,FALSE),VLOOKUP(BB234,'class and classification'!$A$340:$C$378,3,FALSE))</f>
        <v>SD</v>
      </c>
      <c r="BG234">
        <v>1.3</v>
      </c>
      <c r="BH234">
        <v>2.1</v>
      </c>
      <c r="BI234">
        <v>4.5</v>
      </c>
      <c r="BJ234">
        <v>10.7</v>
      </c>
      <c r="BL234" t="s">
        <v>56</v>
      </c>
      <c r="BM234" t="str">
        <f>IFERROR(VLOOKUP(BL234,'class and classification'!$A$1:$B$338,2,FALSE),VLOOKUP(BL234,'class and classification'!$A$340:$B$378,2,FALSE))</f>
        <v>Predominantly Urban</v>
      </c>
      <c r="BN234" t="str">
        <f>IFERROR(VLOOKUP(BL234,'class and classification'!$A$1:$C$338,3,FALSE),VLOOKUP(BL234,'class and classification'!$A$340:$C$378,3,FALSE))</f>
        <v>SD</v>
      </c>
      <c r="BP234">
        <v>36.4</v>
      </c>
      <c r="BQ234">
        <v>78.63</v>
      </c>
      <c r="BR234">
        <v>76.02</v>
      </c>
      <c r="BS234">
        <v>74.84</v>
      </c>
      <c r="BT234">
        <v>75.69</v>
      </c>
    </row>
    <row r="235" spans="1:72"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I235">
        <v>5.5</v>
      </c>
      <c r="AJ235">
        <v>15.8</v>
      </c>
      <c r="BB235" t="s">
        <v>81</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G235">
        <v>5.7</v>
      </c>
      <c r="BH235">
        <v>11.1</v>
      </c>
      <c r="BI235">
        <v>14.7</v>
      </c>
      <c r="BJ235">
        <v>40</v>
      </c>
      <c r="BL235" t="s">
        <v>81</v>
      </c>
      <c r="BM235" t="str">
        <f>IFERROR(VLOOKUP(BL235,'class and classification'!$A$1:$B$338,2,FALSE),VLOOKUP(BL235,'class and classification'!$A$340:$B$378,2,FALSE))</f>
        <v>Predominantly Urban</v>
      </c>
      <c r="BN235" t="str">
        <f>IFERROR(VLOOKUP(BL235,'class and classification'!$A$1:$C$338,3,FALSE),VLOOKUP(BL235,'class and classification'!$A$340:$C$378,3,FALSE))</f>
        <v>SD</v>
      </c>
      <c r="BP235">
        <v>63.95</v>
      </c>
      <c r="BQ235">
        <v>72.48</v>
      </c>
      <c r="BR235">
        <v>76</v>
      </c>
      <c r="BS235">
        <v>89.6</v>
      </c>
      <c r="BT235">
        <v>93.19</v>
      </c>
    </row>
    <row r="236" spans="1:72"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I236">
        <v>7.5</v>
      </c>
      <c r="AJ236">
        <v>17.5</v>
      </c>
      <c r="BB236" t="s">
        <v>86</v>
      </c>
      <c r="BC236" t="str">
        <f>IFERROR(VLOOKUP(BB236,'class and classification'!$A$1:$B$338,2,FALSE),VLOOKUP(BB236,'class and classification'!$A$340:$B$378,2,FALSE))</f>
        <v>Urban with Significant Rural</v>
      </c>
      <c r="BD236" t="str">
        <f>IFERROR(VLOOKUP(BB236,'class and classification'!$A$1:$C$338,3,FALSE),VLOOKUP(BB236,'class and classification'!$A$340:$C$378,3,FALSE))</f>
        <v>SD</v>
      </c>
      <c r="BG236">
        <v>1.2</v>
      </c>
      <c r="BH236">
        <v>1.8</v>
      </c>
      <c r="BI236">
        <v>4.2</v>
      </c>
      <c r="BJ236">
        <v>19.100000000000001</v>
      </c>
      <c r="BL236" t="s">
        <v>86</v>
      </c>
      <c r="BM236" t="str">
        <f>IFERROR(VLOOKUP(BL236,'class and classification'!$A$1:$B$338,2,FALSE),VLOOKUP(BL236,'class and classification'!$A$340:$B$378,2,FALSE))</f>
        <v>Urban with Significant Rural</v>
      </c>
      <c r="BN236" t="str">
        <f>IFERROR(VLOOKUP(BL236,'class and classification'!$A$1:$C$338,3,FALSE),VLOOKUP(BL236,'class and classification'!$A$340:$C$378,3,FALSE))</f>
        <v>SD</v>
      </c>
      <c r="BP236">
        <v>53.66</v>
      </c>
      <c r="BQ236">
        <v>66.89</v>
      </c>
      <c r="BR236">
        <v>76.69</v>
      </c>
      <c r="BS236">
        <v>78.33</v>
      </c>
      <c r="BT236">
        <v>78.44</v>
      </c>
    </row>
    <row r="237" spans="1:72" x14ac:dyDescent="0.3">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I237">
        <v>14.2</v>
      </c>
      <c r="AJ237">
        <v>17.8</v>
      </c>
      <c r="BB237" t="s">
        <v>115</v>
      </c>
      <c r="BC237" t="str">
        <f>IFERROR(VLOOKUP(BB237,'class and classification'!$A$1:$B$338,2,FALSE),VLOOKUP(BB237,'class and classification'!$A$340:$B$378,2,FALSE))</f>
        <v>Predominantly Urban</v>
      </c>
      <c r="BD237" t="str">
        <f>IFERROR(VLOOKUP(BB237,'class and classification'!$A$1:$C$338,3,FALSE),VLOOKUP(BB237,'class and classification'!$A$340:$C$378,3,FALSE))</f>
        <v>SD</v>
      </c>
      <c r="BG237">
        <v>5.7</v>
      </c>
      <c r="BH237">
        <v>6.3</v>
      </c>
      <c r="BI237">
        <v>6.4</v>
      </c>
      <c r="BJ237">
        <v>15.9</v>
      </c>
      <c r="BL237" t="s">
        <v>115</v>
      </c>
      <c r="BM237" t="str">
        <f>IFERROR(VLOOKUP(BL237,'class and classification'!$A$1:$B$338,2,FALSE),VLOOKUP(BL237,'class and classification'!$A$340:$B$378,2,FALSE))</f>
        <v>Predominantly Urban</v>
      </c>
      <c r="BN237" t="str">
        <f>IFERROR(VLOOKUP(BL237,'class and classification'!$A$1:$C$338,3,FALSE),VLOOKUP(BL237,'class and classification'!$A$340:$C$378,3,FALSE))</f>
        <v>SD</v>
      </c>
      <c r="BP237">
        <v>72.91</v>
      </c>
      <c r="BQ237">
        <v>79.58</v>
      </c>
      <c r="BR237">
        <v>80.47</v>
      </c>
      <c r="BS237">
        <v>83.2</v>
      </c>
      <c r="BT237">
        <v>91.22</v>
      </c>
    </row>
    <row r="238" spans="1:72"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I238">
        <v>51.9</v>
      </c>
      <c r="AJ238">
        <v>56.3</v>
      </c>
      <c r="BB238" t="s">
        <v>162</v>
      </c>
      <c r="BC238" t="str">
        <f>IFERROR(VLOOKUP(BB238,'class and classification'!$A$1:$B$338,2,FALSE),VLOOKUP(BB238,'class and classification'!$A$340:$B$378,2,FALSE))</f>
        <v>Urban with Significant Rural</v>
      </c>
      <c r="BD238" t="str">
        <f>IFERROR(VLOOKUP(BB238,'class and classification'!$A$1:$C$338,3,FALSE),VLOOKUP(BB238,'class and classification'!$A$340:$C$378,3,FALSE))</f>
        <v>SD</v>
      </c>
      <c r="BG238">
        <v>3.8</v>
      </c>
      <c r="BH238">
        <v>4.5999999999999996</v>
      </c>
      <c r="BI238">
        <v>11.5</v>
      </c>
      <c r="BJ238">
        <v>27.8</v>
      </c>
      <c r="BL238" t="s">
        <v>162</v>
      </c>
      <c r="BM238" t="str">
        <f>IFERROR(VLOOKUP(BL238,'class and classification'!$A$1:$B$338,2,FALSE),VLOOKUP(BL238,'class and classification'!$A$340:$B$378,2,FALSE))</f>
        <v>Urban with Significant Rural</v>
      </c>
      <c r="BN238" t="str">
        <f>IFERROR(VLOOKUP(BL238,'class and classification'!$A$1:$C$338,3,FALSE),VLOOKUP(BL238,'class and classification'!$A$340:$C$378,3,FALSE))</f>
        <v>SD</v>
      </c>
      <c r="BP238">
        <v>57.81</v>
      </c>
      <c r="BQ238">
        <v>67.37</v>
      </c>
      <c r="BR238">
        <v>63.55</v>
      </c>
      <c r="BS238">
        <v>64.98</v>
      </c>
      <c r="BT238">
        <v>63.88</v>
      </c>
    </row>
    <row r="239" spans="1:72"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98</v>
      </c>
      <c r="F239">
        <v>98</v>
      </c>
      <c r="G239">
        <v>98.7</v>
      </c>
      <c r="H239">
        <v>98.7</v>
      </c>
      <c r="I239">
        <v>98.7</v>
      </c>
      <c r="J239">
        <v>98.9</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I239">
        <v>5.7</v>
      </c>
      <c r="AJ239">
        <v>7.2</v>
      </c>
      <c r="BB239" t="s">
        <v>231</v>
      </c>
      <c r="BC239" t="str">
        <f>IFERROR(VLOOKUP(BB239,'class and classification'!$A$1:$B$338,2,FALSE),VLOOKUP(BB239,'class and classification'!$A$340:$B$378,2,FALSE))</f>
        <v>Predominantly Rural</v>
      </c>
      <c r="BD239" t="str">
        <f>IFERROR(VLOOKUP(BB239,'class and classification'!$A$1:$C$338,3,FALSE),VLOOKUP(BB239,'class and classification'!$A$340:$C$378,3,FALSE))</f>
        <v>SD</v>
      </c>
      <c r="BG239">
        <v>1.8</v>
      </c>
      <c r="BH239">
        <v>2.4</v>
      </c>
      <c r="BI239">
        <v>15.3</v>
      </c>
      <c r="BJ239">
        <v>36</v>
      </c>
      <c r="BL239" t="s">
        <v>231</v>
      </c>
      <c r="BM239" t="str">
        <f>IFERROR(VLOOKUP(BL239,'class and classification'!$A$1:$B$338,2,FALSE),VLOOKUP(BL239,'class and classification'!$A$340:$B$378,2,FALSE))</f>
        <v>Predominantly Rural</v>
      </c>
      <c r="BN239" t="str">
        <f>IFERROR(VLOOKUP(BL239,'class and classification'!$A$1:$C$338,3,FALSE),VLOOKUP(BL239,'class and classification'!$A$340:$C$378,3,FALSE))</f>
        <v>SD</v>
      </c>
      <c r="BP239">
        <v>49.68</v>
      </c>
      <c r="BQ239">
        <v>60.84</v>
      </c>
      <c r="BR239">
        <v>62.22</v>
      </c>
      <c r="BS239">
        <v>62.35</v>
      </c>
      <c r="BT239">
        <v>63.51</v>
      </c>
    </row>
    <row r="240" spans="1:72"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94</v>
      </c>
      <c r="F240">
        <v>95</v>
      </c>
      <c r="G240">
        <v>97.1</v>
      </c>
      <c r="H240">
        <v>97.7</v>
      </c>
      <c r="I240">
        <v>98.3</v>
      </c>
      <c r="J240">
        <v>98.2</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I240">
        <v>21.7</v>
      </c>
      <c r="AJ240">
        <v>42.1</v>
      </c>
      <c r="BB240" t="s">
        <v>108</v>
      </c>
      <c r="BC240" t="str">
        <f>IFERROR(VLOOKUP(BB240,'class and classification'!$A$1:$B$338,2,FALSE),VLOOKUP(BB240,'class and classification'!$A$340:$B$378,2,FALSE))</f>
        <v>Urban with Significant Rural</v>
      </c>
      <c r="BD240" t="str">
        <f>IFERROR(VLOOKUP(BB240,'class and classification'!$A$1:$C$338,3,FALSE),VLOOKUP(BB240,'class and classification'!$A$340:$C$378,3,FALSE))</f>
        <v>SD</v>
      </c>
      <c r="BG240">
        <v>1.4</v>
      </c>
      <c r="BH240">
        <v>1.9</v>
      </c>
      <c r="BI240">
        <v>5.3</v>
      </c>
      <c r="BJ240">
        <v>26.4</v>
      </c>
      <c r="BL240" t="s">
        <v>108</v>
      </c>
      <c r="BM240" t="str">
        <f>IFERROR(VLOOKUP(BL240,'class and classification'!$A$1:$B$338,2,FALSE),VLOOKUP(BL240,'class and classification'!$A$340:$B$378,2,FALSE))</f>
        <v>Urban with Significant Rural</v>
      </c>
      <c r="BN240" t="str">
        <f>IFERROR(VLOOKUP(BL240,'class and classification'!$A$1:$C$338,3,FALSE),VLOOKUP(BL240,'class and classification'!$A$340:$C$378,3,FALSE))</f>
        <v>SD</v>
      </c>
      <c r="BP240">
        <v>43.51</v>
      </c>
      <c r="BQ240">
        <v>78.62</v>
      </c>
      <c r="BR240">
        <v>80.22</v>
      </c>
      <c r="BS240">
        <v>79.77</v>
      </c>
      <c r="BT240">
        <v>80.180000000000007</v>
      </c>
    </row>
    <row r="241" spans="1:72"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91</v>
      </c>
      <c r="F241">
        <v>93</v>
      </c>
      <c r="G241">
        <v>95.4</v>
      </c>
      <c r="H241">
        <v>96.199999999999989</v>
      </c>
      <c r="I241">
        <v>96.5</v>
      </c>
      <c r="J241">
        <v>96.7</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I241">
        <v>1.4</v>
      </c>
      <c r="AJ241">
        <v>1.5</v>
      </c>
      <c r="BB241" t="s">
        <v>267</v>
      </c>
      <c r="BC241" t="str">
        <f>IFERROR(VLOOKUP(BB241,'class and classification'!$A$1:$B$338,2,FALSE),VLOOKUP(BB241,'class and classification'!$A$340:$B$378,2,FALSE))</f>
        <v>Predominantly Rural</v>
      </c>
      <c r="BD241" t="str">
        <f>IFERROR(VLOOKUP(BB241,'class and classification'!$A$1:$C$338,3,FALSE),VLOOKUP(BB241,'class and classification'!$A$340:$C$378,3,FALSE))</f>
        <v>SD</v>
      </c>
      <c r="BG241">
        <v>1</v>
      </c>
      <c r="BH241">
        <v>1.6</v>
      </c>
      <c r="BI241">
        <v>6</v>
      </c>
      <c r="BJ241">
        <v>23.9</v>
      </c>
      <c r="BL241" t="s">
        <v>267</v>
      </c>
      <c r="BM241" t="str">
        <f>IFERROR(VLOOKUP(BL241,'class and classification'!$A$1:$B$338,2,FALSE),VLOOKUP(BL241,'class and classification'!$A$340:$B$378,2,FALSE))</f>
        <v>Predominantly Rural</v>
      </c>
      <c r="BN241" t="str">
        <f>IFERROR(VLOOKUP(BL241,'class and classification'!$A$1:$C$338,3,FALSE),VLOOKUP(BL241,'class and classification'!$A$340:$C$378,3,FALSE))</f>
        <v>SD</v>
      </c>
      <c r="BP241">
        <v>50.37</v>
      </c>
      <c r="BQ241">
        <v>56.32</v>
      </c>
      <c r="BR241">
        <v>52.08</v>
      </c>
      <c r="BS241">
        <v>51.26</v>
      </c>
      <c r="BT241">
        <v>56.47</v>
      </c>
    </row>
    <row r="242" spans="1:72"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86</v>
      </c>
      <c r="F242">
        <v>88</v>
      </c>
      <c r="G242">
        <v>90.399999999999991</v>
      </c>
      <c r="H242">
        <v>92</v>
      </c>
      <c r="I242">
        <v>93.1</v>
      </c>
      <c r="J242">
        <v>93.5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I242">
        <v>5</v>
      </c>
      <c r="AJ242">
        <v>10.199999999999999</v>
      </c>
      <c r="BB242" t="s">
        <v>277</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G242">
        <v>19.899999999999999</v>
      </c>
      <c r="BH242">
        <v>43.2</v>
      </c>
      <c r="BI242">
        <v>49.1</v>
      </c>
      <c r="BJ242">
        <v>61.1</v>
      </c>
      <c r="BL242" t="s">
        <v>277</v>
      </c>
      <c r="BM242" t="str">
        <f>IFERROR(VLOOKUP(BL242,'class and classification'!$A$1:$B$338,2,FALSE),VLOOKUP(BL242,'class and classification'!$A$340:$B$378,2,FALSE))</f>
        <v>Predominantly Urban</v>
      </c>
      <c r="BN242" t="str">
        <f>IFERROR(VLOOKUP(BL242,'class and classification'!$A$1:$C$338,3,FALSE),VLOOKUP(BL242,'class and classification'!$A$340:$C$378,3,FALSE))</f>
        <v>SD</v>
      </c>
      <c r="BP242">
        <v>51.86</v>
      </c>
      <c r="BQ242">
        <v>86.76</v>
      </c>
      <c r="BR242">
        <v>83.29</v>
      </c>
      <c r="BS242">
        <v>84.5</v>
      </c>
      <c r="BT242">
        <v>85.36</v>
      </c>
    </row>
    <row r="243" spans="1:72"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83</v>
      </c>
      <c r="F243">
        <v>89</v>
      </c>
      <c r="G243">
        <v>91.2</v>
      </c>
      <c r="H243">
        <v>93</v>
      </c>
      <c r="I243">
        <v>93.4</v>
      </c>
      <c r="J243">
        <v>94.8</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I243">
        <v>29.2</v>
      </c>
      <c r="AJ243">
        <v>40.9</v>
      </c>
      <c r="BB243" t="s">
        <v>280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G243">
        <v>3.5</v>
      </c>
      <c r="BH243">
        <v>6.9</v>
      </c>
      <c r="BI243">
        <v>11.6</v>
      </c>
      <c r="BJ243">
        <v>24.1</v>
      </c>
      <c r="BL243" t="s">
        <v>280</v>
      </c>
      <c r="BM243" t="str">
        <f>IFERROR(VLOOKUP(BL243,'class and classification'!$A$1:$B$338,2,FALSE),VLOOKUP(BL243,'class and classification'!$A$340:$B$378,2,FALSE))</f>
        <v>Urban with Significant Rural</v>
      </c>
      <c r="BN243" t="str">
        <f>IFERROR(VLOOKUP(BL243,'class and classification'!$A$1:$C$338,3,FALSE),VLOOKUP(BL243,'class and classification'!$A$340:$C$378,3,FALSE))</f>
        <v>SD</v>
      </c>
      <c r="BP243">
        <v>40.770000000000003</v>
      </c>
      <c r="BQ243">
        <v>61.19</v>
      </c>
      <c r="BR243">
        <v>61.65</v>
      </c>
      <c r="BS243">
        <v>68.06</v>
      </c>
      <c r="BT243">
        <v>67.260000000000005</v>
      </c>
    </row>
    <row r="244" spans="1:72" x14ac:dyDescent="0.3">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I244">
        <v>22.3</v>
      </c>
      <c r="AJ244">
        <v>46.3</v>
      </c>
      <c r="BB244" t="s">
        <v>285</v>
      </c>
      <c r="BC244" t="str">
        <f>IFERROR(VLOOKUP(BB244,'class and classification'!$A$1:$B$338,2,FALSE),VLOOKUP(BB244,'class and classification'!$A$340:$B$378,2,FALSE))</f>
        <v>Urban with Significant Rural</v>
      </c>
      <c r="BD244" t="str">
        <f>IFERROR(VLOOKUP(BB244,'class and classification'!$A$1:$C$338,3,FALSE),VLOOKUP(BB244,'class and classification'!$A$340:$C$378,3,FALSE))</f>
        <v>SD</v>
      </c>
      <c r="BG244">
        <v>2.6</v>
      </c>
      <c r="BH244">
        <v>6.8</v>
      </c>
      <c r="BI244">
        <v>8.3000000000000007</v>
      </c>
      <c r="BJ244">
        <v>34.6</v>
      </c>
      <c r="BL244" t="s">
        <v>285</v>
      </c>
      <c r="BM244" t="str">
        <f>IFERROR(VLOOKUP(BL244,'class and classification'!$A$1:$B$338,2,FALSE),VLOOKUP(BL244,'class and classification'!$A$340:$B$378,2,FALSE))</f>
        <v>Urban with Significant Rural</v>
      </c>
      <c r="BN244" t="str">
        <f>IFERROR(VLOOKUP(BL244,'class and classification'!$A$1:$C$338,3,FALSE),VLOOKUP(BL244,'class and classification'!$A$340:$C$378,3,FALSE))</f>
        <v>SD</v>
      </c>
      <c r="BP244">
        <v>30.44</v>
      </c>
      <c r="BQ244">
        <v>60.1</v>
      </c>
      <c r="BR244">
        <v>65.02</v>
      </c>
      <c r="BS244">
        <v>65.95</v>
      </c>
      <c r="BT244">
        <v>66.5</v>
      </c>
    </row>
    <row r="245" spans="1:72"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I245">
        <v>11.8</v>
      </c>
      <c r="AJ245">
        <v>13.2</v>
      </c>
      <c r="BB245" t="s">
        <v>63</v>
      </c>
      <c r="BC245" t="str">
        <f>IFERROR(VLOOKUP(BB245,'class and classification'!$A$1:$B$338,2,FALSE),VLOOKUP(BB245,'class and classification'!$A$340:$B$378,2,FALSE))</f>
        <v>Urban with Significant Rural</v>
      </c>
      <c r="BD245" t="str">
        <f>IFERROR(VLOOKUP(BB245,'class and classification'!$A$1:$C$338,3,FALSE),VLOOKUP(BB245,'class and classification'!$A$340:$C$378,3,FALSE))</f>
        <v>SD</v>
      </c>
      <c r="BG245">
        <v>6.9</v>
      </c>
      <c r="BH245">
        <v>8.5</v>
      </c>
      <c r="BI245">
        <v>10.5</v>
      </c>
      <c r="BJ245">
        <v>14.6</v>
      </c>
      <c r="BL245" t="s">
        <v>63</v>
      </c>
      <c r="BM245" t="str">
        <f>IFERROR(VLOOKUP(BL245,'class and classification'!$A$1:$B$338,2,FALSE),VLOOKUP(BL245,'class and classification'!$A$340:$B$378,2,FALSE))</f>
        <v>Urban with Significant Rural</v>
      </c>
      <c r="BN245" t="str">
        <f>IFERROR(VLOOKUP(BL245,'class and classification'!$A$1:$C$338,3,FALSE),VLOOKUP(BL245,'class and classification'!$A$340:$C$378,3,FALSE))</f>
        <v>SD</v>
      </c>
      <c r="BP245">
        <v>47.07</v>
      </c>
      <c r="BQ245">
        <v>61.92</v>
      </c>
      <c r="BR245">
        <v>68.069999999999993</v>
      </c>
      <c r="BS245">
        <v>69.83</v>
      </c>
      <c r="BT245">
        <v>70.739999999999995</v>
      </c>
    </row>
    <row r="246" spans="1:72"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91</v>
      </c>
      <c r="F246">
        <v>92</v>
      </c>
      <c r="G246">
        <v>94.8</v>
      </c>
      <c r="H246">
        <v>96</v>
      </c>
      <c r="I246">
        <v>97.6</v>
      </c>
      <c r="J246">
        <v>97.9</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I246">
        <v>6.2</v>
      </c>
      <c r="AJ246">
        <v>8.1999999999999993</v>
      </c>
      <c r="BB246" t="s">
        <v>200</v>
      </c>
      <c r="BC246" t="str">
        <f>IFERROR(VLOOKUP(BB246,'class and classification'!$A$1:$B$338,2,FALSE),VLOOKUP(BB246,'class and classification'!$A$340:$B$378,2,FALSE))</f>
        <v>Predominantly Urban</v>
      </c>
      <c r="BD246" t="str">
        <f>IFERROR(VLOOKUP(BB246,'class and classification'!$A$1:$C$338,3,FALSE),VLOOKUP(BB246,'class and classification'!$A$340:$C$378,3,FALSE))</f>
        <v>SD</v>
      </c>
      <c r="BG246">
        <v>0.9</v>
      </c>
      <c r="BH246">
        <v>1.8</v>
      </c>
      <c r="BI246">
        <v>2.5</v>
      </c>
      <c r="BJ246">
        <v>1.5</v>
      </c>
      <c r="BL246" t="s">
        <v>200</v>
      </c>
      <c r="BM246" t="str">
        <f>IFERROR(VLOOKUP(BL246,'class and classification'!$A$1:$B$338,2,FALSE),VLOOKUP(BL246,'class and classification'!$A$340:$B$378,2,FALSE))</f>
        <v>Predominantly Urban</v>
      </c>
      <c r="BN246" t="str">
        <f>IFERROR(VLOOKUP(BL246,'class and classification'!$A$1:$C$338,3,FALSE),VLOOKUP(BL246,'class and classification'!$A$340:$C$378,3,FALSE))</f>
        <v>SD</v>
      </c>
      <c r="BP246">
        <v>74.95</v>
      </c>
      <c r="BQ246">
        <v>89.62</v>
      </c>
      <c r="BR246">
        <v>95.01</v>
      </c>
      <c r="BS246">
        <v>93.42</v>
      </c>
      <c r="BT246">
        <v>93.4</v>
      </c>
    </row>
    <row r="247" spans="1:72"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68</v>
      </c>
      <c r="F247">
        <v>76</v>
      </c>
      <c r="G247">
        <v>83.1</v>
      </c>
      <c r="H247">
        <v>87.6</v>
      </c>
      <c r="I247">
        <v>92.2</v>
      </c>
      <c r="J247">
        <v>95.2</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I247">
        <v>5.5</v>
      </c>
      <c r="AJ247">
        <v>29.5</v>
      </c>
      <c r="BB247" t="s">
        <v>245</v>
      </c>
      <c r="BC247" t="str">
        <f>IFERROR(VLOOKUP(BB247,'class and classification'!$A$1:$B$338,2,FALSE),VLOOKUP(BB247,'class and classification'!$A$340:$B$378,2,FALSE))</f>
        <v>Predominantly Rural</v>
      </c>
      <c r="BD247" t="str">
        <f>IFERROR(VLOOKUP(BB247,'class and classification'!$A$1:$C$338,3,FALSE),VLOOKUP(BB247,'class and classification'!$A$340:$C$378,3,FALSE))</f>
        <v>SD</v>
      </c>
      <c r="BG247">
        <v>10.199999999999999</v>
      </c>
      <c r="BH247">
        <v>12.3</v>
      </c>
      <c r="BI247">
        <v>23.6</v>
      </c>
      <c r="BJ247">
        <v>24.2</v>
      </c>
      <c r="BL247" t="s">
        <v>245</v>
      </c>
      <c r="BM247" t="str">
        <f>IFERROR(VLOOKUP(BL247,'class and classification'!$A$1:$B$338,2,FALSE),VLOOKUP(BL247,'class and classification'!$A$340:$B$378,2,FALSE))</f>
        <v>Predominantly Rural</v>
      </c>
      <c r="BN247" t="str">
        <f>IFERROR(VLOOKUP(BL247,'class and classification'!$A$1:$C$338,3,FALSE),VLOOKUP(BL247,'class and classification'!$A$340:$C$378,3,FALSE))</f>
        <v>SD</v>
      </c>
      <c r="BP247">
        <v>35.090000000000003</v>
      </c>
      <c r="BQ247">
        <v>54.01</v>
      </c>
      <c r="BR247">
        <v>54.28</v>
      </c>
      <c r="BS247">
        <v>57.1</v>
      </c>
      <c r="BT247">
        <v>58.15</v>
      </c>
    </row>
    <row r="248" spans="1:72"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85</v>
      </c>
      <c r="F248">
        <v>85</v>
      </c>
      <c r="G248">
        <v>90.8</v>
      </c>
      <c r="H248">
        <v>93.899999999999991</v>
      </c>
      <c r="I248">
        <v>95</v>
      </c>
      <c r="J248">
        <v>95.2</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I248">
        <v>4.9000000000000004</v>
      </c>
      <c r="AJ248">
        <v>5.8</v>
      </c>
      <c r="BB248" t="s">
        <v>287</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G248">
        <v>13.2</v>
      </c>
      <c r="BH248">
        <v>14.9</v>
      </c>
      <c r="BI248">
        <v>16.5</v>
      </c>
      <c r="BJ248">
        <v>19</v>
      </c>
      <c r="BL248" t="s">
        <v>287</v>
      </c>
      <c r="BM248" t="str">
        <f>IFERROR(VLOOKUP(BL248,'class and classification'!$A$1:$B$338,2,FALSE),VLOOKUP(BL248,'class and classification'!$A$340:$B$378,2,FALSE))</f>
        <v>Predominantly Rural</v>
      </c>
      <c r="BN248" t="str">
        <f>IFERROR(VLOOKUP(BL248,'class and classification'!$A$1:$C$338,3,FALSE),VLOOKUP(BL248,'class and classification'!$A$340:$C$378,3,FALSE))</f>
        <v>SD</v>
      </c>
      <c r="BP248">
        <v>46.66</v>
      </c>
      <c r="BQ248">
        <v>64.17</v>
      </c>
      <c r="BR248">
        <v>69.75</v>
      </c>
      <c r="BS248">
        <v>70.459999999999994</v>
      </c>
      <c r="BT248">
        <v>72.64</v>
      </c>
    </row>
    <row r="249" spans="1:72"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97</v>
      </c>
      <c r="F249">
        <v>97</v>
      </c>
      <c r="G249">
        <v>97.9</v>
      </c>
      <c r="H249">
        <v>98.699999999999989</v>
      </c>
      <c r="I249">
        <v>98.5</v>
      </c>
      <c r="J249">
        <v>98.3</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I249">
        <v>7.4</v>
      </c>
      <c r="AJ249">
        <v>10.4</v>
      </c>
      <c r="BB249" t="s">
        <v>303</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G249">
        <v>8</v>
      </c>
      <c r="BH249">
        <v>16.7</v>
      </c>
      <c r="BI249">
        <v>24.9</v>
      </c>
      <c r="BJ249">
        <v>42.2</v>
      </c>
      <c r="BL249" t="s">
        <v>303</v>
      </c>
      <c r="BM249" t="str">
        <f>IFERROR(VLOOKUP(BL249,'class and classification'!$A$1:$B$338,2,FALSE),VLOOKUP(BL249,'class and classification'!$A$340:$B$378,2,FALSE))</f>
        <v>Predominantly Rural</v>
      </c>
      <c r="BN249" t="str">
        <f>IFERROR(VLOOKUP(BL249,'class and classification'!$A$1:$C$338,3,FALSE),VLOOKUP(BL249,'class and classification'!$A$340:$C$378,3,FALSE))</f>
        <v>SD</v>
      </c>
      <c r="BP249">
        <v>24.48</v>
      </c>
      <c r="BQ249">
        <v>53.69</v>
      </c>
      <c r="BR249">
        <v>52.49</v>
      </c>
      <c r="BS249">
        <v>52.6</v>
      </c>
      <c r="BT249">
        <v>52.8</v>
      </c>
    </row>
    <row r="250" spans="1:72"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86</v>
      </c>
      <c r="F250">
        <v>86</v>
      </c>
      <c r="G250">
        <v>91.4</v>
      </c>
      <c r="H250">
        <v>93.4</v>
      </c>
      <c r="I250">
        <v>94.8</v>
      </c>
      <c r="J250">
        <v>95.2</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I250">
        <v>2.6</v>
      </c>
      <c r="AJ250">
        <v>3.8</v>
      </c>
      <c r="BB250" t="s">
        <v>100</v>
      </c>
      <c r="BC250" t="str">
        <f>IFERROR(VLOOKUP(BB250,'class and classification'!$A$1:$B$338,2,FALSE),VLOOKUP(BB250,'class and classification'!$A$340:$B$378,2,FALSE))</f>
        <v>Predominantly Urban</v>
      </c>
      <c r="BD250" t="str">
        <f>IFERROR(VLOOKUP(BB250,'class and classification'!$A$1:$C$338,3,FALSE),VLOOKUP(BB250,'class and classification'!$A$340:$C$378,3,FALSE))</f>
        <v>SD</v>
      </c>
      <c r="BG250">
        <v>1.3</v>
      </c>
      <c r="BH250">
        <v>2.9</v>
      </c>
      <c r="BI250">
        <v>4.5</v>
      </c>
      <c r="BJ250">
        <v>15.7</v>
      </c>
      <c r="BL250" t="s">
        <v>100</v>
      </c>
      <c r="BM250" t="str">
        <f>IFERROR(VLOOKUP(BL250,'class and classification'!$A$1:$B$338,2,FALSE),VLOOKUP(BL250,'class and classification'!$A$340:$B$378,2,FALSE))</f>
        <v>Predominantly Urban</v>
      </c>
      <c r="BN250" t="str">
        <f>IFERROR(VLOOKUP(BL250,'class and classification'!$A$1:$C$338,3,FALSE),VLOOKUP(BL250,'class and classification'!$A$340:$C$378,3,FALSE))</f>
        <v>SD</v>
      </c>
      <c r="BP250">
        <v>67.540000000000006</v>
      </c>
      <c r="BQ250">
        <v>82.37</v>
      </c>
      <c r="BR250">
        <v>92.27</v>
      </c>
      <c r="BS250">
        <v>95.87</v>
      </c>
      <c r="BT250">
        <v>95.95</v>
      </c>
    </row>
    <row r="251" spans="1:72"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84</v>
      </c>
      <c r="F251">
        <v>88</v>
      </c>
      <c r="G251">
        <v>91.9</v>
      </c>
      <c r="H251">
        <v>92.1</v>
      </c>
      <c r="I251">
        <v>94</v>
      </c>
      <c r="J251">
        <v>95.8</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I251">
        <v>19</v>
      </c>
      <c r="AJ251">
        <v>21.6</v>
      </c>
      <c r="BB251" t="s">
        <v>103</v>
      </c>
      <c r="BC251" t="str">
        <f>IFERROR(VLOOKUP(BB251,'class and classification'!$A$1:$B$338,2,FALSE),VLOOKUP(BB251,'class and classification'!$A$340:$B$378,2,FALSE))</f>
        <v>Predominantly Urban</v>
      </c>
      <c r="BD251" t="str">
        <f>IFERROR(VLOOKUP(BB251,'class and classification'!$A$1:$C$338,3,FALSE),VLOOKUP(BB251,'class and classification'!$A$340:$C$378,3,FALSE))</f>
        <v>SD</v>
      </c>
      <c r="BG251">
        <v>2.8</v>
      </c>
      <c r="BH251">
        <v>3</v>
      </c>
      <c r="BI251">
        <v>60.2</v>
      </c>
      <c r="BJ251">
        <v>67.8</v>
      </c>
      <c r="BL251" t="s">
        <v>103</v>
      </c>
      <c r="BM251" t="str">
        <f>IFERROR(VLOOKUP(BL251,'class and classification'!$A$1:$B$338,2,FALSE),VLOOKUP(BL251,'class and classification'!$A$340:$B$378,2,FALSE))</f>
        <v>Predominantly Urban</v>
      </c>
      <c r="BN251" t="str">
        <f>IFERROR(VLOOKUP(BL251,'class and classification'!$A$1:$C$338,3,FALSE),VLOOKUP(BL251,'class and classification'!$A$340:$C$378,3,FALSE))</f>
        <v>SD</v>
      </c>
      <c r="BP251">
        <v>55.47</v>
      </c>
      <c r="BQ251">
        <v>80.41</v>
      </c>
      <c r="BR251">
        <v>84.77</v>
      </c>
      <c r="BS251">
        <v>81.66</v>
      </c>
      <c r="BT251">
        <v>86.1</v>
      </c>
    </row>
    <row r="252" spans="1:72"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82</v>
      </c>
      <c r="F252">
        <v>90</v>
      </c>
      <c r="G252">
        <v>93.9</v>
      </c>
      <c r="H252">
        <v>92.7</v>
      </c>
      <c r="I252">
        <v>94.3</v>
      </c>
      <c r="J252">
        <v>95.2</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I252">
        <v>23.6</v>
      </c>
      <c r="AJ252">
        <v>25.2</v>
      </c>
      <c r="BB252" t="s">
        <v>118</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G252">
        <v>2</v>
      </c>
      <c r="BH252">
        <v>2.6</v>
      </c>
      <c r="BI252">
        <v>2.7</v>
      </c>
      <c r="BJ252">
        <v>3.6</v>
      </c>
      <c r="BL252" t="s">
        <v>118</v>
      </c>
      <c r="BM252" t="str">
        <f>IFERROR(VLOOKUP(BL252,'class and classification'!$A$1:$B$338,2,FALSE),VLOOKUP(BL252,'class and classification'!$A$340:$B$378,2,FALSE))</f>
        <v>Predominantly Urban</v>
      </c>
      <c r="BN252" t="str">
        <f>IFERROR(VLOOKUP(BL252,'class and classification'!$A$1:$C$338,3,FALSE),VLOOKUP(BL252,'class and classification'!$A$340:$C$378,3,FALSE))</f>
        <v>SD</v>
      </c>
      <c r="BP252">
        <v>51.1</v>
      </c>
      <c r="BQ252">
        <v>73.36</v>
      </c>
      <c r="BR252">
        <v>76.680000000000007</v>
      </c>
      <c r="BS252">
        <v>77.040000000000006</v>
      </c>
      <c r="BT252">
        <v>76.56</v>
      </c>
    </row>
    <row r="253" spans="1:72"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97</v>
      </c>
      <c r="F253">
        <v>97</v>
      </c>
      <c r="G253">
        <v>97.2</v>
      </c>
      <c r="H253">
        <v>96.7</v>
      </c>
      <c r="I253">
        <v>96.5</v>
      </c>
      <c r="J253">
        <v>97.2</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I253">
        <v>13.6</v>
      </c>
      <c r="AJ253">
        <v>15</v>
      </c>
      <c r="BB253" t="s">
        <v>176</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G253">
        <v>4.4000000000000004</v>
      </c>
      <c r="BH253">
        <v>5.6</v>
      </c>
      <c r="BI253">
        <v>10.3</v>
      </c>
      <c r="BJ253">
        <v>11</v>
      </c>
      <c r="BL253" t="s">
        <v>176</v>
      </c>
      <c r="BM253" t="str">
        <f>IFERROR(VLOOKUP(BL253,'class and classification'!$A$1:$B$338,2,FALSE),VLOOKUP(BL253,'class and classification'!$A$340:$B$378,2,FALSE))</f>
        <v>Urban with Significant Rural</v>
      </c>
      <c r="BN253" t="str">
        <f>IFERROR(VLOOKUP(BL253,'class and classification'!$A$1:$C$338,3,FALSE),VLOOKUP(BL253,'class and classification'!$A$340:$C$378,3,FALSE))</f>
        <v>SD</v>
      </c>
      <c r="BP253">
        <v>53.94</v>
      </c>
      <c r="BQ253">
        <v>63.89</v>
      </c>
      <c r="BR253">
        <v>62.28</v>
      </c>
      <c r="BS253">
        <v>62.02</v>
      </c>
      <c r="BT253">
        <v>62.71</v>
      </c>
    </row>
    <row r="254" spans="1:72"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71</v>
      </c>
      <c r="F254">
        <v>77</v>
      </c>
      <c r="G254">
        <v>83.2</v>
      </c>
      <c r="H254">
        <v>90.6</v>
      </c>
      <c r="I254">
        <v>93.5</v>
      </c>
      <c r="J254">
        <v>94.6</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I254">
        <v>22.4</v>
      </c>
      <c r="AJ254">
        <v>23.8</v>
      </c>
      <c r="BB254" t="s">
        <v>210</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G254">
        <v>2.2000000000000002</v>
      </c>
      <c r="BH254">
        <v>3</v>
      </c>
      <c r="BI254">
        <v>19.7</v>
      </c>
      <c r="BJ254">
        <v>25.8</v>
      </c>
      <c r="BL254" t="s">
        <v>210</v>
      </c>
      <c r="BM254" t="str">
        <f>IFERROR(VLOOKUP(BL254,'class and classification'!$A$1:$B$338,2,FALSE),VLOOKUP(BL254,'class and classification'!$A$340:$B$378,2,FALSE))</f>
        <v>Predominantly Urban</v>
      </c>
      <c r="BN254" t="str">
        <f>IFERROR(VLOOKUP(BL254,'class and classification'!$A$1:$C$338,3,FALSE),VLOOKUP(BL254,'class and classification'!$A$340:$C$378,3,FALSE))</f>
        <v>SD</v>
      </c>
      <c r="BP254">
        <v>58.45</v>
      </c>
      <c r="BQ254">
        <v>76.27</v>
      </c>
      <c r="BR254">
        <v>82.05</v>
      </c>
      <c r="BS254">
        <v>83.97</v>
      </c>
      <c r="BT254">
        <v>84.56</v>
      </c>
    </row>
    <row r="255" spans="1:72"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89</v>
      </c>
      <c r="F255">
        <v>88</v>
      </c>
      <c r="G255">
        <v>92</v>
      </c>
      <c r="H255">
        <v>94.4</v>
      </c>
      <c r="I255">
        <v>97</v>
      </c>
      <c r="J255">
        <v>97.7</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I255">
        <v>7.7</v>
      </c>
      <c r="AJ255">
        <v>9.4</v>
      </c>
      <c r="BB255" t="s">
        <v>220</v>
      </c>
      <c r="BC255" t="str">
        <f>IFERROR(VLOOKUP(BB255,'class and classification'!$A$1:$B$338,2,FALSE),VLOOKUP(BB255,'class and classification'!$A$340:$B$378,2,FALSE))</f>
        <v>Predominantly Urban</v>
      </c>
      <c r="BD255" t="str">
        <f>IFERROR(VLOOKUP(BB255,'class and classification'!$A$1:$C$338,3,FALSE),VLOOKUP(BB255,'class and classification'!$A$340:$C$378,3,FALSE))</f>
        <v>SD</v>
      </c>
      <c r="BG255">
        <v>1.7</v>
      </c>
      <c r="BH255">
        <v>3.3</v>
      </c>
      <c r="BI255">
        <v>3.1</v>
      </c>
      <c r="BJ255">
        <v>6.8</v>
      </c>
      <c r="BL255" t="s">
        <v>220</v>
      </c>
      <c r="BM255" t="str">
        <f>IFERROR(VLOOKUP(BL255,'class and classification'!$A$1:$B$338,2,FALSE),VLOOKUP(BL255,'class and classification'!$A$340:$B$378,2,FALSE))</f>
        <v>Predominantly Urban</v>
      </c>
      <c r="BN255" t="str">
        <f>IFERROR(VLOOKUP(BL255,'class and classification'!$A$1:$C$338,3,FALSE),VLOOKUP(BL255,'class and classification'!$A$340:$C$378,3,FALSE))</f>
        <v>SD</v>
      </c>
      <c r="BP255">
        <v>71.81</v>
      </c>
      <c r="BQ255">
        <v>82.02</v>
      </c>
      <c r="BR255">
        <v>88.45</v>
      </c>
      <c r="BS255">
        <v>87.13</v>
      </c>
      <c r="BT255">
        <v>89.03</v>
      </c>
    </row>
    <row r="256" spans="1:72"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79</v>
      </c>
      <c r="F256">
        <v>85</v>
      </c>
      <c r="G256">
        <v>90.1</v>
      </c>
      <c r="H256">
        <v>92.199999999999989</v>
      </c>
      <c r="I256">
        <v>95.4</v>
      </c>
      <c r="J256">
        <v>97.6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I256">
        <v>1.1000000000000001</v>
      </c>
      <c r="AJ256">
        <v>29</v>
      </c>
      <c r="BB256" t="s">
        <v>253</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G256">
        <v>26.3</v>
      </c>
      <c r="BH256">
        <v>26.5</v>
      </c>
      <c r="BI256">
        <v>23</v>
      </c>
      <c r="BJ256">
        <v>23.3</v>
      </c>
      <c r="BL256" t="s">
        <v>253</v>
      </c>
      <c r="BM256" t="str">
        <f>IFERROR(VLOOKUP(BL256,'class and classification'!$A$1:$B$338,2,FALSE),VLOOKUP(BL256,'class and classification'!$A$340:$B$378,2,FALSE))</f>
        <v>Predominantly Urban</v>
      </c>
      <c r="BN256" t="str">
        <f>IFERROR(VLOOKUP(BL256,'class and classification'!$A$1:$C$338,3,FALSE),VLOOKUP(BL256,'class and classification'!$A$340:$C$378,3,FALSE))</f>
        <v>SD</v>
      </c>
      <c r="BP256">
        <v>74.23</v>
      </c>
      <c r="BQ256">
        <v>87.91</v>
      </c>
      <c r="BR256">
        <v>95.57</v>
      </c>
      <c r="BS256">
        <v>95.83</v>
      </c>
      <c r="BT256">
        <v>97.07</v>
      </c>
    </row>
    <row r="257" spans="1:72"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60</v>
      </c>
      <c r="F257">
        <v>67</v>
      </c>
      <c r="G257">
        <v>80.599999999999994</v>
      </c>
      <c r="H257">
        <v>84.1</v>
      </c>
      <c r="I257">
        <v>87.5</v>
      </c>
      <c r="J257">
        <v>92.8</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I257">
        <v>4.0999999999999996</v>
      </c>
      <c r="AJ257">
        <v>4.5</v>
      </c>
      <c r="BB257" t="s">
        <v>265</v>
      </c>
      <c r="BC257" t="str">
        <f>IFERROR(VLOOKUP(BB257,'class and classification'!$A$1:$B$338,2,FALSE),VLOOKUP(BB257,'class and classification'!$A$340:$B$378,2,FALSE))</f>
        <v>Predominantly Urban</v>
      </c>
      <c r="BD257" t="str">
        <f>IFERROR(VLOOKUP(BB257,'class and classification'!$A$1:$C$338,3,FALSE),VLOOKUP(BB257,'class and classification'!$A$340:$C$378,3,FALSE))</f>
        <v>SD</v>
      </c>
      <c r="BG257">
        <v>5.4</v>
      </c>
      <c r="BH257">
        <v>6.5</v>
      </c>
      <c r="BI257">
        <v>7.6</v>
      </c>
      <c r="BJ257">
        <v>12.9</v>
      </c>
      <c r="BL257" t="s">
        <v>265</v>
      </c>
      <c r="BM257" t="str">
        <f>IFERROR(VLOOKUP(BL257,'class and classification'!$A$1:$B$338,2,FALSE),VLOOKUP(BL257,'class and classification'!$A$340:$B$378,2,FALSE))</f>
        <v>Predominantly Urban</v>
      </c>
      <c r="BN257" t="str">
        <f>IFERROR(VLOOKUP(BL257,'class and classification'!$A$1:$C$338,3,FALSE),VLOOKUP(BL257,'class and classification'!$A$340:$C$378,3,FALSE))</f>
        <v>SD</v>
      </c>
      <c r="BP257">
        <v>44.61</v>
      </c>
      <c r="BQ257">
        <v>68.48</v>
      </c>
      <c r="BR257">
        <v>77.69</v>
      </c>
      <c r="BS257">
        <v>77.45</v>
      </c>
      <c r="BT257">
        <v>79.16</v>
      </c>
    </row>
    <row r="258" spans="1:72" x14ac:dyDescent="0.3">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I258">
        <v>21.4</v>
      </c>
      <c r="AJ258">
        <v>32.4</v>
      </c>
      <c r="BB258" t="s">
        <v>271</v>
      </c>
      <c r="BC258" t="str">
        <f>IFERROR(VLOOKUP(BB258,'class and classification'!$A$1:$B$338,2,FALSE),VLOOKUP(BB258,'class and classification'!$A$340:$B$378,2,FALSE))</f>
        <v>Urban with Significant Rural</v>
      </c>
      <c r="BD258" t="str">
        <f>IFERROR(VLOOKUP(BB258,'class and classification'!$A$1:$C$338,3,FALSE),VLOOKUP(BB258,'class and classification'!$A$340:$C$378,3,FALSE))</f>
        <v>SD</v>
      </c>
      <c r="BG258">
        <v>3.4</v>
      </c>
      <c r="BH258">
        <v>5.7</v>
      </c>
      <c r="BI258">
        <v>11.3</v>
      </c>
      <c r="BJ258">
        <v>15.4</v>
      </c>
      <c r="BL258" t="s">
        <v>271</v>
      </c>
      <c r="BM258" t="str">
        <f>IFERROR(VLOOKUP(BL258,'class and classification'!$A$1:$B$338,2,FALSE),VLOOKUP(BL258,'class and classification'!$A$340:$B$378,2,FALSE))</f>
        <v>Urban with Significant Rural</v>
      </c>
      <c r="BN258" t="str">
        <f>IFERROR(VLOOKUP(BL258,'class and classification'!$A$1:$C$338,3,FALSE),VLOOKUP(BL258,'class and classification'!$A$340:$C$378,3,FALSE))</f>
        <v>SD</v>
      </c>
      <c r="BP258">
        <v>54.14</v>
      </c>
      <c r="BQ258">
        <v>72.150000000000006</v>
      </c>
      <c r="BR258">
        <v>72.56</v>
      </c>
      <c r="BS258">
        <v>73.25</v>
      </c>
      <c r="BT258">
        <v>73.959999999999994</v>
      </c>
    </row>
    <row r="259" spans="1:72"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I259">
        <v>16.899999999999999</v>
      </c>
      <c r="AJ259">
        <v>38.6</v>
      </c>
      <c r="BB259" t="s">
        <v>295</v>
      </c>
      <c r="BC259" t="str">
        <f>IFERROR(VLOOKUP(BB259,'class and classification'!$A$1:$B$338,2,FALSE),VLOOKUP(BB259,'class and classification'!$A$340:$B$378,2,FALSE))</f>
        <v>Predominantly Rural</v>
      </c>
      <c r="BD259" t="str">
        <f>IFERROR(VLOOKUP(BB259,'class and classification'!$A$1:$C$338,3,FALSE),VLOOKUP(BB259,'class and classification'!$A$340:$C$378,3,FALSE))</f>
        <v>SD</v>
      </c>
      <c r="BG259">
        <v>3</v>
      </c>
      <c r="BH259">
        <v>4.3</v>
      </c>
      <c r="BI259">
        <v>5.4</v>
      </c>
      <c r="BJ259">
        <v>14.5</v>
      </c>
      <c r="BL259" t="s">
        <v>295</v>
      </c>
      <c r="BM259" t="str">
        <f>IFERROR(VLOOKUP(BL259,'class and classification'!$A$1:$B$338,2,FALSE),VLOOKUP(BL259,'class and classification'!$A$340:$B$378,2,FALSE))</f>
        <v>Predominantly Rural</v>
      </c>
      <c r="BN259" t="str">
        <f>IFERROR(VLOOKUP(BL259,'class and classification'!$A$1:$C$338,3,FALSE),VLOOKUP(BL259,'class and classification'!$A$340:$C$378,3,FALSE))</f>
        <v>SD</v>
      </c>
      <c r="BP259">
        <v>37.96</v>
      </c>
      <c r="BQ259">
        <v>66.05</v>
      </c>
      <c r="BR259">
        <v>66.75</v>
      </c>
      <c r="BS259">
        <v>69.75</v>
      </c>
      <c r="BT259">
        <v>69.180000000000007</v>
      </c>
    </row>
    <row r="260" spans="1:72"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93</v>
      </c>
      <c r="F260">
        <v>93</v>
      </c>
      <c r="G260">
        <v>96.899999999999991</v>
      </c>
      <c r="H260">
        <v>97.699999999999989</v>
      </c>
      <c r="I260">
        <v>98.6</v>
      </c>
      <c r="J260">
        <v>98.7</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I260">
        <v>33.6</v>
      </c>
      <c r="AJ260">
        <v>33.5</v>
      </c>
      <c r="BB260" t="s">
        <v>311</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G260">
        <v>2.2000000000000002</v>
      </c>
      <c r="BH260">
        <v>3.4</v>
      </c>
      <c r="BI260">
        <v>3.4</v>
      </c>
      <c r="BJ260">
        <v>3.9</v>
      </c>
      <c r="BL260" t="s">
        <v>311</v>
      </c>
      <c r="BM260" t="str">
        <f>IFERROR(VLOOKUP(BL260,'class and classification'!$A$1:$B$338,2,FALSE),VLOOKUP(BL260,'class and classification'!$A$340:$B$378,2,FALSE))</f>
        <v>Predominantly Urban</v>
      </c>
      <c r="BN260" t="str">
        <f>IFERROR(VLOOKUP(BL260,'class and classification'!$A$1:$C$338,3,FALSE),VLOOKUP(BL260,'class and classification'!$A$340:$C$378,3,FALSE))</f>
        <v>SD</v>
      </c>
      <c r="BP260">
        <v>68.34</v>
      </c>
      <c r="BQ260">
        <v>86.37</v>
      </c>
      <c r="BR260">
        <v>89.15</v>
      </c>
      <c r="BS260">
        <v>87.67</v>
      </c>
      <c r="BT260">
        <v>88.27</v>
      </c>
    </row>
    <row r="261" spans="1:72"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65</v>
      </c>
      <c r="F261">
        <v>83</v>
      </c>
      <c r="G261">
        <v>86.399999999999991</v>
      </c>
      <c r="H261">
        <v>89</v>
      </c>
      <c r="I261">
        <v>92.1</v>
      </c>
      <c r="J261">
        <v>93.1</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I261">
        <v>9.9</v>
      </c>
      <c r="AJ261">
        <v>16</v>
      </c>
      <c r="BB261" t="s">
        <v>5</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G261">
        <v>0.1</v>
      </c>
      <c r="BH261">
        <v>0.6</v>
      </c>
      <c r="BI261">
        <v>0.6</v>
      </c>
      <c r="BJ261">
        <v>1.8</v>
      </c>
      <c r="BL261" t="s">
        <v>5</v>
      </c>
      <c r="BM261" t="str">
        <f>IFERROR(VLOOKUP(BL261,'class and classification'!$A$1:$B$338,2,FALSE),VLOOKUP(BL261,'class and classification'!$A$340:$B$378,2,FALSE))</f>
        <v>Predominantly Urban</v>
      </c>
      <c r="BN261" t="str">
        <f>IFERROR(VLOOKUP(BL261,'class and classification'!$A$1:$C$338,3,FALSE),VLOOKUP(BL261,'class and classification'!$A$340:$C$378,3,FALSE))</f>
        <v>SD</v>
      </c>
      <c r="BP261">
        <v>53.06</v>
      </c>
      <c r="BQ261">
        <v>65.680000000000007</v>
      </c>
      <c r="BR261">
        <v>80.14</v>
      </c>
      <c r="BS261">
        <v>89.55</v>
      </c>
      <c r="BT261">
        <v>90</v>
      </c>
    </row>
    <row r="262" spans="1:72"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67</v>
      </c>
      <c r="F262">
        <v>76</v>
      </c>
      <c r="G262">
        <v>76.5</v>
      </c>
      <c r="H262">
        <v>77.699999999999989</v>
      </c>
      <c r="I262">
        <v>79.8</v>
      </c>
      <c r="J262">
        <v>82.3</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I262">
        <v>12.8</v>
      </c>
      <c r="AJ262">
        <v>36.200000000000003</v>
      </c>
      <c r="BB262" t="s">
        <v>10</v>
      </c>
      <c r="BC262" t="str">
        <f>IFERROR(VLOOKUP(BB262,'class and classification'!$A$1:$B$338,2,FALSE),VLOOKUP(BB262,'class and classification'!$A$340:$B$378,2,FALSE))</f>
        <v>Predominantly Urban</v>
      </c>
      <c r="BD262" t="str">
        <f>IFERROR(VLOOKUP(BB262,'class and classification'!$A$1:$C$338,3,FALSE),VLOOKUP(BB262,'class and classification'!$A$340:$C$378,3,FALSE))</f>
        <v>SD</v>
      </c>
      <c r="BG262">
        <v>1.7</v>
      </c>
      <c r="BH262">
        <v>2.8</v>
      </c>
      <c r="BI262">
        <v>3.4</v>
      </c>
      <c r="BJ262">
        <v>11.9</v>
      </c>
      <c r="BL262" t="s">
        <v>10</v>
      </c>
      <c r="BM262" t="str">
        <f>IFERROR(VLOOKUP(BL262,'class and classification'!$A$1:$B$338,2,FALSE),VLOOKUP(BL262,'class and classification'!$A$340:$B$378,2,FALSE))</f>
        <v>Predominantly Urban</v>
      </c>
      <c r="BN262" t="str">
        <f>IFERROR(VLOOKUP(BL262,'class and classification'!$A$1:$C$338,3,FALSE),VLOOKUP(BL262,'class and classification'!$A$340:$C$378,3,FALSE))</f>
        <v>SD</v>
      </c>
      <c r="BP262">
        <v>60.82</v>
      </c>
      <c r="BQ262">
        <v>82.49</v>
      </c>
      <c r="BR262">
        <v>94.43</v>
      </c>
      <c r="BS262">
        <v>94.75</v>
      </c>
      <c r="BT262">
        <v>94.29</v>
      </c>
    </row>
    <row r="263" spans="1:72"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93</v>
      </c>
      <c r="F263">
        <v>92</v>
      </c>
      <c r="G263">
        <v>95.3</v>
      </c>
      <c r="H263">
        <v>97.7</v>
      </c>
      <c r="I263">
        <v>98.7</v>
      </c>
      <c r="J263">
        <v>98.8</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I263">
        <v>9.1999999999999993</v>
      </c>
      <c r="AJ263">
        <v>9.3000000000000007</v>
      </c>
      <c r="BB263" t="s">
        <v>67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G263">
        <v>16.100000000000001</v>
      </c>
      <c r="BH263">
        <v>18.2</v>
      </c>
      <c r="BI263">
        <v>19.2</v>
      </c>
      <c r="BJ263">
        <v>22</v>
      </c>
      <c r="BL263" t="s">
        <v>67</v>
      </c>
      <c r="BM263" t="str">
        <f>IFERROR(VLOOKUP(BL263,'class and classification'!$A$1:$B$338,2,FALSE),VLOOKUP(BL263,'class and classification'!$A$340:$B$378,2,FALSE))</f>
        <v>Predominantly Rural</v>
      </c>
      <c r="BN263" t="str">
        <f>IFERROR(VLOOKUP(BL263,'class and classification'!$A$1:$C$338,3,FALSE),VLOOKUP(BL263,'class and classification'!$A$340:$C$378,3,FALSE))</f>
        <v>SD</v>
      </c>
      <c r="BP263">
        <v>34.93</v>
      </c>
      <c r="BQ263">
        <v>58.3</v>
      </c>
      <c r="BR263">
        <v>65.25</v>
      </c>
      <c r="BS263">
        <v>70.680000000000007</v>
      </c>
      <c r="BT263">
        <v>71.98</v>
      </c>
    </row>
    <row r="264" spans="1:72"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75</v>
      </c>
      <c r="F264">
        <v>80</v>
      </c>
      <c r="G264">
        <v>86.4</v>
      </c>
      <c r="H264">
        <v>87.7</v>
      </c>
      <c r="I264">
        <v>89.8</v>
      </c>
      <c r="J264">
        <v>91.5</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I264">
        <v>2</v>
      </c>
      <c r="AJ264">
        <v>2.6</v>
      </c>
      <c r="BB264" t="s">
        <v>77</v>
      </c>
      <c r="BC264" t="str">
        <f>IFERROR(VLOOKUP(BB264,'class and classification'!$A$1:$B$338,2,FALSE),VLOOKUP(BB264,'class and classification'!$A$340:$B$378,2,FALSE))</f>
        <v>Predominantly Urban</v>
      </c>
      <c r="BD264" t="str">
        <f>IFERROR(VLOOKUP(BB264,'class and classification'!$A$1:$C$338,3,FALSE),VLOOKUP(BB264,'class and classification'!$A$340:$C$378,3,FALSE))</f>
        <v>SD</v>
      </c>
      <c r="BG264">
        <v>1.2</v>
      </c>
      <c r="BH264">
        <v>1.9</v>
      </c>
      <c r="BI264">
        <v>3</v>
      </c>
      <c r="BJ264">
        <v>6.7</v>
      </c>
      <c r="BL264" t="s">
        <v>77</v>
      </c>
      <c r="BM264" t="str">
        <f>IFERROR(VLOOKUP(BL264,'class and classification'!$A$1:$B$338,2,FALSE),VLOOKUP(BL264,'class and classification'!$A$340:$B$378,2,FALSE))</f>
        <v>Predominantly Urban</v>
      </c>
      <c r="BN264" t="str">
        <f>IFERROR(VLOOKUP(BL264,'class and classification'!$A$1:$C$338,3,FALSE),VLOOKUP(BL264,'class and classification'!$A$340:$C$378,3,FALSE))</f>
        <v>SD</v>
      </c>
      <c r="BP264">
        <v>66.959999999999994</v>
      </c>
      <c r="BQ264">
        <v>81.86</v>
      </c>
      <c r="BR264">
        <v>86.33</v>
      </c>
      <c r="BS264">
        <v>88.44</v>
      </c>
      <c r="BT264">
        <v>87.79</v>
      </c>
    </row>
    <row r="265" spans="1:72"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78</v>
      </c>
      <c r="F265">
        <v>81</v>
      </c>
      <c r="G265">
        <v>88.199999999999989</v>
      </c>
      <c r="H265">
        <v>88</v>
      </c>
      <c r="I265">
        <v>90.3</v>
      </c>
      <c r="J265">
        <v>90.2</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I265">
        <v>4.3</v>
      </c>
      <c r="AJ265">
        <v>7.6</v>
      </c>
      <c r="BB265" t="s">
        <v>138</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G265">
        <v>5.3</v>
      </c>
      <c r="BH265">
        <v>8.3000000000000007</v>
      </c>
      <c r="BI265">
        <v>17.899999999999999</v>
      </c>
      <c r="BJ265">
        <v>31.6</v>
      </c>
      <c r="BL265" t="s">
        <v>138</v>
      </c>
      <c r="BM265" t="str">
        <f>IFERROR(VLOOKUP(BL265,'class and classification'!$A$1:$B$338,2,FALSE),VLOOKUP(BL265,'class and classification'!$A$340:$B$378,2,FALSE))</f>
        <v>Predominantly Rural</v>
      </c>
      <c r="BN265" t="str">
        <f>IFERROR(VLOOKUP(BL265,'class and classification'!$A$1:$C$338,3,FALSE),VLOOKUP(BL265,'class and classification'!$A$340:$C$378,3,FALSE))</f>
        <v>SD</v>
      </c>
      <c r="BP265">
        <v>37.72</v>
      </c>
      <c r="BQ265">
        <v>72.23</v>
      </c>
      <c r="BR265">
        <v>69.39</v>
      </c>
      <c r="BS265">
        <v>70.17</v>
      </c>
      <c r="BT265">
        <v>75.17</v>
      </c>
    </row>
    <row r="266" spans="1:72" x14ac:dyDescent="0.3">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I266">
        <v>3</v>
      </c>
      <c r="AJ266">
        <v>2</v>
      </c>
      <c r="BB266" t="s">
        <v>173</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G266">
        <v>6.1</v>
      </c>
      <c r="BH266">
        <v>13.1</v>
      </c>
      <c r="BI266">
        <v>23</v>
      </c>
      <c r="BJ266">
        <v>37.4</v>
      </c>
      <c r="BL266" t="s">
        <v>173</v>
      </c>
      <c r="BM266" t="str">
        <f>IFERROR(VLOOKUP(BL266,'class and classification'!$A$1:$B$338,2,FALSE),VLOOKUP(BL266,'class and classification'!$A$340:$B$378,2,FALSE))</f>
        <v>Predominantly Urban</v>
      </c>
      <c r="BN266" t="str">
        <f>IFERROR(VLOOKUP(BL266,'class and classification'!$A$1:$C$338,3,FALSE),VLOOKUP(BL266,'class and classification'!$A$340:$C$378,3,FALSE))</f>
        <v>SD</v>
      </c>
      <c r="BP266">
        <v>36.909999999999997</v>
      </c>
      <c r="BQ266">
        <v>73.209999999999994</v>
      </c>
      <c r="BR266">
        <v>72.260000000000005</v>
      </c>
      <c r="BS266">
        <v>72.53</v>
      </c>
      <c r="BT266">
        <v>73.349999999999994</v>
      </c>
    </row>
    <row r="267" spans="1:72"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I267">
        <v>4.3</v>
      </c>
      <c r="AJ267">
        <v>9.3000000000000007</v>
      </c>
      <c r="BB267" t="s">
        <v>315</v>
      </c>
      <c r="BC267" t="str">
        <f>IFERROR(VLOOKUP(BB267,'class and classification'!$A$1:$B$338,2,FALSE),VLOOKUP(BB267,'class and classification'!$A$340:$B$378,2,FALSE))</f>
        <v>Predominantly Urban</v>
      </c>
      <c r="BD267" t="str">
        <f>IFERROR(VLOOKUP(BB267,'class and classification'!$A$1:$C$338,3,FALSE),VLOOKUP(BB267,'class and classification'!$A$340:$C$378,3,FALSE))</f>
        <v>SD</v>
      </c>
      <c r="BG267">
        <v>1</v>
      </c>
      <c r="BH267">
        <v>1.7</v>
      </c>
      <c r="BI267">
        <v>33.6</v>
      </c>
      <c r="BJ267">
        <v>70.8</v>
      </c>
      <c r="BL267" t="s">
        <v>315</v>
      </c>
      <c r="BM267" t="str">
        <f>IFERROR(VLOOKUP(BL267,'class and classification'!$A$1:$B$338,2,FALSE),VLOOKUP(BL267,'class and classification'!$A$340:$B$378,2,FALSE))</f>
        <v>Predominantly Urban</v>
      </c>
      <c r="BN267" t="str">
        <f>IFERROR(VLOOKUP(BL267,'class and classification'!$A$1:$C$338,3,FALSE),VLOOKUP(BL267,'class and classification'!$A$340:$C$378,3,FALSE))</f>
        <v>SD</v>
      </c>
      <c r="BP267">
        <v>51.04</v>
      </c>
      <c r="BQ267">
        <v>77.069999999999993</v>
      </c>
      <c r="BR267">
        <v>95.62</v>
      </c>
      <c r="BS267">
        <v>96.47</v>
      </c>
      <c r="BT267">
        <v>96.52</v>
      </c>
    </row>
    <row r="268" spans="1:72"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84</v>
      </c>
      <c r="F268">
        <v>89</v>
      </c>
      <c r="G268">
        <v>93.6</v>
      </c>
      <c r="H268">
        <v>95.1</v>
      </c>
      <c r="I268">
        <v>96</v>
      </c>
      <c r="J268">
        <v>95.5</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I268">
        <v>3.8</v>
      </c>
      <c r="AJ268">
        <v>4.9000000000000004</v>
      </c>
      <c r="BB268" t="s">
        <v>90</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G268">
        <v>4.2</v>
      </c>
      <c r="BH268">
        <v>5</v>
      </c>
      <c r="BI268">
        <v>10.199999999999999</v>
      </c>
      <c r="BJ268">
        <v>38</v>
      </c>
      <c r="BL268" t="s">
        <v>90</v>
      </c>
      <c r="BM268" t="str">
        <f>IFERROR(VLOOKUP(BL268,'class and classification'!$A$1:$B$338,2,FALSE),VLOOKUP(BL268,'class and classification'!$A$340:$B$378,2,FALSE))</f>
        <v>Predominantly Rural</v>
      </c>
      <c r="BN268" t="str">
        <f>IFERROR(VLOOKUP(BL268,'class and classification'!$A$1:$C$338,3,FALSE),VLOOKUP(BL268,'class and classification'!$A$340:$C$378,3,FALSE))</f>
        <v>SD</v>
      </c>
      <c r="BP268">
        <v>32.32</v>
      </c>
      <c r="BQ268">
        <v>66.900000000000006</v>
      </c>
      <c r="BR268">
        <v>70.33</v>
      </c>
      <c r="BS268">
        <v>71.680000000000007</v>
      </c>
      <c r="BT268">
        <v>71.63</v>
      </c>
    </row>
    <row r="269" spans="1:72"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81</v>
      </c>
      <c r="F269">
        <v>82</v>
      </c>
      <c r="G269">
        <v>86.9</v>
      </c>
      <c r="H269">
        <v>90.5</v>
      </c>
      <c r="I269">
        <v>92.4</v>
      </c>
      <c r="J269">
        <v>92.4</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I269">
        <v>0.6</v>
      </c>
      <c r="AJ269">
        <v>2.9</v>
      </c>
      <c r="BB269" t="s">
        <v>105</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G269">
        <v>11.8</v>
      </c>
      <c r="BH269">
        <v>35</v>
      </c>
      <c r="BI269">
        <v>62.4</v>
      </c>
      <c r="BJ269">
        <v>63.7</v>
      </c>
      <c r="BL269" t="s">
        <v>105</v>
      </c>
      <c r="BM269" t="str">
        <f>IFERROR(VLOOKUP(BL269,'class and classification'!$A$1:$B$338,2,FALSE),VLOOKUP(BL269,'class and classification'!$A$340:$B$378,2,FALSE))</f>
        <v>Predominantly Urban</v>
      </c>
      <c r="BN269" t="str">
        <f>IFERROR(VLOOKUP(BL269,'class and classification'!$A$1:$C$338,3,FALSE),VLOOKUP(BL269,'class and classification'!$A$340:$C$378,3,FALSE))</f>
        <v>SD</v>
      </c>
      <c r="BP269">
        <v>75.77</v>
      </c>
      <c r="BQ269">
        <v>87.62</v>
      </c>
      <c r="BR269">
        <v>94.89</v>
      </c>
      <c r="BS269">
        <v>94.68</v>
      </c>
      <c r="BT269">
        <v>95.44</v>
      </c>
    </row>
    <row r="270" spans="1:72"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93</v>
      </c>
      <c r="F270">
        <v>93</v>
      </c>
      <c r="G270">
        <v>96.5</v>
      </c>
      <c r="H270">
        <v>96.5</v>
      </c>
      <c r="I270">
        <v>97.7</v>
      </c>
      <c r="J270">
        <v>97.2</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I270">
        <v>3.8</v>
      </c>
      <c r="AJ270">
        <v>14.4</v>
      </c>
      <c r="BB270" t="s">
        <v>171</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G270">
        <v>3.2</v>
      </c>
      <c r="BH270">
        <v>3.8</v>
      </c>
      <c r="BI270">
        <v>4.5999999999999996</v>
      </c>
      <c r="BJ270">
        <v>10.9</v>
      </c>
      <c r="BL270" t="s">
        <v>171</v>
      </c>
      <c r="BM270" t="str">
        <f>IFERROR(VLOOKUP(BL270,'class and classification'!$A$1:$B$338,2,FALSE),VLOOKUP(BL270,'class and classification'!$A$340:$B$378,2,FALSE))</f>
        <v>Predominantly Rural</v>
      </c>
      <c r="BN270" t="str">
        <f>IFERROR(VLOOKUP(BL270,'class and classification'!$A$1:$C$338,3,FALSE),VLOOKUP(BL270,'class and classification'!$A$340:$C$378,3,FALSE))</f>
        <v>SD</v>
      </c>
      <c r="BP270">
        <v>14.25</v>
      </c>
      <c r="BQ270">
        <v>56.39</v>
      </c>
      <c r="BR270">
        <v>57.28</v>
      </c>
      <c r="BS270">
        <v>58.81</v>
      </c>
      <c r="BT270">
        <v>59.62</v>
      </c>
    </row>
    <row r="271" spans="1:72"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94</v>
      </c>
      <c r="F271">
        <v>94</v>
      </c>
      <c r="G271">
        <v>98.199999999999989</v>
      </c>
      <c r="H271">
        <v>98.300000000000011</v>
      </c>
      <c r="I271">
        <v>98.3</v>
      </c>
      <c r="J271">
        <v>98.1</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I271">
        <v>6.4</v>
      </c>
      <c r="AJ271">
        <v>8</v>
      </c>
      <c r="BB271" t="s">
        <v>182</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G271">
        <v>1.9</v>
      </c>
      <c r="BH271">
        <v>2.7</v>
      </c>
      <c r="BI271">
        <v>4.7</v>
      </c>
      <c r="BJ271">
        <v>27.3</v>
      </c>
      <c r="BL271" t="s">
        <v>182</v>
      </c>
      <c r="BM271" t="str">
        <f>IFERROR(VLOOKUP(BL271,'class and classification'!$A$1:$B$338,2,FALSE),VLOOKUP(BL271,'class and classification'!$A$340:$B$378,2,FALSE))</f>
        <v>Predominantly Rural</v>
      </c>
      <c r="BN271" t="str">
        <f>IFERROR(VLOOKUP(BL271,'class and classification'!$A$1:$C$338,3,FALSE),VLOOKUP(BL271,'class and classification'!$A$340:$C$378,3,FALSE))</f>
        <v>SD</v>
      </c>
      <c r="BP271">
        <v>19.11</v>
      </c>
      <c r="BQ271">
        <v>59.37</v>
      </c>
      <c r="BR271">
        <v>67.069999999999993</v>
      </c>
      <c r="BS271">
        <v>68.72</v>
      </c>
      <c r="BT271">
        <v>70.569999999999993</v>
      </c>
    </row>
    <row r="272" spans="1:72"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97</v>
      </c>
      <c r="F272">
        <v>98</v>
      </c>
      <c r="G272">
        <v>99.800000000000011</v>
      </c>
      <c r="H272">
        <v>99.800000000000011</v>
      </c>
      <c r="I272">
        <v>99.6</v>
      </c>
      <c r="J272">
        <v>99.5</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I272">
        <v>4.3</v>
      </c>
      <c r="AJ272">
        <v>7</v>
      </c>
      <c r="BB272" t="s">
        <v>240</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G272">
        <v>10.3</v>
      </c>
      <c r="BH272">
        <v>11.6</v>
      </c>
      <c r="BI272">
        <v>17.7</v>
      </c>
      <c r="BJ272">
        <v>23.9</v>
      </c>
      <c r="BL272" t="s">
        <v>240</v>
      </c>
      <c r="BM272" t="str">
        <f>IFERROR(VLOOKUP(BL272,'class and classification'!$A$1:$B$338,2,FALSE),VLOOKUP(BL272,'class and classification'!$A$340:$B$378,2,FALSE))</f>
        <v>Predominantly Rural</v>
      </c>
      <c r="BN272" t="str">
        <f>IFERROR(VLOOKUP(BL272,'class and classification'!$A$1:$C$338,3,FALSE),VLOOKUP(BL272,'class and classification'!$A$340:$C$378,3,FALSE))</f>
        <v>SD</v>
      </c>
      <c r="BP272">
        <v>22.74</v>
      </c>
      <c r="BQ272">
        <v>54.1</v>
      </c>
      <c r="BR272">
        <v>54.42</v>
      </c>
      <c r="BS272">
        <v>57.44</v>
      </c>
      <c r="BT272">
        <v>58.19</v>
      </c>
    </row>
    <row r="273" spans="1:72"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86</v>
      </c>
      <c r="F273">
        <v>90</v>
      </c>
      <c r="G273">
        <v>93.8</v>
      </c>
      <c r="H273">
        <v>93.9</v>
      </c>
      <c r="I273">
        <v>94.8</v>
      </c>
      <c r="J273">
        <v>95</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I273">
        <v>18.7</v>
      </c>
      <c r="AJ273">
        <v>21.7</v>
      </c>
      <c r="BB273" t="s">
        <v>272</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G273">
        <v>1</v>
      </c>
      <c r="BH273">
        <v>1.4</v>
      </c>
      <c r="BI273">
        <v>8.4</v>
      </c>
      <c r="BJ273">
        <v>12.1</v>
      </c>
      <c r="BL273" t="s">
        <v>272</v>
      </c>
      <c r="BM273" t="str">
        <f>IFERROR(VLOOKUP(BL273,'class and classification'!$A$1:$B$338,2,FALSE),VLOOKUP(BL273,'class and classification'!$A$340:$B$378,2,FALSE))</f>
        <v>Predominantly Rural</v>
      </c>
      <c r="BN273" t="str">
        <f>IFERROR(VLOOKUP(BL273,'class and classification'!$A$1:$C$338,3,FALSE),VLOOKUP(BL273,'class and classification'!$A$340:$C$378,3,FALSE))</f>
        <v>SD</v>
      </c>
      <c r="BP273">
        <v>36.119999999999997</v>
      </c>
      <c r="BQ273">
        <v>65.14</v>
      </c>
      <c r="BR273">
        <v>69.91</v>
      </c>
      <c r="BS273">
        <v>73.44</v>
      </c>
      <c r="BT273">
        <v>73.52</v>
      </c>
    </row>
    <row r="274" spans="1:72"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98</v>
      </c>
      <c r="F274">
        <v>98</v>
      </c>
      <c r="G274">
        <v>99.3</v>
      </c>
      <c r="H274">
        <v>99.1</v>
      </c>
      <c r="I274">
        <v>98.8</v>
      </c>
      <c r="J274">
        <v>98.8</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I274">
        <v>3.8</v>
      </c>
      <c r="AJ274">
        <v>8.6</v>
      </c>
      <c r="BB274" t="s">
        <v>282</v>
      </c>
      <c r="BC274" t="str">
        <f>IFERROR(VLOOKUP(BB274,'class and classification'!$A$1:$B$338,2,FALSE),VLOOKUP(BB274,'class and classification'!$A$340:$B$378,2,FALSE))</f>
        <v>Predominantly Rural</v>
      </c>
      <c r="BD274" t="str">
        <f>IFERROR(VLOOKUP(BB274,'class and classification'!$A$1:$C$338,3,FALSE),VLOOKUP(BB274,'class and classification'!$A$340:$C$378,3,FALSE))</f>
        <v>SD</v>
      </c>
      <c r="BG274">
        <v>3.1</v>
      </c>
      <c r="BH274">
        <v>3.4</v>
      </c>
      <c r="BI274">
        <v>3.5</v>
      </c>
      <c r="BJ274">
        <v>6.1</v>
      </c>
      <c r="BL274" t="s">
        <v>282</v>
      </c>
      <c r="BM274" t="str">
        <f>IFERROR(VLOOKUP(BL274,'class and classification'!$A$1:$B$338,2,FALSE),VLOOKUP(BL274,'class and classification'!$A$340:$B$378,2,FALSE))</f>
        <v>Predominantly Rural</v>
      </c>
      <c r="BN274" t="str">
        <f>IFERROR(VLOOKUP(BL274,'class and classification'!$A$1:$C$338,3,FALSE),VLOOKUP(BL274,'class and classification'!$A$340:$C$378,3,FALSE))</f>
        <v>SD</v>
      </c>
      <c r="BP274">
        <v>20.76</v>
      </c>
      <c r="BQ274">
        <v>39.93</v>
      </c>
      <c r="BR274">
        <v>56.18</v>
      </c>
      <c r="BS274">
        <v>56.36</v>
      </c>
      <c r="BT274">
        <v>54.85</v>
      </c>
    </row>
    <row r="275" spans="1:72"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84</v>
      </c>
      <c r="F275">
        <v>85</v>
      </c>
      <c r="G275">
        <v>90</v>
      </c>
      <c r="H275">
        <v>92.199999999999989</v>
      </c>
      <c r="I275">
        <v>93</v>
      </c>
      <c r="J275">
        <v>93.1</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I275">
        <v>6.3</v>
      </c>
      <c r="AJ275">
        <v>10.199999999999999</v>
      </c>
      <c r="BB275" t="s">
        <v>299</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G275">
        <v>1</v>
      </c>
      <c r="BH275">
        <v>1.2</v>
      </c>
      <c r="BI275">
        <v>22.6</v>
      </c>
      <c r="BJ275">
        <v>34.5</v>
      </c>
      <c r="BL275" t="s">
        <v>299</v>
      </c>
      <c r="BM275" t="str">
        <f>IFERROR(VLOOKUP(BL275,'class and classification'!$A$1:$B$338,2,FALSE),VLOOKUP(BL275,'class and classification'!$A$340:$B$378,2,FALSE))</f>
        <v>Predominantly Rural</v>
      </c>
      <c r="BN275" t="str">
        <f>IFERROR(VLOOKUP(BL275,'class and classification'!$A$1:$C$338,3,FALSE),VLOOKUP(BL275,'class and classification'!$A$340:$C$378,3,FALSE))</f>
        <v>SD</v>
      </c>
      <c r="BP275">
        <v>25.83</v>
      </c>
      <c r="BQ275">
        <v>52.27</v>
      </c>
      <c r="BR275">
        <v>54.17</v>
      </c>
      <c r="BS275">
        <v>56.71</v>
      </c>
      <c r="BT275">
        <v>56.77</v>
      </c>
    </row>
    <row r="276" spans="1:72"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95</v>
      </c>
      <c r="F276">
        <v>96</v>
      </c>
      <c r="G276">
        <v>97.8</v>
      </c>
      <c r="H276">
        <v>97.5</v>
      </c>
      <c r="I276">
        <v>97.4</v>
      </c>
      <c r="J276">
        <v>97</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I276">
        <v>1.3</v>
      </c>
      <c r="AJ276">
        <v>11.6</v>
      </c>
      <c r="BB276" t="s">
        <v>62</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G276">
        <v>3.2</v>
      </c>
      <c r="BH276">
        <v>4.8</v>
      </c>
      <c r="BI276">
        <v>5.5</v>
      </c>
      <c r="BJ276">
        <v>4.5</v>
      </c>
      <c r="BL276" t="s">
        <v>62</v>
      </c>
      <c r="BM276" t="str">
        <f>IFERROR(VLOOKUP(BL276,'class and classification'!$A$1:$B$338,2,FALSE),VLOOKUP(BL276,'class and classification'!$A$340:$B$378,2,FALSE))</f>
        <v>Predominantly Urban</v>
      </c>
      <c r="BN276" t="str">
        <f>IFERROR(VLOOKUP(BL276,'class and classification'!$A$1:$C$338,3,FALSE),VLOOKUP(BL276,'class and classification'!$A$340:$C$378,3,FALSE))</f>
        <v>SD</v>
      </c>
      <c r="BP276">
        <v>65.59</v>
      </c>
      <c r="BQ276">
        <v>81.72</v>
      </c>
      <c r="BR276">
        <v>83.93</v>
      </c>
      <c r="BS276">
        <v>82.91</v>
      </c>
      <c r="BT276">
        <v>89.72</v>
      </c>
    </row>
    <row r="277" spans="1:72"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76</v>
      </c>
      <c r="F277">
        <v>82</v>
      </c>
      <c r="G277">
        <v>89.8</v>
      </c>
      <c r="H277">
        <v>92.1</v>
      </c>
      <c r="I277">
        <v>93.5</v>
      </c>
      <c r="J277">
        <v>93.4</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I277">
        <v>36.4</v>
      </c>
      <c r="AJ277">
        <v>44.2</v>
      </c>
      <c r="BB277" t="s">
        <v>73</v>
      </c>
      <c r="BC277" t="str">
        <f>IFERROR(VLOOKUP(BB277,'class and classification'!$A$1:$B$338,2,FALSE),VLOOKUP(BB277,'class and classification'!$A$340:$B$378,2,FALSE))</f>
        <v>Predominantly Rural</v>
      </c>
      <c r="BD277" t="str">
        <f>IFERROR(VLOOKUP(BB277,'class and classification'!$A$1:$C$338,3,FALSE),VLOOKUP(BB277,'class and classification'!$A$340:$C$378,3,FALSE))</f>
        <v>SD</v>
      </c>
      <c r="BG277">
        <v>22.3</v>
      </c>
      <c r="BH277">
        <v>29.5</v>
      </c>
      <c r="BI277">
        <v>36.5</v>
      </c>
      <c r="BJ277">
        <v>39.200000000000003</v>
      </c>
      <c r="BL277" t="s">
        <v>73</v>
      </c>
      <c r="BM277" t="str">
        <f>IFERROR(VLOOKUP(BL277,'class and classification'!$A$1:$B$338,2,FALSE),VLOOKUP(BL277,'class and classification'!$A$340:$B$378,2,FALSE))</f>
        <v>Predominantly Rural</v>
      </c>
      <c r="BN277" t="str">
        <f>IFERROR(VLOOKUP(BL277,'class and classification'!$A$1:$C$338,3,FALSE),VLOOKUP(BL277,'class and classification'!$A$340:$C$378,3,FALSE))</f>
        <v>SD</v>
      </c>
      <c r="BP277">
        <v>22.16</v>
      </c>
      <c r="BQ277">
        <v>52.1</v>
      </c>
      <c r="BR277">
        <v>58.04</v>
      </c>
      <c r="BS277">
        <v>61.5</v>
      </c>
      <c r="BT277">
        <v>61.55</v>
      </c>
    </row>
    <row r="278" spans="1:72"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74</v>
      </c>
      <c r="F278">
        <v>79</v>
      </c>
      <c r="G278">
        <v>86.699999999999989</v>
      </c>
      <c r="H278">
        <v>90.2</v>
      </c>
      <c r="I278">
        <v>91.8</v>
      </c>
      <c r="J278">
        <v>90.7</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I278">
        <v>9</v>
      </c>
      <c r="AJ278">
        <v>9.6999999999999993</v>
      </c>
      <c r="BB278" t="s">
        <v>109</v>
      </c>
      <c r="BC278" t="str">
        <f>IFERROR(VLOOKUP(BB278,'class and classification'!$A$1:$B$338,2,FALSE),VLOOKUP(BB278,'class and classification'!$A$340:$B$378,2,FALSE))</f>
        <v>Predominantly Rural</v>
      </c>
      <c r="BD278" t="str">
        <f>IFERROR(VLOOKUP(BB278,'class and classification'!$A$1:$C$338,3,FALSE),VLOOKUP(BB278,'class and classification'!$A$340:$C$378,3,FALSE))</f>
        <v>SD</v>
      </c>
      <c r="BG278">
        <v>8.3000000000000007</v>
      </c>
      <c r="BH278">
        <v>10.3</v>
      </c>
      <c r="BI278">
        <v>17.5</v>
      </c>
      <c r="BJ278">
        <v>29.8</v>
      </c>
      <c r="BL278" t="s">
        <v>109</v>
      </c>
      <c r="BM278" t="str">
        <f>IFERROR(VLOOKUP(BL278,'class and classification'!$A$1:$B$338,2,FALSE),VLOOKUP(BL278,'class and classification'!$A$340:$B$378,2,FALSE))</f>
        <v>Predominantly Rural</v>
      </c>
      <c r="BN278" t="str">
        <f>IFERROR(VLOOKUP(BL278,'class and classification'!$A$1:$C$338,3,FALSE),VLOOKUP(BL278,'class and classification'!$A$340:$C$378,3,FALSE))</f>
        <v>SD</v>
      </c>
      <c r="BP278">
        <v>23.32</v>
      </c>
      <c r="BQ278">
        <v>48.16</v>
      </c>
      <c r="BR278">
        <v>50.35</v>
      </c>
      <c r="BS278">
        <v>50.07</v>
      </c>
      <c r="BT278">
        <v>52.37</v>
      </c>
    </row>
    <row r="279" spans="1:72" x14ac:dyDescent="0.3">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I279">
        <v>14.1</v>
      </c>
      <c r="AJ279">
        <v>16.5</v>
      </c>
      <c r="BB279" t="s">
        <v>113</v>
      </c>
      <c r="BC279" t="str">
        <f>IFERROR(VLOOKUP(BB279,'class and classification'!$A$1:$B$338,2,FALSE),VLOOKUP(BB279,'class and classification'!$A$340:$B$378,2,FALSE))</f>
        <v>Predominantly Urban</v>
      </c>
      <c r="BD279" t="str">
        <f>IFERROR(VLOOKUP(BB279,'class and classification'!$A$1:$C$338,3,FALSE),VLOOKUP(BB279,'class and classification'!$A$340:$C$378,3,FALSE))</f>
        <v>SD</v>
      </c>
      <c r="BG279">
        <v>2.8</v>
      </c>
      <c r="BH279">
        <v>4.7</v>
      </c>
      <c r="BI279">
        <v>7.9</v>
      </c>
      <c r="BJ279">
        <v>19.2</v>
      </c>
      <c r="BL279" t="s">
        <v>113</v>
      </c>
      <c r="BM279" t="str">
        <f>IFERROR(VLOOKUP(BL279,'class and classification'!$A$1:$B$338,2,FALSE),VLOOKUP(BL279,'class and classification'!$A$340:$B$378,2,FALSE))</f>
        <v>Predominantly Urban</v>
      </c>
      <c r="BN279" t="str">
        <f>IFERROR(VLOOKUP(BL279,'class and classification'!$A$1:$C$338,3,FALSE),VLOOKUP(BL279,'class and classification'!$A$340:$C$378,3,FALSE))</f>
        <v>SD</v>
      </c>
      <c r="BP279">
        <v>48.62</v>
      </c>
      <c r="BQ279">
        <v>71.73</v>
      </c>
      <c r="BR279">
        <v>87.33</v>
      </c>
      <c r="BS279">
        <v>83.92</v>
      </c>
      <c r="BT279">
        <v>85.16</v>
      </c>
    </row>
    <row r="280" spans="1:72"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I280">
        <v>20.100000000000001</v>
      </c>
      <c r="AJ280">
        <v>37.6</v>
      </c>
      <c r="BB280" t="s">
        <v>263</v>
      </c>
      <c r="BC280" t="str">
        <f>IFERROR(VLOOKUP(BB280,'class and classification'!$A$1:$B$338,2,FALSE),VLOOKUP(BB280,'class and classification'!$A$340:$B$378,2,FALSE))</f>
        <v>Urban with Significant Rural</v>
      </c>
      <c r="BD280" t="str">
        <f>IFERROR(VLOOKUP(BB280,'class and classification'!$A$1:$C$338,3,FALSE),VLOOKUP(BB280,'class and classification'!$A$340:$C$378,3,FALSE))</f>
        <v>SD</v>
      </c>
      <c r="BG280">
        <v>6.3</v>
      </c>
      <c r="BH280">
        <v>8.6999999999999993</v>
      </c>
      <c r="BI280">
        <v>13.7</v>
      </c>
      <c r="BJ280">
        <v>20.5</v>
      </c>
      <c r="BL280" t="s">
        <v>263</v>
      </c>
      <c r="BM280" t="str">
        <f>IFERROR(VLOOKUP(BL280,'class and classification'!$A$1:$B$338,2,FALSE),VLOOKUP(BL280,'class and classification'!$A$340:$B$378,2,FALSE))</f>
        <v>Urban with Significant Rural</v>
      </c>
      <c r="BN280" t="str">
        <f>IFERROR(VLOOKUP(BL280,'class and classification'!$A$1:$C$338,3,FALSE),VLOOKUP(BL280,'class and classification'!$A$340:$C$378,3,FALSE))</f>
        <v>SD</v>
      </c>
      <c r="BP280">
        <v>24.24</v>
      </c>
      <c r="BQ280">
        <v>58.99</v>
      </c>
      <c r="BR280">
        <v>59.49</v>
      </c>
      <c r="BS280">
        <v>60.33</v>
      </c>
      <c r="BT280">
        <v>62.8</v>
      </c>
    </row>
    <row r="281" spans="1:72"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97</v>
      </c>
      <c r="F281">
        <v>98</v>
      </c>
      <c r="G281">
        <v>98.399999999999991</v>
      </c>
      <c r="H281">
        <v>98.5</v>
      </c>
      <c r="I281">
        <v>98.7</v>
      </c>
      <c r="J281">
        <v>98.6</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I281">
        <v>24.5</v>
      </c>
      <c r="AJ281">
        <v>36.5</v>
      </c>
      <c r="BB281" t="s">
        <v>276</v>
      </c>
      <c r="BC281" t="str">
        <f>IFERROR(VLOOKUP(BB281,'class and classification'!$A$1:$B$338,2,FALSE),VLOOKUP(BB281,'class and classification'!$A$340:$B$378,2,FALSE))</f>
        <v>Predominantly Rural</v>
      </c>
      <c r="BD281" t="str">
        <f>IFERROR(VLOOKUP(BB281,'class and classification'!$A$1:$C$338,3,FALSE),VLOOKUP(BB281,'class and classification'!$A$340:$C$378,3,FALSE))</f>
        <v>SD</v>
      </c>
      <c r="BG281">
        <v>11</v>
      </c>
      <c r="BH281">
        <v>19.100000000000001</v>
      </c>
      <c r="BI281">
        <v>25.5</v>
      </c>
      <c r="BJ281">
        <v>27.6</v>
      </c>
      <c r="BL281" t="s">
        <v>276</v>
      </c>
      <c r="BM281" t="str">
        <f>IFERROR(VLOOKUP(BL281,'class and classification'!$A$1:$B$338,2,FALSE),VLOOKUP(BL281,'class and classification'!$A$340:$B$378,2,FALSE))</f>
        <v>Predominantly Rural</v>
      </c>
      <c r="BN281" t="str">
        <f>IFERROR(VLOOKUP(BL281,'class and classification'!$A$1:$C$338,3,FALSE),VLOOKUP(BL281,'class and classification'!$A$340:$C$378,3,FALSE))</f>
        <v>SD</v>
      </c>
      <c r="BP281">
        <v>33.880000000000003</v>
      </c>
      <c r="BQ281">
        <v>64.14</v>
      </c>
      <c r="BR281">
        <v>62.11</v>
      </c>
      <c r="BS281">
        <v>59.43</v>
      </c>
      <c r="BT281">
        <v>65.47</v>
      </c>
    </row>
    <row r="282" spans="1:72"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89</v>
      </c>
      <c r="F282">
        <v>90</v>
      </c>
      <c r="G282">
        <v>94.5</v>
      </c>
      <c r="H282">
        <v>95.1</v>
      </c>
      <c r="I282">
        <v>96.6</v>
      </c>
      <c r="J282">
        <v>96.5</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I282">
        <v>24.3</v>
      </c>
      <c r="AJ282">
        <v>32.299999999999997</v>
      </c>
      <c r="BB282" t="s">
        <v>169</v>
      </c>
      <c r="BC282" t="str">
        <f>IFERROR(VLOOKUP(BB282,'class and classification'!$A$1:$B$338,2,FALSE),VLOOKUP(BB282,'class and classification'!$A$340:$B$378,2,FALSE))</f>
        <v>Predominantly Rural</v>
      </c>
      <c r="BD282" t="str">
        <f>IFERROR(VLOOKUP(BB282,'class and classification'!$A$1:$C$338,3,FALSE),VLOOKUP(BB282,'class and classification'!$A$340:$C$378,3,FALSE))</f>
        <v>SD</v>
      </c>
      <c r="BG282">
        <v>2.4</v>
      </c>
      <c r="BH282">
        <v>3.4</v>
      </c>
      <c r="BI282">
        <v>4.8</v>
      </c>
      <c r="BJ282">
        <v>25.1</v>
      </c>
      <c r="BL282" t="s">
        <v>169</v>
      </c>
      <c r="BM282" t="str">
        <f>IFERROR(VLOOKUP(BL282,'class and classification'!$A$1:$B$338,2,FALSE),VLOOKUP(BL282,'class and classification'!$A$340:$B$378,2,FALSE))</f>
        <v>Predominantly Rural</v>
      </c>
      <c r="BN282" t="str">
        <f>IFERROR(VLOOKUP(BL282,'class and classification'!$A$1:$C$338,3,FALSE),VLOOKUP(BL282,'class and classification'!$A$340:$C$378,3,FALSE))</f>
        <v>SD</v>
      </c>
      <c r="BP282">
        <v>20.52</v>
      </c>
      <c r="BQ282">
        <v>46.27</v>
      </c>
      <c r="BR282">
        <v>53.14</v>
      </c>
      <c r="BS282">
        <v>55.57</v>
      </c>
      <c r="BT282">
        <v>56.07</v>
      </c>
    </row>
    <row r="283" spans="1:72"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74</v>
      </c>
      <c r="F283">
        <v>81</v>
      </c>
      <c r="G283">
        <v>92</v>
      </c>
      <c r="H283">
        <v>93.3</v>
      </c>
      <c r="I283">
        <v>95.6</v>
      </c>
      <c r="J283">
        <v>95.5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I283">
        <v>60.5</v>
      </c>
      <c r="AJ283">
        <v>65.3</v>
      </c>
      <c r="BB283" t="s">
        <v>228</v>
      </c>
      <c r="BC283" t="str">
        <f>IFERROR(VLOOKUP(BB283,'class and classification'!$A$1:$B$338,2,FALSE),VLOOKUP(BB283,'class and classification'!$A$340:$B$378,2,FALSE))</f>
        <v>Predominantly Rural</v>
      </c>
      <c r="BD283" t="str">
        <f>IFERROR(VLOOKUP(BB283,'class and classification'!$A$1:$C$338,3,FALSE),VLOOKUP(BB283,'class and classification'!$A$340:$C$378,3,FALSE))</f>
        <v>SD</v>
      </c>
      <c r="BG283">
        <v>2.5</v>
      </c>
      <c r="BH283">
        <v>4.2</v>
      </c>
      <c r="BI283">
        <v>6.2</v>
      </c>
      <c r="BJ283">
        <v>29.3</v>
      </c>
      <c r="BL283" t="s">
        <v>228</v>
      </c>
      <c r="BM283" t="str">
        <f>IFERROR(VLOOKUP(BL283,'class and classification'!$A$1:$B$338,2,FALSE),VLOOKUP(BL283,'class and classification'!$A$340:$B$378,2,FALSE))</f>
        <v>Predominantly Rural</v>
      </c>
      <c r="BN283" t="str">
        <f>IFERROR(VLOOKUP(BL283,'class and classification'!$A$1:$C$338,3,FALSE),VLOOKUP(BL283,'class and classification'!$A$340:$C$378,3,FALSE))</f>
        <v>SD</v>
      </c>
      <c r="BP283">
        <v>37.340000000000003</v>
      </c>
      <c r="BQ283">
        <v>52.82</v>
      </c>
      <c r="BR283">
        <v>61.33</v>
      </c>
      <c r="BS283">
        <v>63.27</v>
      </c>
      <c r="BT283">
        <v>63.17</v>
      </c>
    </row>
    <row r="284" spans="1:72"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96</v>
      </c>
      <c r="F284">
        <v>96</v>
      </c>
      <c r="G284">
        <v>97.300000000000011</v>
      </c>
      <c r="H284">
        <v>97.600000000000009</v>
      </c>
      <c r="I284">
        <v>98.1</v>
      </c>
      <c r="J284">
        <v>97.5</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I284">
        <v>11.6</v>
      </c>
      <c r="AJ284">
        <v>12.5</v>
      </c>
      <c r="BB284" t="s">
        <v>247</v>
      </c>
      <c r="BC284" t="str">
        <f>IFERROR(VLOOKUP(BB284,'class and classification'!$A$1:$B$338,2,FALSE),VLOOKUP(BB284,'class and classification'!$A$340:$B$378,2,FALSE))</f>
        <v>Predominantly Rural</v>
      </c>
      <c r="BD284" t="str">
        <f>IFERROR(VLOOKUP(BB284,'class and classification'!$A$1:$C$338,3,FALSE),VLOOKUP(BB284,'class and classification'!$A$340:$C$378,3,FALSE))</f>
        <v>SD</v>
      </c>
      <c r="BG284">
        <v>0.7</v>
      </c>
      <c r="BH284">
        <v>1.3</v>
      </c>
      <c r="BI284">
        <v>3</v>
      </c>
      <c r="BJ284">
        <v>12.8</v>
      </c>
      <c r="BL284" t="s">
        <v>247</v>
      </c>
      <c r="BM284" t="str">
        <f>IFERROR(VLOOKUP(BL284,'class and classification'!$A$1:$B$338,2,FALSE),VLOOKUP(BL284,'class and classification'!$A$340:$B$378,2,FALSE))</f>
        <v>Predominantly Rural</v>
      </c>
      <c r="BN284" t="str">
        <f>IFERROR(VLOOKUP(BL284,'class and classification'!$A$1:$C$338,3,FALSE),VLOOKUP(BL284,'class and classification'!$A$340:$C$378,3,FALSE))</f>
        <v>SD</v>
      </c>
      <c r="BP284">
        <v>22.64</v>
      </c>
      <c r="BQ284">
        <v>56.57</v>
      </c>
      <c r="BR284">
        <v>56.36</v>
      </c>
      <c r="BS284">
        <v>58.79</v>
      </c>
      <c r="BT284">
        <v>57.72</v>
      </c>
    </row>
    <row r="285" spans="1:72"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84</v>
      </c>
      <c r="F285">
        <v>88</v>
      </c>
      <c r="G285">
        <v>94.7</v>
      </c>
      <c r="H285">
        <v>95.2</v>
      </c>
      <c r="I285">
        <v>95.9</v>
      </c>
      <c r="J285">
        <v>96.3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I285">
        <v>28.3</v>
      </c>
      <c r="AJ285">
        <v>30</v>
      </c>
      <c r="BB285" t="s">
        <v>236</v>
      </c>
      <c r="BC285" t="str">
        <f>IFERROR(VLOOKUP(BB285,'class and classification'!$A$1:$B$338,2,FALSE),VLOOKUP(BB285,'class and classification'!$A$340:$B$378,2,FALSE))</f>
        <v>Predominantly Rural</v>
      </c>
      <c r="BD285" t="str">
        <f>IFERROR(VLOOKUP(BB285,'class and classification'!$A$1:$C$338,3,FALSE),VLOOKUP(BB285,'class and classification'!$A$340:$C$378,3,FALSE))</f>
        <v>SD</v>
      </c>
      <c r="BH285">
        <v>3.7</v>
      </c>
      <c r="BI285">
        <v>5.4</v>
      </c>
      <c r="BJ285">
        <v>20.2</v>
      </c>
      <c r="BL285" t="s">
        <v>236</v>
      </c>
      <c r="BM285" t="str">
        <f>IFERROR(VLOOKUP(BL285,'class and classification'!$A$1:$B$338,2,FALSE),VLOOKUP(BL285,'class and classification'!$A$340:$B$378,2,FALSE))</f>
        <v>Predominantly Rural</v>
      </c>
      <c r="BN285" t="str">
        <f>IFERROR(VLOOKUP(BL285,'class and classification'!$A$1:$C$338,3,FALSE),VLOOKUP(BL285,'class and classification'!$A$340:$C$378,3,FALSE))</f>
        <v>SD</v>
      </c>
      <c r="BR285">
        <v>71.27</v>
      </c>
      <c r="BS285">
        <v>72.97</v>
      </c>
      <c r="BT285">
        <v>74.05</v>
      </c>
    </row>
    <row r="286" spans="1:72"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92</v>
      </c>
      <c r="F286">
        <v>94</v>
      </c>
      <c r="G286">
        <v>96.7</v>
      </c>
      <c r="H286">
        <v>96.3</v>
      </c>
      <c r="I286">
        <v>97.3</v>
      </c>
      <c r="J286">
        <v>97.2</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I286">
        <v>9.6</v>
      </c>
      <c r="AJ286">
        <v>22.7</v>
      </c>
      <c r="BB286" t="s">
        <v>350</v>
      </c>
      <c r="BC286" t="str">
        <f>IFERROR(VLOOKUP(BB286,'class and classification'!$A$1:$B$338,2,FALSE),VLOOKUP(BB286,'class and classification'!$A$340:$B$378,2,FALSE))</f>
        <v>Predominantly Urban</v>
      </c>
      <c r="BD286" t="str">
        <f>IFERROR(VLOOKUP(BB286,'class and classification'!$A$1:$C$338,3,FALSE),VLOOKUP(BB286,'class and classification'!$A$340:$C$378,3,FALSE))</f>
        <v>SD</v>
      </c>
      <c r="BG286">
        <v>10.4</v>
      </c>
      <c r="BH286">
        <v>14.3</v>
      </c>
      <c r="BI286">
        <v>23.6</v>
      </c>
      <c r="BL286" t="s">
        <v>350</v>
      </c>
      <c r="BM286" t="str">
        <f>IFERROR(VLOOKUP(BL286,'class and classification'!$A$1:$B$338,2,FALSE),VLOOKUP(BL286,'class and classification'!$A$340:$B$378,2,FALSE))</f>
        <v>Predominantly Urban</v>
      </c>
      <c r="BN286" t="str">
        <f>IFERROR(VLOOKUP(BL286,'class and classification'!$A$1:$C$338,3,FALSE),VLOOKUP(BL286,'class and classification'!$A$340:$C$378,3,FALSE))</f>
        <v>SD</v>
      </c>
      <c r="BP286">
        <v>30.61</v>
      </c>
      <c r="BQ286">
        <v>71.8</v>
      </c>
      <c r="BR286">
        <v>78.83</v>
      </c>
      <c r="BS286">
        <v>77.010000000000005</v>
      </c>
    </row>
    <row r="287" spans="1:72"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99</v>
      </c>
      <c r="F287">
        <v>97</v>
      </c>
      <c r="G287">
        <v>99</v>
      </c>
      <c r="H287">
        <v>99.2</v>
      </c>
      <c r="I287">
        <v>99.2</v>
      </c>
      <c r="J287">
        <v>98.8</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I287">
        <v>2.9</v>
      </c>
      <c r="AJ287">
        <v>3.4</v>
      </c>
      <c r="BB287" t="s">
        <v>351</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G287">
        <v>14.5</v>
      </c>
      <c r="BH287">
        <v>20.5</v>
      </c>
      <c r="BI287">
        <v>25.6</v>
      </c>
      <c r="BL287" t="s">
        <v>351</v>
      </c>
      <c r="BM287" t="str">
        <f>IFERROR(VLOOKUP(BL287,'class and classification'!$A$1:$B$338,2,FALSE),VLOOKUP(BL287,'class and classification'!$A$340:$B$378,2,FALSE))</f>
        <v>Predominantly Rural</v>
      </c>
      <c r="BN287" t="str">
        <f>IFERROR(VLOOKUP(BL287,'class and classification'!$A$1:$C$338,3,FALSE),VLOOKUP(BL287,'class and classification'!$A$340:$C$378,3,FALSE))</f>
        <v>SD</v>
      </c>
      <c r="BP287">
        <v>43.84</v>
      </c>
      <c r="BQ287">
        <v>63</v>
      </c>
      <c r="BR287">
        <v>65.209999999999994</v>
      </c>
      <c r="BS287">
        <v>69.77</v>
      </c>
    </row>
    <row r="288" spans="1:72"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93</v>
      </c>
      <c r="F288">
        <v>94</v>
      </c>
      <c r="G288">
        <v>95.9</v>
      </c>
      <c r="H288">
        <v>96.2</v>
      </c>
      <c r="I288">
        <v>96.9</v>
      </c>
      <c r="J288">
        <v>96.8</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I288">
        <v>79.599999999999994</v>
      </c>
      <c r="AJ288">
        <v>79.8</v>
      </c>
      <c r="BB288" t="s">
        <v>353</v>
      </c>
      <c r="BC288" t="str">
        <f>IFERROR(VLOOKUP(BB288,'class and classification'!$A$1:$B$338,2,FALSE),VLOOKUP(BB288,'class and classification'!$A$340:$B$378,2,FALSE))</f>
        <v>Predominantly Rural</v>
      </c>
      <c r="BD288" t="str">
        <f>IFERROR(VLOOKUP(BB288,'class and classification'!$A$1:$C$338,3,FALSE),VLOOKUP(BB288,'class and classification'!$A$340:$C$378,3,FALSE))</f>
        <v>SD</v>
      </c>
      <c r="BG288">
        <v>5.7</v>
      </c>
      <c r="BH288">
        <v>10.3</v>
      </c>
      <c r="BI288">
        <v>13.1</v>
      </c>
      <c r="BL288" t="s">
        <v>353</v>
      </c>
      <c r="BM288" t="str">
        <f>IFERROR(VLOOKUP(BL288,'class and classification'!$A$1:$B$338,2,FALSE),VLOOKUP(BL288,'class and classification'!$A$340:$B$378,2,FALSE))</f>
        <v>Predominantly Rural</v>
      </c>
      <c r="BN288" t="str">
        <f>IFERROR(VLOOKUP(BL288,'class and classification'!$A$1:$C$338,3,FALSE),VLOOKUP(BL288,'class and classification'!$A$340:$C$378,3,FALSE))</f>
        <v>SD</v>
      </c>
      <c r="BP288">
        <v>33.340000000000003</v>
      </c>
      <c r="BQ288">
        <v>75.42</v>
      </c>
      <c r="BR288">
        <v>75.56</v>
      </c>
      <c r="BS288">
        <v>75.27</v>
      </c>
    </row>
    <row r="289" spans="1:71"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95</v>
      </c>
      <c r="F289">
        <v>98</v>
      </c>
      <c r="G289">
        <v>98.6</v>
      </c>
      <c r="H289">
        <v>99.300000000000011</v>
      </c>
      <c r="I289">
        <v>98.8</v>
      </c>
      <c r="J289">
        <v>98.9</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I289">
        <v>23.6</v>
      </c>
      <c r="AJ289">
        <v>40.1</v>
      </c>
      <c r="BB289" t="s">
        <v>355</v>
      </c>
      <c r="BC289" t="str">
        <f>IFERROR(VLOOKUP(BB289,'class and classification'!$A$1:$B$338,2,FALSE),VLOOKUP(BB289,'class and classification'!$A$340:$B$378,2,FALSE))</f>
        <v>Predominantly Urban</v>
      </c>
      <c r="BD289" t="str">
        <f>IFERROR(VLOOKUP(BB289,'class and classification'!$A$1:$C$338,3,FALSE),VLOOKUP(BB289,'class and classification'!$A$340:$C$378,3,FALSE))</f>
        <v>SD</v>
      </c>
      <c r="BG289">
        <v>5.5</v>
      </c>
      <c r="BH289">
        <v>6.8</v>
      </c>
      <c r="BI289">
        <v>12</v>
      </c>
      <c r="BL289" t="s">
        <v>355</v>
      </c>
      <c r="BM289" t="str">
        <f>IFERROR(VLOOKUP(BL289,'class and classification'!$A$1:$B$338,2,FALSE),VLOOKUP(BL289,'class and classification'!$A$340:$B$378,2,FALSE))</f>
        <v>Predominantly Urban</v>
      </c>
      <c r="BN289" t="str">
        <f>IFERROR(VLOOKUP(BL289,'class and classification'!$A$1:$C$338,3,FALSE),VLOOKUP(BL289,'class and classification'!$A$340:$C$378,3,FALSE))</f>
        <v>SD</v>
      </c>
      <c r="BP289">
        <v>35.229999999999997</v>
      </c>
      <c r="BQ289">
        <v>81.209999999999994</v>
      </c>
      <c r="BR289">
        <v>88.27</v>
      </c>
      <c r="BS289">
        <v>86.28</v>
      </c>
    </row>
    <row r="290" spans="1:71"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91</v>
      </c>
      <c r="F290">
        <v>93</v>
      </c>
      <c r="G290">
        <v>95.2</v>
      </c>
      <c r="H290">
        <v>96.699999999999989</v>
      </c>
      <c r="I290">
        <v>97.4</v>
      </c>
      <c r="J290">
        <v>97.1</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I290">
        <v>78.400000000000006</v>
      </c>
      <c r="AJ290">
        <v>83.8</v>
      </c>
      <c r="BB290" t="s">
        <v>357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G290">
        <v>2.7</v>
      </c>
      <c r="BH290">
        <v>3.9</v>
      </c>
      <c r="BI290">
        <v>13.9</v>
      </c>
      <c r="BL290" t="s">
        <v>357</v>
      </c>
      <c r="BM290" t="str">
        <f>IFERROR(VLOOKUP(BL290,'class and classification'!$A$1:$B$338,2,FALSE),VLOOKUP(BL290,'class and classification'!$A$340:$B$378,2,FALSE))</f>
        <v>Predominantly Urban</v>
      </c>
      <c r="BN290" t="str">
        <f>IFERROR(VLOOKUP(BL290,'class and classification'!$A$1:$C$338,3,FALSE),VLOOKUP(BL290,'class and classification'!$A$340:$C$378,3,FALSE))</f>
        <v>SD</v>
      </c>
      <c r="BP290">
        <v>76.459999999999994</v>
      </c>
      <c r="BQ290">
        <v>81.03</v>
      </c>
      <c r="BR290">
        <v>83.47</v>
      </c>
      <c r="BS290">
        <v>86.46</v>
      </c>
    </row>
    <row r="291" spans="1:71" x14ac:dyDescent="0.3">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I291">
        <v>60</v>
      </c>
      <c r="AJ291">
        <v>63.2</v>
      </c>
      <c r="BB291" t="s">
        <v>361</v>
      </c>
      <c r="BC291" t="str">
        <f>IFERROR(VLOOKUP(BB291,'class and classification'!$A$1:$B$338,2,FALSE),VLOOKUP(BB291,'class and classification'!$A$340:$B$378,2,FALSE))</f>
        <v>Predominantly Rural</v>
      </c>
      <c r="BD291" t="str">
        <f>IFERROR(VLOOKUP(BB291,'class and classification'!$A$1:$C$338,3,FALSE),VLOOKUP(BB291,'class and classification'!$A$340:$C$378,3,FALSE))</f>
        <v>SD</v>
      </c>
      <c r="BG291">
        <v>8.9</v>
      </c>
      <c r="BH291">
        <v>13.3</v>
      </c>
      <c r="BI291">
        <v>20.3</v>
      </c>
      <c r="BL291" t="s">
        <v>361</v>
      </c>
      <c r="BM291" t="str">
        <f>IFERROR(VLOOKUP(BL291,'class and classification'!$A$1:$B$338,2,FALSE),VLOOKUP(BL291,'class and classification'!$A$340:$B$378,2,FALSE))</f>
        <v>Predominantly Rural</v>
      </c>
      <c r="BN291" t="str">
        <f>IFERROR(VLOOKUP(BL291,'class and classification'!$A$1:$C$338,3,FALSE),VLOOKUP(BL291,'class and classification'!$A$340:$C$378,3,FALSE))</f>
        <v>SD</v>
      </c>
      <c r="BP291">
        <v>28.27</v>
      </c>
      <c r="BQ291">
        <v>61.43</v>
      </c>
      <c r="BR291">
        <v>64.28</v>
      </c>
      <c r="BS291">
        <v>67.19</v>
      </c>
    </row>
    <row r="292" spans="1:71"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I292">
        <v>30.3</v>
      </c>
      <c r="AJ292">
        <v>38.200000000000003</v>
      </c>
      <c r="BB292" t="s">
        <v>366</v>
      </c>
      <c r="BC292" t="str">
        <f>IFERROR(VLOOKUP(BB292,'class and classification'!$A$1:$B$338,2,FALSE),VLOOKUP(BB292,'class and classification'!$A$340:$B$378,2,FALSE))</f>
        <v>Urban with Significant Rural</v>
      </c>
      <c r="BD292" t="str">
        <f>IFERROR(VLOOKUP(BB292,'class and classification'!$A$1:$C$338,3,FALSE),VLOOKUP(BB292,'class and classification'!$A$340:$C$378,3,FALSE))</f>
        <v>SD</v>
      </c>
      <c r="BG292">
        <v>1.6</v>
      </c>
      <c r="BH292">
        <v>3.5</v>
      </c>
      <c r="BI292">
        <v>4.0999999999999996</v>
      </c>
      <c r="BL292" t="s">
        <v>366</v>
      </c>
      <c r="BM292" t="str">
        <f>IFERROR(VLOOKUP(BL292,'class and classification'!$A$1:$B$338,2,FALSE),VLOOKUP(BL292,'class and classification'!$A$340:$B$378,2,FALSE))</f>
        <v>Urban with Significant Rural</v>
      </c>
      <c r="BN292" t="str">
        <f>IFERROR(VLOOKUP(BL292,'class and classification'!$A$1:$C$338,3,FALSE),VLOOKUP(BL292,'class and classification'!$A$340:$C$378,3,FALSE))</f>
        <v>SD</v>
      </c>
      <c r="BP292">
        <v>56.9</v>
      </c>
      <c r="BQ292">
        <v>76.81</v>
      </c>
      <c r="BR292">
        <v>78.489999999999995</v>
      </c>
      <c r="BS292">
        <v>80.11</v>
      </c>
    </row>
    <row r="293" spans="1:71"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83</v>
      </c>
      <c r="F293">
        <v>85</v>
      </c>
      <c r="G293">
        <v>88.6</v>
      </c>
      <c r="H293">
        <v>89.5</v>
      </c>
      <c r="I293">
        <v>90</v>
      </c>
      <c r="J293">
        <v>90.8</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I293">
        <v>68.900000000000006</v>
      </c>
      <c r="AJ293">
        <v>70.8</v>
      </c>
      <c r="BB293" t="s">
        <v>354</v>
      </c>
      <c r="BC293" t="str">
        <f>IFERROR(VLOOKUP(BB293,'class and classification'!$A$1:$B$338,2,FALSE),VLOOKUP(BB293,'class and classification'!$A$340:$B$378,2,FALSE))</f>
        <v>Predominantly Rural</v>
      </c>
      <c r="BD293" t="str">
        <f>IFERROR(VLOOKUP(BB293,'class and classification'!$A$1:$C$338,3,FALSE),VLOOKUP(BB293,'class and classification'!$A$340:$C$378,3,FALSE))</f>
        <v>SD</v>
      </c>
      <c r="BG293">
        <v>0.6</v>
      </c>
      <c r="BL293" t="s">
        <v>354</v>
      </c>
      <c r="BM293" t="str">
        <f>IFERROR(VLOOKUP(BL293,'class and classification'!$A$1:$B$338,2,FALSE),VLOOKUP(BL293,'class and classification'!$A$340:$B$378,2,FALSE))</f>
        <v>Predominantly Rural</v>
      </c>
      <c r="BN293" t="str">
        <f>IFERROR(VLOOKUP(BL293,'class and classification'!$A$1:$C$338,3,FALSE),VLOOKUP(BL293,'class and classification'!$A$340:$C$378,3,FALSE))</f>
        <v>SD</v>
      </c>
      <c r="BP293">
        <v>32.22</v>
      </c>
      <c r="BQ293">
        <v>76.459999999999994</v>
      </c>
    </row>
    <row r="294" spans="1:71"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91</v>
      </c>
      <c r="F294">
        <v>92</v>
      </c>
      <c r="G294">
        <v>92.2</v>
      </c>
      <c r="H294">
        <v>92.699999999999989</v>
      </c>
      <c r="I294">
        <v>93.6</v>
      </c>
      <c r="J294">
        <v>93.6</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I294">
        <v>51.3</v>
      </c>
      <c r="AJ294">
        <v>73.599999999999994</v>
      </c>
      <c r="BB294" t="s">
        <v>362</v>
      </c>
      <c r="BC294" t="str">
        <f>IFERROR(VLOOKUP(BB294,'class and classification'!$A$1:$B$338,2,FALSE),VLOOKUP(BB294,'class and classification'!$A$340:$B$378,2,FALSE))</f>
        <v>Predominantly Rural</v>
      </c>
      <c r="BD294" t="str">
        <f>IFERROR(VLOOKUP(BB294,'class and classification'!$A$1:$C$338,3,FALSE),VLOOKUP(BB294,'class and classification'!$A$340:$C$378,3,FALSE))</f>
        <v>SD</v>
      </c>
      <c r="BG294">
        <v>1.3</v>
      </c>
      <c r="BL294" t="s">
        <v>362</v>
      </c>
      <c r="BM294" t="str">
        <f>IFERROR(VLOOKUP(BL294,'class and classification'!$A$1:$B$338,2,FALSE),VLOOKUP(BL294,'class and classification'!$A$340:$B$378,2,FALSE))</f>
        <v>Predominantly Rural</v>
      </c>
      <c r="BN294" t="str">
        <f>IFERROR(VLOOKUP(BL294,'class and classification'!$A$1:$C$338,3,FALSE),VLOOKUP(BL294,'class and classification'!$A$340:$C$378,3,FALSE))</f>
        <v>SD</v>
      </c>
      <c r="BP294">
        <v>30.53</v>
      </c>
      <c r="BQ294">
        <v>69.45</v>
      </c>
    </row>
    <row r="295" spans="1:71"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91</v>
      </c>
      <c r="F295">
        <v>94</v>
      </c>
      <c r="G295">
        <v>94.6</v>
      </c>
      <c r="H295">
        <v>95.3</v>
      </c>
      <c r="I295">
        <v>95.9</v>
      </c>
      <c r="J295">
        <v>96.8</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I295">
        <v>11.5</v>
      </c>
      <c r="AJ295">
        <v>15.1</v>
      </c>
      <c r="BB295" t="s">
        <v>363</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G295">
        <v>3.1</v>
      </c>
      <c r="BL295" t="s">
        <v>363</v>
      </c>
      <c r="BM295" t="str">
        <f>IFERROR(VLOOKUP(BL295,'class and classification'!$A$1:$B$338,2,FALSE),VLOOKUP(BL295,'class and classification'!$A$340:$B$378,2,FALSE))</f>
        <v>Predominantly Rural</v>
      </c>
      <c r="BN295" t="str">
        <f>IFERROR(VLOOKUP(BL295,'class and classification'!$A$1:$C$338,3,FALSE),VLOOKUP(BL295,'class and classification'!$A$340:$C$378,3,FALSE))</f>
        <v>SD</v>
      </c>
      <c r="BP295">
        <v>23.22</v>
      </c>
      <c r="BQ295">
        <v>51.83</v>
      </c>
    </row>
    <row r="296" spans="1:71"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89</v>
      </c>
      <c r="F296">
        <v>89</v>
      </c>
      <c r="G296">
        <v>91.2</v>
      </c>
      <c r="H296">
        <v>92.3</v>
      </c>
      <c r="I296">
        <v>92.8</v>
      </c>
      <c r="J296">
        <v>93.2</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I296">
        <v>78.2</v>
      </c>
      <c r="AJ296">
        <v>80.7</v>
      </c>
      <c r="BB296" t="s">
        <v>365</v>
      </c>
      <c r="BC296" t="str">
        <f>IFERROR(VLOOKUP(BB296,'class and classification'!$A$1:$B$338,2,FALSE),VLOOKUP(BB296,'class and classification'!$A$340:$B$378,2,FALSE))</f>
        <v>Urban with Significant Rural</v>
      </c>
      <c r="BD296" t="str">
        <f>IFERROR(VLOOKUP(BB296,'class and classification'!$A$1:$C$338,3,FALSE),VLOOKUP(BB296,'class and classification'!$A$340:$C$378,3,FALSE))</f>
        <v>SD</v>
      </c>
      <c r="BG296">
        <v>2.2000000000000002</v>
      </c>
      <c r="BL296" t="s">
        <v>365</v>
      </c>
      <c r="BM296" t="str">
        <f>IFERROR(VLOOKUP(BL296,'class and classification'!$A$1:$B$338,2,FALSE),VLOOKUP(BL296,'class and classification'!$A$340:$B$378,2,FALSE))</f>
        <v>Urban with Significant Rural</v>
      </c>
      <c r="BN296" t="str">
        <f>IFERROR(VLOOKUP(BL296,'class and classification'!$A$1:$C$338,3,FALSE),VLOOKUP(BL296,'class and classification'!$A$340:$C$378,3,FALSE))</f>
        <v>SD</v>
      </c>
      <c r="BP296">
        <v>43.59</v>
      </c>
      <c r="BQ296">
        <v>67.05</v>
      </c>
    </row>
    <row r="297" spans="1:71"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94</v>
      </c>
      <c r="F297">
        <v>94</v>
      </c>
      <c r="G297">
        <v>95.4</v>
      </c>
      <c r="H297">
        <v>95.6</v>
      </c>
      <c r="I297">
        <v>96</v>
      </c>
      <c r="J297">
        <v>96.5</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I297">
        <v>2.4</v>
      </c>
      <c r="AJ297">
        <v>3.7</v>
      </c>
      <c r="BB297" t="s">
        <v>346</v>
      </c>
      <c r="BC297" t="str">
        <f>IFERROR(VLOOKUP(BB297,'class and classification'!$A$1:$B$338,2,FALSE),VLOOKUP(BB297,'class and classification'!$A$340:$B$378,2,FALSE))</f>
        <v>Predominantly Rural</v>
      </c>
      <c r="BD297" t="str">
        <f>IFERROR(VLOOKUP(BB297,'class and classification'!$A$1:$C$338,3,FALSE),VLOOKUP(BB297,'class and classification'!$A$340:$C$378,3,FALSE))</f>
        <v>SD</v>
      </c>
      <c r="BG297">
        <v>8.9</v>
      </c>
      <c r="BH297">
        <v>11.4</v>
      </c>
      <c r="BL297" t="s">
        <v>346</v>
      </c>
      <c r="BM297" t="str">
        <f>IFERROR(VLOOKUP(BL297,'class and classification'!$A$1:$B$338,2,FALSE),VLOOKUP(BL297,'class and classification'!$A$340:$B$378,2,FALSE))</f>
        <v>Predominantly Rural</v>
      </c>
      <c r="BN297" t="str">
        <f>IFERROR(VLOOKUP(BL297,'class and classification'!$A$1:$C$338,3,FALSE),VLOOKUP(BL297,'class and classification'!$A$340:$C$378,3,FALSE))</f>
        <v>SD</v>
      </c>
      <c r="BP297">
        <v>46.85</v>
      </c>
      <c r="BQ297">
        <v>61.49</v>
      </c>
      <c r="BR297">
        <v>59.36</v>
      </c>
    </row>
    <row r="298" spans="1:71"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87</v>
      </c>
      <c r="F298">
        <v>89</v>
      </c>
      <c r="G298">
        <v>91.2</v>
      </c>
      <c r="H298">
        <v>91.699999999999989</v>
      </c>
      <c r="I298">
        <v>92.2</v>
      </c>
      <c r="J298">
        <v>92.1</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I298">
        <v>8.1</v>
      </c>
      <c r="AJ298">
        <v>17.5</v>
      </c>
      <c r="BB298" t="s">
        <v>348</v>
      </c>
      <c r="BC298" t="str">
        <f>IFERROR(VLOOKUP(BB298,'class and classification'!$A$1:$B$338,2,FALSE),VLOOKUP(BB298,'class and classification'!$A$340:$B$378,2,FALSE))</f>
        <v>Urban with Significant Rural</v>
      </c>
      <c r="BD298" t="str">
        <f>IFERROR(VLOOKUP(BB298,'class and classification'!$A$1:$C$338,3,FALSE),VLOOKUP(BB298,'class and classification'!$A$340:$C$378,3,FALSE))</f>
        <v>SD</v>
      </c>
      <c r="BG298">
        <v>0.3</v>
      </c>
      <c r="BH298">
        <v>0.7</v>
      </c>
      <c r="BL298" t="s">
        <v>348</v>
      </c>
      <c r="BM298" t="str">
        <f>IFERROR(VLOOKUP(BL298,'class and classification'!$A$1:$B$338,2,FALSE),VLOOKUP(BL298,'class and classification'!$A$340:$B$378,2,FALSE))</f>
        <v>Urban with Significant Rural</v>
      </c>
      <c r="BN298" t="str">
        <f>IFERROR(VLOOKUP(BL298,'class and classification'!$A$1:$C$338,3,FALSE),VLOOKUP(BL298,'class and classification'!$A$340:$C$378,3,FALSE))</f>
        <v>SD</v>
      </c>
      <c r="BP298">
        <v>47.98</v>
      </c>
      <c r="BQ298">
        <v>62.75</v>
      </c>
      <c r="BR298">
        <v>64.040000000000006</v>
      </c>
    </row>
    <row r="299" spans="1:71"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84</v>
      </c>
      <c r="F299">
        <v>87</v>
      </c>
      <c r="G299">
        <v>89.9</v>
      </c>
      <c r="H299">
        <v>91</v>
      </c>
      <c r="I299">
        <v>92.3</v>
      </c>
      <c r="J299">
        <v>93.7</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I299">
        <v>47.8</v>
      </c>
      <c r="AJ299">
        <v>48.1</v>
      </c>
      <c r="BB299" t="s">
        <v>360</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G299">
        <v>11.2</v>
      </c>
      <c r="BH299">
        <v>12.9</v>
      </c>
      <c r="BL299" t="s">
        <v>360</v>
      </c>
      <c r="BM299" t="str">
        <f>IFERROR(VLOOKUP(BL299,'class and classification'!$A$1:$B$338,2,FALSE),VLOOKUP(BL299,'class and classification'!$A$340:$B$378,2,FALSE))</f>
        <v>Urban with Significant Rural</v>
      </c>
      <c r="BN299" t="str">
        <f>IFERROR(VLOOKUP(BL299,'class and classification'!$A$1:$C$338,3,FALSE),VLOOKUP(BL299,'class and classification'!$A$340:$C$378,3,FALSE))</f>
        <v>SD</v>
      </c>
      <c r="BP299">
        <v>63.94</v>
      </c>
      <c r="BQ299">
        <v>77.77</v>
      </c>
      <c r="BR299">
        <v>71.22</v>
      </c>
    </row>
    <row r="300" spans="1:71"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86</v>
      </c>
      <c r="F300">
        <v>87</v>
      </c>
      <c r="G300">
        <v>89.1</v>
      </c>
      <c r="H300">
        <v>93.1</v>
      </c>
      <c r="I300">
        <v>93.2</v>
      </c>
      <c r="J300">
        <v>93.8</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I300">
        <v>20.3</v>
      </c>
      <c r="AJ300">
        <v>40.9</v>
      </c>
      <c r="BB300" t="s">
        <v>370</v>
      </c>
      <c r="BC300" t="str">
        <f>IFERROR(VLOOKUP(BB300,'class and classification'!$A$1:$B$338,2,FALSE),VLOOKUP(BB300,'class and classification'!$A$340:$B$378,2,FALSE))</f>
        <v>Urban with Significant Rural</v>
      </c>
      <c r="BD300" t="str">
        <f>IFERROR(VLOOKUP(BB300,'class and classification'!$A$1:$C$338,3,FALSE),VLOOKUP(BB300,'class and classification'!$A$340:$C$378,3,FALSE))</f>
        <v>SD</v>
      </c>
      <c r="BG300">
        <v>0.8</v>
      </c>
      <c r="BH300">
        <v>2.2000000000000002</v>
      </c>
      <c r="BL300" t="s">
        <v>370</v>
      </c>
      <c r="BM300" t="str">
        <f>IFERROR(VLOOKUP(BL300,'class and classification'!$A$1:$B$338,2,FALSE),VLOOKUP(BL300,'class and classification'!$A$340:$B$378,2,FALSE))</f>
        <v>Urban with Significant Rural</v>
      </c>
      <c r="BN300" t="str">
        <f>IFERROR(VLOOKUP(BL300,'class and classification'!$A$1:$C$338,3,FALSE),VLOOKUP(BL300,'class and classification'!$A$340:$C$378,3,FALSE))</f>
        <v>SD</v>
      </c>
      <c r="BP300">
        <v>67.88</v>
      </c>
      <c r="BQ300">
        <v>83.57</v>
      </c>
      <c r="BR300">
        <v>76.94</v>
      </c>
    </row>
    <row r="301" spans="1:71"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89</v>
      </c>
      <c r="F301">
        <v>92</v>
      </c>
      <c r="G301">
        <v>93.7</v>
      </c>
      <c r="H301">
        <v>92.8</v>
      </c>
      <c r="I301">
        <v>93</v>
      </c>
      <c r="J301">
        <v>93.2</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I301">
        <v>13.6</v>
      </c>
      <c r="AJ301">
        <v>27.9</v>
      </c>
      <c r="BB301" t="s">
        <v>349</v>
      </c>
      <c r="BC301" t="str">
        <f>IFERROR(VLOOKUP(BB301,'class and classification'!$A$1:$B$338,2,FALSE),VLOOKUP(BB301,'class and classification'!$A$340:$B$378,2,FALSE))</f>
        <v>Predominantly Urban</v>
      </c>
      <c r="BD301" t="str">
        <f>IFERROR(VLOOKUP(BB301,'class and classification'!$A$1:$C$338,3,FALSE),VLOOKUP(BB301,'class and classification'!$A$340:$C$378,3,FALSE))</f>
        <v>SD</v>
      </c>
      <c r="BG301">
        <v>21</v>
      </c>
      <c r="BL301" t="s">
        <v>349</v>
      </c>
      <c r="BM301" t="str">
        <f>IFERROR(VLOOKUP(BL301,'class and classification'!$A$1:$B$338,2,FALSE),VLOOKUP(BL301,'class and classification'!$A$340:$B$378,2,FALSE))</f>
        <v>Predominantly Urban</v>
      </c>
      <c r="BN301" t="str">
        <f>IFERROR(VLOOKUP(BL301,'class and classification'!$A$1:$C$338,3,FALSE),VLOOKUP(BL301,'class and classification'!$A$340:$C$378,3,FALSE))</f>
        <v>SD</v>
      </c>
      <c r="BP301">
        <v>43.29</v>
      </c>
      <c r="BQ301">
        <v>66.39</v>
      </c>
    </row>
    <row r="302" spans="1:71"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96</v>
      </c>
      <c r="F302">
        <v>96</v>
      </c>
      <c r="G302">
        <v>96.899999999999991</v>
      </c>
      <c r="H302">
        <v>97.1</v>
      </c>
      <c r="I302">
        <v>96.6</v>
      </c>
      <c r="J302">
        <v>96.9</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I302">
        <v>29.1</v>
      </c>
      <c r="AJ302">
        <v>31.3</v>
      </c>
      <c r="BB302" t="s">
        <v>352</v>
      </c>
      <c r="BC302" t="str">
        <f>IFERROR(VLOOKUP(BB302,'class and classification'!$A$1:$B$338,2,FALSE),VLOOKUP(BB302,'class and classification'!$A$340:$B$378,2,FALSE))</f>
        <v>Urban with Significant Rural</v>
      </c>
      <c r="BD302" t="str">
        <f>IFERROR(VLOOKUP(BB302,'class and classification'!$A$1:$C$338,3,FALSE),VLOOKUP(BB302,'class and classification'!$A$340:$C$378,3,FALSE))</f>
        <v>SD</v>
      </c>
      <c r="BG302">
        <v>0.6</v>
      </c>
      <c r="BL302" t="s">
        <v>352</v>
      </c>
      <c r="BM302" t="str">
        <f>IFERROR(VLOOKUP(BL302,'class and classification'!$A$1:$B$338,2,FALSE),VLOOKUP(BL302,'class and classification'!$A$340:$B$378,2,FALSE))</f>
        <v>Urban with Significant Rural</v>
      </c>
      <c r="BN302" t="str">
        <f>IFERROR(VLOOKUP(BL302,'class and classification'!$A$1:$C$338,3,FALSE),VLOOKUP(BL302,'class and classification'!$A$340:$C$378,3,FALSE))</f>
        <v>SD</v>
      </c>
      <c r="BP302">
        <v>49.14</v>
      </c>
      <c r="BQ302">
        <v>64.959999999999994</v>
      </c>
    </row>
    <row r="303" spans="1:71"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88</v>
      </c>
      <c r="F303">
        <v>90</v>
      </c>
      <c r="G303">
        <v>93.5</v>
      </c>
      <c r="H303">
        <v>94.3</v>
      </c>
      <c r="I303">
        <v>94.4</v>
      </c>
      <c r="J303">
        <v>94.6</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I303">
        <v>5.7</v>
      </c>
      <c r="AJ303">
        <v>10.7</v>
      </c>
      <c r="BB303" t="s">
        <v>356</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G303">
        <v>1.8</v>
      </c>
      <c r="BL303" t="s">
        <v>356</v>
      </c>
      <c r="BM303" t="str">
        <f>IFERROR(VLOOKUP(BL303,'class and classification'!$A$1:$B$338,2,FALSE),VLOOKUP(BL303,'class and classification'!$A$340:$B$378,2,FALSE))</f>
        <v>Predominantly Rural</v>
      </c>
      <c r="BN303" t="str">
        <f>IFERROR(VLOOKUP(BL303,'class and classification'!$A$1:$C$338,3,FALSE),VLOOKUP(BL303,'class and classification'!$A$340:$C$378,3,FALSE))</f>
        <v>SD</v>
      </c>
      <c r="BP303">
        <v>14.24</v>
      </c>
      <c r="BQ303">
        <v>40.68</v>
      </c>
    </row>
    <row r="304" spans="1:71"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86</v>
      </c>
      <c r="F304">
        <v>87</v>
      </c>
      <c r="G304">
        <v>89.199999999999989</v>
      </c>
      <c r="H304">
        <v>90.9</v>
      </c>
      <c r="I304">
        <v>91.7</v>
      </c>
      <c r="J304">
        <v>92.7</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I304">
        <v>15.4</v>
      </c>
      <c r="AJ304">
        <v>20.100000000000001</v>
      </c>
      <c r="BB304" t="s">
        <v>359</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G304">
        <v>1.1000000000000001</v>
      </c>
      <c r="BL304" t="s">
        <v>359</v>
      </c>
      <c r="BM304" t="str">
        <f>IFERROR(VLOOKUP(BL304,'class and classification'!$A$1:$B$338,2,FALSE),VLOOKUP(BL304,'class and classification'!$A$340:$B$378,2,FALSE))</f>
        <v>Predominantly Rural</v>
      </c>
      <c r="BN304" t="str">
        <f>IFERROR(VLOOKUP(BL304,'class and classification'!$A$1:$C$338,3,FALSE),VLOOKUP(BL304,'class and classification'!$A$340:$C$378,3,FALSE))</f>
        <v>SD</v>
      </c>
      <c r="BP304">
        <v>40.270000000000003</v>
      </c>
      <c r="BQ304">
        <v>66.150000000000006</v>
      </c>
    </row>
    <row r="305" spans="1:72" x14ac:dyDescent="0.3">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I305">
        <v>16.600000000000001</v>
      </c>
      <c r="AJ305">
        <v>29.4</v>
      </c>
      <c r="BB305" t="s">
        <v>367</v>
      </c>
      <c r="BC305" t="str">
        <f>IFERROR(VLOOKUP(BB305,'class and classification'!$A$1:$B$338,2,FALSE),VLOOKUP(BB305,'class and classification'!$A$340:$B$378,2,FALSE))</f>
        <v>Predominantly Rural</v>
      </c>
      <c r="BD305" t="str">
        <f>IFERROR(VLOOKUP(BB305,'class and classification'!$A$1:$C$338,3,FALSE),VLOOKUP(BB305,'class and classification'!$A$340:$C$378,3,FALSE))</f>
        <v>SD</v>
      </c>
      <c r="BG305">
        <v>3.7</v>
      </c>
      <c r="BL305" t="s">
        <v>367</v>
      </c>
      <c r="BM305" t="str">
        <f>IFERROR(VLOOKUP(BL305,'class and classification'!$A$1:$B$338,2,FALSE),VLOOKUP(BL305,'class and classification'!$A$340:$B$378,2,FALSE))</f>
        <v>Predominantly Rural</v>
      </c>
      <c r="BN305" t="str">
        <f>IFERROR(VLOOKUP(BL305,'class and classification'!$A$1:$C$338,3,FALSE),VLOOKUP(BL305,'class and classification'!$A$340:$C$378,3,FALSE))</f>
        <v>SD</v>
      </c>
      <c r="BP305">
        <v>25.37</v>
      </c>
      <c r="BQ305">
        <v>58.42</v>
      </c>
    </row>
    <row r="306" spans="1:72"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I306">
        <v>11.7</v>
      </c>
      <c r="AJ306">
        <v>24.5</v>
      </c>
      <c r="BB306" t="s">
        <v>369</v>
      </c>
      <c r="BC306" t="str">
        <f>IFERROR(VLOOKUP(BB306,'class and classification'!$A$1:$B$338,2,FALSE),VLOOKUP(BB306,'class and classification'!$A$340:$B$378,2,FALSE))</f>
        <v>Predominantly Urban</v>
      </c>
      <c r="BD306" t="str">
        <f>IFERROR(VLOOKUP(BB306,'class and classification'!$A$1:$C$338,3,FALSE),VLOOKUP(BB306,'class and classification'!$A$340:$C$378,3,FALSE))</f>
        <v>SD</v>
      </c>
      <c r="BG306">
        <v>0.1</v>
      </c>
      <c r="BL306" t="s">
        <v>369</v>
      </c>
      <c r="BM306" t="str">
        <f>IFERROR(VLOOKUP(BL306,'class and classification'!$A$1:$B$338,2,FALSE),VLOOKUP(BL306,'class and classification'!$A$340:$B$378,2,FALSE))</f>
        <v>Predominantly Urban</v>
      </c>
      <c r="BN306" t="str">
        <f>IFERROR(VLOOKUP(BL306,'class and classification'!$A$1:$C$338,3,FALSE),VLOOKUP(BL306,'class and classification'!$A$340:$C$378,3,FALSE))</f>
        <v>SD</v>
      </c>
      <c r="BP306">
        <v>50.43</v>
      </c>
      <c r="BQ306">
        <v>76.64</v>
      </c>
    </row>
    <row r="307" spans="1:72"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97</v>
      </c>
      <c r="F307">
        <v>98</v>
      </c>
      <c r="G307">
        <v>98.800000000000011</v>
      </c>
      <c r="H307">
        <v>98</v>
      </c>
      <c r="I307">
        <v>98.1</v>
      </c>
      <c r="J307">
        <v>97.8</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I307">
        <v>4.2</v>
      </c>
      <c r="AJ307">
        <v>42.2</v>
      </c>
      <c r="BB307" t="s">
        <v>364</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G307">
        <v>3.5</v>
      </c>
      <c r="BL307" t="s">
        <v>364</v>
      </c>
      <c r="BM307" t="str">
        <f>IFERROR(VLOOKUP(BL307,'class and classification'!$A$1:$B$338,2,FALSE),VLOOKUP(BL307,'class and classification'!$A$340:$B$378,2,FALSE))</f>
        <v>Urban with Significant Rural</v>
      </c>
      <c r="BN307" t="str">
        <f>IFERROR(VLOOKUP(BL307,'class and classification'!$A$1:$C$338,3,FALSE),VLOOKUP(BL307,'class and classification'!$A$340:$C$378,3,FALSE))</f>
        <v>SD</v>
      </c>
      <c r="BP307">
        <v>52.65</v>
      </c>
      <c r="BQ307">
        <v>70.16</v>
      </c>
    </row>
    <row r="308" spans="1:72"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92</v>
      </c>
      <c r="F308">
        <v>94</v>
      </c>
      <c r="G308">
        <v>94.8</v>
      </c>
      <c r="H308">
        <v>94.6</v>
      </c>
      <c r="I308">
        <v>95.6</v>
      </c>
      <c r="J308">
        <v>95.8</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I308">
        <v>2.2000000000000002</v>
      </c>
      <c r="AJ308">
        <v>2.8</v>
      </c>
      <c r="BB308" t="s">
        <v>368</v>
      </c>
      <c r="BC308" t="str">
        <f>IFERROR(VLOOKUP(BB308,'class and classification'!$A$1:$B$338,2,FALSE),VLOOKUP(BB308,'class and classification'!$A$340:$B$378,2,FALSE))</f>
        <v>Predominantly Rural</v>
      </c>
      <c r="BD308" t="str">
        <f>IFERROR(VLOOKUP(BB308,'class and classification'!$A$1:$C$338,3,FALSE),VLOOKUP(BB308,'class and classification'!$A$340:$C$378,3,FALSE))</f>
        <v>SD</v>
      </c>
      <c r="BG308">
        <v>2.2999999999999998</v>
      </c>
      <c r="BL308" t="s">
        <v>368</v>
      </c>
      <c r="BM308" t="str">
        <f>IFERROR(VLOOKUP(BL308,'class and classification'!$A$1:$B$338,2,FALSE),VLOOKUP(BL308,'class and classification'!$A$340:$B$378,2,FALSE))</f>
        <v>Predominantly Rural</v>
      </c>
      <c r="BN308" t="str">
        <f>IFERROR(VLOOKUP(BL308,'class and classification'!$A$1:$C$338,3,FALSE),VLOOKUP(BL308,'class and classification'!$A$340:$C$378,3,FALSE))</f>
        <v>SD</v>
      </c>
      <c r="BP308">
        <v>34.799999999999997</v>
      </c>
      <c r="BQ308">
        <v>48.56</v>
      </c>
    </row>
    <row r="309" spans="1:72"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88</v>
      </c>
      <c r="F309">
        <v>90</v>
      </c>
      <c r="G309">
        <v>92.3</v>
      </c>
      <c r="H309">
        <v>91.6</v>
      </c>
      <c r="I309">
        <v>93.3</v>
      </c>
      <c r="J309">
        <v>93.8</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I309">
        <v>32.1</v>
      </c>
      <c r="AJ309">
        <v>41.8</v>
      </c>
      <c r="BB309" t="s">
        <v>80</v>
      </c>
      <c r="BC309" t="str">
        <f>IFERROR(VLOOKUP(BB309,'class and classification'!$A$1:$B$338,2,FALSE),VLOOKUP(BB309,'class and classification'!$A$340:$B$378,2,FALSE))</f>
        <v>Predominantly Urban</v>
      </c>
      <c r="BD309" t="str">
        <f>IFERROR(VLOOKUP(BB309,'class and classification'!$A$1:$C$338,3,FALSE),VLOOKUP(BB309,'class and classification'!$A$340:$C$378,3,FALSE))</f>
        <v>UA</v>
      </c>
      <c r="BG309">
        <v>0.8</v>
      </c>
      <c r="BH309">
        <v>1.4</v>
      </c>
      <c r="BI309">
        <v>2.2000000000000002</v>
      </c>
      <c r="BJ309">
        <v>3.7</v>
      </c>
      <c r="BL309" t="s">
        <v>80</v>
      </c>
      <c r="BM309" t="str">
        <f>IFERROR(VLOOKUP(BL309,'class and classification'!$A$1:$B$338,2,FALSE),VLOOKUP(BL309,'class and classification'!$A$340:$B$378,2,FALSE))</f>
        <v>Predominantly Urban</v>
      </c>
      <c r="BN309" t="str">
        <f>IFERROR(VLOOKUP(BL309,'class and classification'!$A$1:$C$338,3,FALSE),VLOOKUP(BL309,'class and classification'!$A$340:$C$378,3,FALSE))</f>
        <v>UA</v>
      </c>
      <c r="BO309">
        <v>81.22</v>
      </c>
      <c r="BP309">
        <v>75.37</v>
      </c>
      <c r="BQ309">
        <v>80.77</v>
      </c>
      <c r="BR309">
        <v>86.91</v>
      </c>
      <c r="BS309">
        <v>86.81</v>
      </c>
      <c r="BT309">
        <v>88.35</v>
      </c>
    </row>
    <row r="310" spans="1:72"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96</v>
      </c>
      <c r="F310">
        <v>96</v>
      </c>
      <c r="G310">
        <v>97.4</v>
      </c>
      <c r="H310">
        <v>97.5</v>
      </c>
      <c r="I310">
        <v>97.9</v>
      </c>
      <c r="J310">
        <v>96.9</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I310">
        <v>9.1</v>
      </c>
      <c r="AJ310">
        <v>15.9</v>
      </c>
      <c r="BB310" t="s">
        <v>74</v>
      </c>
      <c r="BC310" t="str">
        <f>IFERROR(VLOOKUP(BB310,'class and classification'!$A$1:$B$338,2,FALSE),VLOOKUP(BB310,'class and classification'!$A$340:$B$378,2,FALSE))</f>
        <v>Predominantly Rural</v>
      </c>
      <c r="BD310" t="str">
        <f>IFERROR(VLOOKUP(BB310,'class and classification'!$A$1:$C$338,3,FALSE),VLOOKUP(BB310,'class and classification'!$A$340:$C$378,3,FALSE))</f>
        <v>UA</v>
      </c>
      <c r="BG310">
        <v>1.1000000000000001</v>
      </c>
      <c r="BH310">
        <v>4.4000000000000004</v>
      </c>
      <c r="BI310">
        <v>15.3</v>
      </c>
      <c r="BJ310">
        <v>37.6</v>
      </c>
      <c r="BL310" t="s">
        <v>74</v>
      </c>
      <c r="BM310" t="str">
        <f>IFERROR(VLOOKUP(BL310,'class and classification'!$A$1:$B$338,2,FALSE),VLOOKUP(BL310,'class and classification'!$A$340:$B$378,2,FALSE))</f>
        <v>Predominantly Rural</v>
      </c>
      <c r="BN310" t="str">
        <f>IFERROR(VLOOKUP(BL310,'class and classification'!$A$1:$C$338,3,FALSE),VLOOKUP(BL310,'class and classification'!$A$340:$C$378,3,FALSE))</f>
        <v>UA</v>
      </c>
      <c r="BO310">
        <v>29.759999999999998</v>
      </c>
      <c r="BP310">
        <v>50.14</v>
      </c>
      <c r="BQ310">
        <v>70.849999999999994</v>
      </c>
      <c r="BR310">
        <v>76.180000000000007</v>
      </c>
      <c r="BS310">
        <v>76.3</v>
      </c>
      <c r="BT310">
        <v>79.47</v>
      </c>
    </row>
    <row r="311" spans="1:72"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88</v>
      </c>
      <c r="F311">
        <v>95</v>
      </c>
      <c r="G311">
        <v>97.2</v>
      </c>
      <c r="H311">
        <v>97.800000000000011</v>
      </c>
      <c r="I311">
        <v>98.2</v>
      </c>
      <c r="J311">
        <v>97.6</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I311">
        <v>12.3</v>
      </c>
      <c r="AJ311">
        <v>75.7</v>
      </c>
      <c r="BB311" t="s">
        <v>129</v>
      </c>
      <c r="BC311" t="str">
        <f>IFERROR(VLOOKUP(BB311,'class and classification'!$A$1:$B$338,2,FALSE),VLOOKUP(BB311,'class and classification'!$A$340:$B$378,2,FALSE))</f>
        <v>Predominantly Urban</v>
      </c>
      <c r="BD311" t="str">
        <f>IFERROR(VLOOKUP(BB311,'class and classification'!$A$1:$C$338,3,FALSE),VLOOKUP(BB311,'class and classification'!$A$340:$C$378,3,FALSE))</f>
        <v>UA</v>
      </c>
      <c r="BG311">
        <v>0.6</v>
      </c>
      <c r="BH311">
        <v>0.3</v>
      </c>
      <c r="BI311">
        <v>3.1</v>
      </c>
      <c r="BJ311">
        <v>6</v>
      </c>
      <c r="BL311" t="s">
        <v>129</v>
      </c>
      <c r="BM311" t="str">
        <f>IFERROR(VLOOKUP(BL311,'class and classification'!$A$1:$B$338,2,FALSE),VLOOKUP(BL311,'class and classification'!$A$340:$B$378,2,FALSE))</f>
        <v>Predominantly Urban</v>
      </c>
      <c r="BN311" t="str">
        <f>IFERROR(VLOOKUP(BL311,'class and classification'!$A$1:$C$338,3,FALSE),VLOOKUP(BL311,'class and classification'!$A$340:$C$378,3,FALSE))</f>
        <v>UA</v>
      </c>
      <c r="BO311">
        <v>84.26</v>
      </c>
      <c r="BP311">
        <v>47.33</v>
      </c>
      <c r="BQ311">
        <v>63.6</v>
      </c>
      <c r="BR311">
        <v>58.84</v>
      </c>
      <c r="BS311">
        <v>55.17</v>
      </c>
      <c r="BT311">
        <v>62.46</v>
      </c>
    </row>
    <row r="312" spans="1:72"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94</v>
      </c>
      <c r="F312">
        <v>94</v>
      </c>
      <c r="G312">
        <v>96</v>
      </c>
      <c r="H312">
        <v>96.4</v>
      </c>
      <c r="I312">
        <v>96.1</v>
      </c>
      <c r="J312">
        <v>95.5</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I312">
        <v>5.3</v>
      </c>
      <c r="AJ312">
        <v>8.5</v>
      </c>
      <c r="BB312" t="s">
        <v>174</v>
      </c>
      <c r="BC312" t="str">
        <f>IFERROR(VLOOKUP(BB312,'class and classification'!$A$1:$B$338,2,FALSE),VLOOKUP(BB312,'class and classification'!$A$340:$B$378,2,FALSE))</f>
        <v>Predominantly Urban</v>
      </c>
      <c r="BD312" t="str">
        <f>IFERROR(VLOOKUP(BB312,'class and classification'!$A$1:$C$338,3,FALSE),VLOOKUP(BB312,'class and classification'!$A$340:$C$378,3,FALSE))</f>
        <v>UA</v>
      </c>
      <c r="BG312">
        <v>0.4</v>
      </c>
      <c r="BH312">
        <v>0.9</v>
      </c>
      <c r="BI312">
        <v>2.2000000000000002</v>
      </c>
      <c r="BJ312">
        <v>6.5</v>
      </c>
      <c r="BL312" t="s">
        <v>174</v>
      </c>
      <c r="BM312" t="str">
        <f>IFERROR(VLOOKUP(BL312,'class and classification'!$A$1:$B$338,2,FALSE),VLOOKUP(BL312,'class and classification'!$A$340:$B$378,2,FALSE))</f>
        <v>Predominantly Urban</v>
      </c>
      <c r="BN312" t="str">
        <f>IFERROR(VLOOKUP(BL312,'class and classification'!$A$1:$C$338,3,FALSE),VLOOKUP(BL312,'class and classification'!$A$340:$C$378,3,FALSE))</f>
        <v>UA</v>
      </c>
      <c r="BO312">
        <v>96.93</v>
      </c>
      <c r="BP312">
        <v>72.489999999999995</v>
      </c>
      <c r="BQ312">
        <v>75.69</v>
      </c>
      <c r="BR312">
        <v>82</v>
      </c>
      <c r="BS312">
        <v>77.83</v>
      </c>
      <c r="BT312">
        <v>75.2</v>
      </c>
    </row>
    <row r="313" spans="1:72"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93</v>
      </c>
      <c r="F313">
        <v>96</v>
      </c>
      <c r="G313">
        <v>97.5</v>
      </c>
      <c r="H313">
        <v>97.3</v>
      </c>
      <c r="I313">
        <v>97.4</v>
      </c>
      <c r="J313">
        <v>97.4</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I313">
        <v>18.100000000000001</v>
      </c>
      <c r="AJ313">
        <v>37.799999999999997</v>
      </c>
      <c r="BB313" t="s">
        <v>194</v>
      </c>
      <c r="BC313" t="str">
        <f>IFERROR(VLOOKUP(BB313,'class and classification'!$A$1:$B$338,2,FALSE),VLOOKUP(BB313,'class and classification'!$A$340:$B$378,2,FALSE))</f>
        <v>Predominantly Rural</v>
      </c>
      <c r="BD313" t="str">
        <f>IFERROR(VLOOKUP(BB313,'class and classification'!$A$1:$C$338,3,FALSE),VLOOKUP(BB313,'class and classification'!$A$340:$C$378,3,FALSE))</f>
        <v>UA</v>
      </c>
      <c r="BG313">
        <v>1.9</v>
      </c>
      <c r="BH313">
        <v>3.3</v>
      </c>
      <c r="BI313">
        <v>5.7</v>
      </c>
      <c r="BJ313">
        <v>10.199999999999999</v>
      </c>
      <c r="BL313" t="s">
        <v>194</v>
      </c>
      <c r="BM313" t="str">
        <f>IFERROR(VLOOKUP(BL313,'class and classification'!$A$1:$B$338,2,FALSE),VLOOKUP(BL313,'class and classification'!$A$340:$B$378,2,FALSE))</f>
        <v>Predominantly Rural</v>
      </c>
      <c r="BN313" t="str">
        <f>IFERROR(VLOOKUP(BL313,'class and classification'!$A$1:$C$338,3,FALSE),VLOOKUP(BL313,'class and classification'!$A$340:$C$378,3,FALSE))</f>
        <v>UA</v>
      </c>
      <c r="BO313">
        <v>9.2200000000000006</v>
      </c>
      <c r="BP313">
        <v>40.49</v>
      </c>
      <c r="BQ313">
        <v>73.84</v>
      </c>
      <c r="BR313">
        <v>76.790000000000006</v>
      </c>
      <c r="BS313">
        <v>76.099999999999994</v>
      </c>
      <c r="BT313">
        <v>76.010000000000005</v>
      </c>
    </row>
    <row r="314" spans="1:72"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83</v>
      </c>
      <c r="F314">
        <v>86</v>
      </c>
      <c r="G314">
        <v>88</v>
      </c>
      <c r="H314">
        <v>89</v>
      </c>
      <c r="I314">
        <v>90.7</v>
      </c>
      <c r="J314">
        <v>90.5</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I314">
        <v>7.6</v>
      </c>
      <c r="AJ314">
        <v>13.3</v>
      </c>
      <c r="BB314" t="s">
        <v>208</v>
      </c>
      <c r="BC314" t="str">
        <f>IFERROR(VLOOKUP(BB314,'class and classification'!$A$1:$B$338,2,FALSE),VLOOKUP(BB314,'class and classification'!$A$340:$B$378,2,FALSE))</f>
        <v>Urban with Significant Rural</v>
      </c>
      <c r="BD314" t="str">
        <f>IFERROR(VLOOKUP(BB314,'class and classification'!$A$1:$C$338,3,FALSE),VLOOKUP(BB314,'class and classification'!$A$340:$C$378,3,FALSE))</f>
        <v>UA</v>
      </c>
      <c r="BG314">
        <v>0.3</v>
      </c>
      <c r="BH314">
        <v>0.6</v>
      </c>
      <c r="BI314">
        <v>1.1000000000000001</v>
      </c>
      <c r="BJ314">
        <v>2.8</v>
      </c>
      <c r="BL314" t="s">
        <v>208</v>
      </c>
      <c r="BM314" t="str">
        <f>IFERROR(VLOOKUP(BL314,'class and classification'!$A$1:$B$338,2,FALSE),VLOOKUP(BL314,'class and classification'!$A$340:$B$378,2,FALSE))</f>
        <v>Urban with Significant Rural</v>
      </c>
      <c r="BN314" t="str">
        <f>IFERROR(VLOOKUP(BL314,'class and classification'!$A$1:$C$338,3,FALSE),VLOOKUP(BL314,'class and classification'!$A$340:$C$378,3,FALSE))</f>
        <v>UA</v>
      </c>
      <c r="BO314">
        <v>59.63</v>
      </c>
      <c r="BP314">
        <v>72.45</v>
      </c>
      <c r="BQ314">
        <v>88.37</v>
      </c>
      <c r="BR314">
        <v>88.69</v>
      </c>
      <c r="BS314">
        <v>88.74</v>
      </c>
      <c r="BT314">
        <v>88.32</v>
      </c>
    </row>
    <row r="315" spans="1:72"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92</v>
      </c>
      <c r="F315">
        <v>93</v>
      </c>
      <c r="G315">
        <v>94.6</v>
      </c>
      <c r="H315">
        <v>95</v>
      </c>
      <c r="I315">
        <v>94.2</v>
      </c>
      <c r="J315">
        <v>93.5</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I315">
        <v>7.6</v>
      </c>
      <c r="AJ315">
        <v>12.1</v>
      </c>
      <c r="BB315" t="s">
        <v>260</v>
      </c>
      <c r="BC315" t="str">
        <f>IFERROR(VLOOKUP(BB315,'class and classification'!$A$1:$B$338,2,FALSE),VLOOKUP(BB315,'class and classification'!$A$340:$B$378,2,FALSE))</f>
        <v>Predominantly Urban</v>
      </c>
      <c r="BD315" t="str">
        <f>IFERROR(VLOOKUP(BB315,'class and classification'!$A$1:$C$338,3,FALSE),VLOOKUP(BB315,'class and classification'!$A$340:$C$378,3,FALSE))</f>
        <v>UA</v>
      </c>
      <c r="BG315">
        <v>2.5</v>
      </c>
      <c r="BH315">
        <v>2.7</v>
      </c>
      <c r="BI315">
        <v>4.5999999999999996</v>
      </c>
      <c r="BJ315">
        <v>7.5</v>
      </c>
      <c r="BL315" t="s">
        <v>260</v>
      </c>
      <c r="BM315" t="str">
        <f>IFERROR(VLOOKUP(BL315,'class and classification'!$A$1:$B$338,2,FALSE),VLOOKUP(BL315,'class and classification'!$A$340:$B$378,2,FALSE))</f>
        <v>Predominantly Urban</v>
      </c>
      <c r="BN315" t="str">
        <f>IFERROR(VLOOKUP(BL315,'class and classification'!$A$1:$C$338,3,FALSE),VLOOKUP(BL315,'class and classification'!$A$340:$C$378,3,FALSE))</f>
        <v>UA</v>
      </c>
      <c r="BO315">
        <v>82.92</v>
      </c>
      <c r="BP315">
        <v>75.510000000000005</v>
      </c>
      <c r="BQ315">
        <v>80.930000000000007</v>
      </c>
      <c r="BR315">
        <v>80.52</v>
      </c>
      <c r="BS315">
        <v>81.44</v>
      </c>
      <c r="BT315">
        <v>81.86</v>
      </c>
    </row>
    <row r="316" spans="1:72"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95</v>
      </c>
      <c r="F316">
        <v>95</v>
      </c>
      <c r="G316">
        <v>96.699999999999989</v>
      </c>
      <c r="H316">
        <v>96.1</v>
      </c>
      <c r="I316">
        <v>96.5</v>
      </c>
      <c r="J316">
        <v>96.7</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I316">
        <v>19.100000000000001</v>
      </c>
      <c r="AJ316">
        <v>37.1</v>
      </c>
      <c r="BB316" t="s">
        <v>30</v>
      </c>
      <c r="BC316" t="str">
        <f>IFERROR(VLOOKUP(BB316,'class and classification'!$A$1:$B$338,2,FALSE),VLOOKUP(BB316,'class and classification'!$A$340:$B$378,2,FALSE))</f>
        <v>Predominantly Urban</v>
      </c>
      <c r="BD316" t="str">
        <f>IFERROR(VLOOKUP(BB316,'class and classification'!$A$1:$C$338,3,FALSE),VLOOKUP(BB316,'class and classification'!$A$340:$C$378,3,FALSE))</f>
        <v>UA</v>
      </c>
      <c r="BG316">
        <v>0.6</v>
      </c>
      <c r="BH316">
        <v>3.8</v>
      </c>
      <c r="BI316">
        <v>9.6</v>
      </c>
      <c r="BJ316">
        <v>11.7</v>
      </c>
      <c r="BL316" t="s">
        <v>30</v>
      </c>
      <c r="BM316" t="str">
        <f>IFERROR(VLOOKUP(BL316,'class and classification'!$A$1:$B$338,2,FALSE),VLOOKUP(BL316,'class and classification'!$A$340:$B$378,2,FALSE))</f>
        <v>Predominantly Urban</v>
      </c>
      <c r="BN316" t="str">
        <f>IFERROR(VLOOKUP(BL316,'class and classification'!$A$1:$C$338,3,FALSE),VLOOKUP(BL316,'class and classification'!$A$340:$C$378,3,FALSE))</f>
        <v>UA</v>
      </c>
      <c r="BO316">
        <v>57.19</v>
      </c>
      <c r="BP316">
        <v>85.49</v>
      </c>
      <c r="BQ316">
        <v>93.27</v>
      </c>
      <c r="BR316">
        <v>95.03</v>
      </c>
      <c r="BS316">
        <v>95.11</v>
      </c>
      <c r="BT316">
        <v>95.35</v>
      </c>
    </row>
    <row r="317" spans="1:72"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83</v>
      </c>
      <c r="F317">
        <v>88</v>
      </c>
      <c r="G317">
        <v>91.399999999999991</v>
      </c>
      <c r="H317">
        <v>93.6</v>
      </c>
      <c r="I317">
        <v>94.5</v>
      </c>
      <c r="J317">
        <v>95.1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I317">
        <v>3.7</v>
      </c>
      <c r="AJ317">
        <v>5.3</v>
      </c>
      <c r="BB317" t="s">
        <v>31</v>
      </c>
      <c r="BC317" t="str">
        <f>IFERROR(VLOOKUP(BB317,'class and classification'!$A$1:$B$338,2,FALSE),VLOOKUP(BB317,'class and classification'!$A$340:$B$378,2,FALSE))</f>
        <v>Predominantly Urban</v>
      </c>
      <c r="BD317" t="str">
        <f>IFERROR(VLOOKUP(BB317,'class and classification'!$A$1:$C$338,3,FALSE),VLOOKUP(BB317,'class and classification'!$A$340:$C$378,3,FALSE))</f>
        <v>UA</v>
      </c>
      <c r="BG317">
        <v>0.3</v>
      </c>
      <c r="BH317">
        <v>0.4</v>
      </c>
      <c r="BI317">
        <v>0.5</v>
      </c>
      <c r="BJ317">
        <v>0.9</v>
      </c>
      <c r="BL317" t="s">
        <v>31</v>
      </c>
      <c r="BM317" t="str">
        <f>IFERROR(VLOOKUP(BL317,'class and classification'!$A$1:$B$338,2,FALSE),VLOOKUP(BL317,'class and classification'!$A$340:$B$378,2,FALSE))</f>
        <v>Predominantly Urban</v>
      </c>
      <c r="BN317" t="str">
        <f>IFERROR(VLOOKUP(BL317,'class and classification'!$A$1:$C$338,3,FALSE),VLOOKUP(BL317,'class and classification'!$A$340:$C$378,3,FALSE))</f>
        <v>UA</v>
      </c>
      <c r="BO317">
        <v>88.35</v>
      </c>
      <c r="BP317">
        <v>80.959999999999994</v>
      </c>
      <c r="BQ317">
        <v>90</v>
      </c>
      <c r="BR317">
        <v>88.4</v>
      </c>
      <c r="BS317">
        <v>86.09</v>
      </c>
      <c r="BT317">
        <v>85.28</v>
      </c>
    </row>
    <row r="318" spans="1:72"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88</v>
      </c>
      <c r="F318">
        <v>92</v>
      </c>
      <c r="G318">
        <v>94.3</v>
      </c>
      <c r="H318">
        <v>94.300000000000011</v>
      </c>
      <c r="I318">
        <v>95.1</v>
      </c>
      <c r="J318">
        <v>95.4</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I318">
        <v>4.5999999999999996</v>
      </c>
      <c r="AJ318">
        <v>19.100000000000001</v>
      </c>
      <c r="BB318" t="s">
        <v>64</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UA</v>
      </c>
      <c r="BG318">
        <v>2.7</v>
      </c>
      <c r="BH318">
        <v>4.0999999999999996</v>
      </c>
      <c r="BI318">
        <v>9.1999999999999993</v>
      </c>
      <c r="BJ318">
        <v>18.100000000000001</v>
      </c>
      <c r="BL318" t="s">
        <v>64</v>
      </c>
      <c r="BM318" t="str">
        <f>IFERROR(VLOOKUP(BL318,'class and classification'!$A$1:$B$338,2,FALSE),VLOOKUP(BL318,'class and classification'!$A$340:$B$378,2,FALSE))</f>
        <v>Urban with Significant Rural</v>
      </c>
      <c r="BN318" t="str">
        <f>IFERROR(VLOOKUP(BL318,'class and classification'!$A$1:$C$338,3,FALSE),VLOOKUP(BL318,'class and classification'!$A$340:$C$378,3,FALSE))</f>
        <v>UA</v>
      </c>
      <c r="BO318">
        <v>37.39</v>
      </c>
      <c r="BP318">
        <v>52.4</v>
      </c>
      <c r="BQ318">
        <v>77.930000000000007</v>
      </c>
      <c r="BR318">
        <v>83.09</v>
      </c>
      <c r="BS318">
        <v>82.69</v>
      </c>
      <c r="BT318">
        <v>83.42</v>
      </c>
    </row>
    <row r="319" spans="1:72" x14ac:dyDescent="0.3">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I319">
        <v>9.1999999999999993</v>
      </c>
      <c r="AJ319">
        <v>12.6</v>
      </c>
      <c r="BB319" t="s">
        <v>65</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UA</v>
      </c>
      <c r="BG319">
        <v>4.4000000000000004</v>
      </c>
      <c r="BH319">
        <v>5.8</v>
      </c>
      <c r="BI319">
        <v>19.8</v>
      </c>
      <c r="BJ319">
        <v>31.8</v>
      </c>
      <c r="BL319" t="s">
        <v>65</v>
      </c>
      <c r="BM319" t="str">
        <f>IFERROR(VLOOKUP(BL319,'class and classification'!$A$1:$B$338,2,FALSE),VLOOKUP(BL319,'class and classification'!$A$340:$B$378,2,FALSE))</f>
        <v>Urban with Significant Rural</v>
      </c>
      <c r="BN319" t="str">
        <f>IFERROR(VLOOKUP(BL319,'class and classification'!$A$1:$C$338,3,FALSE),VLOOKUP(BL319,'class and classification'!$A$340:$C$378,3,FALSE))</f>
        <v>UA</v>
      </c>
      <c r="BO319">
        <v>38.53</v>
      </c>
      <c r="BP319">
        <v>45.93</v>
      </c>
      <c r="BQ319">
        <v>66.67</v>
      </c>
      <c r="BR319">
        <v>66.34</v>
      </c>
      <c r="BS319">
        <v>66</v>
      </c>
      <c r="BT319">
        <v>69.36</v>
      </c>
    </row>
    <row r="320" spans="1:72"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I320">
        <v>6.5</v>
      </c>
      <c r="AJ320">
        <v>9.3000000000000007</v>
      </c>
      <c r="BB320" t="s">
        <v>120</v>
      </c>
      <c r="BC320" t="str">
        <f>IFERROR(VLOOKUP(BB320,'class and classification'!$A$1:$B$338,2,FALSE),VLOOKUP(BB320,'class and classification'!$A$340:$B$378,2,FALSE))</f>
        <v>Predominantly Urban</v>
      </c>
      <c r="BD320" t="str">
        <f>IFERROR(VLOOKUP(BB320,'class and classification'!$A$1:$C$338,3,FALSE),VLOOKUP(BB320,'class and classification'!$A$340:$C$378,3,FALSE))</f>
        <v>UA</v>
      </c>
      <c r="BG320">
        <v>1.3</v>
      </c>
      <c r="BH320">
        <v>1.4</v>
      </c>
      <c r="BI320">
        <v>2.2000000000000002</v>
      </c>
      <c r="BJ320">
        <v>4.8</v>
      </c>
      <c r="BL320" t="s">
        <v>120</v>
      </c>
      <c r="BM320" t="str">
        <f>IFERROR(VLOOKUP(BL320,'class and classification'!$A$1:$B$338,2,FALSE),VLOOKUP(BL320,'class and classification'!$A$340:$B$378,2,FALSE))</f>
        <v>Predominantly Urban</v>
      </c>
      <c r="BN320" t="str">
        <f>IFERROR(VLOOKUP(BL320,'class and classification'!$A$1:$C$338,3,FALSE),VLOOKUP(BL320,'class and classification'!$A$340:$C$378,3,FALSE))</f>
        <v>UA</v>
      </c>
      <c r="BO320">
        <v>78.08</v>
      </c>
      <c r="BP320">
        <v>43.6</v>
      </c>
      <c r="BQ320">
        <v>72.459999999999994</v>
      </c>
      <c r="BR320">
        <v>77.95</v>
      </c>
      <c r="BS320">
        <v>79.150000000000006</v>
      </c>
      <c r="BT320">
        <v>88.76</v>
      </c>
    </row>
    <row r="321" spans="1:72"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96</v>
      </c>
      <c r="F321">
        <v>96</v>
      </c>
      <c r="G321">
        <v>96.9</v>
      </c>
      <c r="H321">
        <v>97.7</v>
      </c>
      <c r="I321">
        <v>97.7</v>
      </c>
      <c r="J321">
        <v>97.7</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I321">
        <v>2.5</v>
      </c>
      <c r="AJ321">
        <v>5.9</v>
      </c>
      <c r="BB321" t="s">
        <v>292</v>
      </c>
      <c r="BC321" t="str">
        <f>IFERROR(VLOOKUP(BB321,'class and classification'!$A$1:$B$338,2,FALSE),VLOOKUP(BB321,'class and classification'!$A$340:$B$378,2,FALSE))</f>
        <v>Predominantly Urban</v>
      </c>
      <c r="BD321" t="str">
        <f>IFERROR(VLOOKUP(BB321,'class and classification'!$A$1:$C$338,3,FALSE),VLOOKUP(BB321,'class and classification'!$A$340:$C$378,3,FALSE))</f>
        <v>UA</v>
      </c>
      <c r="BG321">
        <v>0.7</v>
      </c>
      <c r="BH321">
        <v>1.1000000000000001</v>
      </c>
      <c r="BI321">
        <v>1.9</v>
      </c>
      <c r="BJ321">
        <v>14.3</v>
      </c>
      <c r="BL321" t="s">
        <v>292</v>
      </c>
      <c r="BM321" t="str">
        <f>IFERROR(VLOOKUP(BL321,'class and classification'!$A$1:$B$338,2,FALSE),VLOOKUP(BL321,'class and classification'!$A$340:$B$378,2,FALSE))</f>
        <v>Predominantly Urban</v>
      </c>
      <c r="BN321" t="str">
        <f>IFERROR(VLOOKUP(BL321,'class and classification'!$A$1:$C$338,3,FALSE),VLOOKUP(BL321,'class and classification'!$A$340:$C$378,3,FALSE))</f>
        <v>UA</v>
      </c>
      <c r="BO321">
        <v>82.289999999999992</v>
      </c>
      <c r="BP321">
        <v>54.95</v>
      </c>
      <c r="BQ321">
        <v>72.58</v>
      </c>
      <c r="BR321">
        <v>69.05</v>
      </c>
      <c r="BS321">
        <v>73.73</v>
      </c>
      <c r="BT321">
        <v>74.790000000000006</v>
      </c>
    </row>
    <row r="322" spans="1:72"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96</v>
      </c>
      <c r="F322">
        <v>96</v>
      </c>
      <c r="G322">
        <v>97.6</v>
      </c>
      <c r="H322">
        <v>98</v>
      </c>
      <c r="I322">
        <v>98</v>
      </c>
      <c r="J322">
        <v>98.4</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I322">
        <v>23.4</v>
      </c>
      <c r="AJ322">
        <v>41.9</v>
      </c>
      <c r="BB322" t="s">
        <v>94</v>
      </c>
      <c r="BC322" t="str">
        <f>IFERROR(VLOOKUP(BB322,'class and classification'!$A$1:$B$338,2,FALSE),VLOOKUP(BB322,'class and classification'!$A$340:$B$378,2,FALSE))</f>
        <v>Predominantly Rural</v>
      </c>
      <c r="BD322" t="str">
        <f>IFERROR(VLOOKUP(BB322,'class and classification'!$A$1:$C$338,3,FALSE),VLOOKUP(BB322,'class and classification'!$A$340:$C$378,3,FALSE))</f>
        <v>UA</v>
      </c>
      <c r="BG322">
        <v>37.1</v>
      </c>
      <c r="BH322">
        <v>40.200000000000003</v>
      </c>
      <c r="BI322">
        <v>48.4</v>
      </c>
      <c r="BJ322">
        <v>68.400000000000006</v>
      </c>
      <c r="BL322" t="s">
        <v>94</v>
      </c>
      <c r="BM322" t="str">
        <f>IFERROR(VLOOKUP(BL322,'class and classification'!$A$1:$B$338,2,FALSE),VLOOKUP(BL322,'class and classification'!$A$340:$B$378,2,FALSE))</f>
        <v>Predominantly Rural</v>
      </c>
      <c r="BN322" t="str">
        <f>IFERROR(VLOOKUP(BL322,'class and classification'!$A$1:$C$338,3,FALSE),VLOOKUP(BL322,'class and classification'!$A$340:$C$378,3,FALSE))</f>
        <v>UA</v>
      </c>
      <c r="BO322">
        <v>27.93</v>
      </c>
      <c r="BP322">
        <v>32.43</v>
      </c>
      <c r="BQ322">
        <v>65.47</v>
      </c>
      <c r="BR322">
        <v>70.040000000000006</v>
      </c>
      <c r="BS322">
        <v>70.260000000000005</v>
      </c>
      <c r="BT322">
        <v>70.849999999999994</v>
      </c>
    </row>
    <row r="323" spans="1:72"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87</v>
      </c>
      <c r="F323">
        <v>91</v>
      </c>
      <c r="G323">
        <v>93.8</v>
      </c>
      <c r="H323">
        <v>94.6</v>
      </c>
      <c r="I323">
        <v>95</v>
      </c>
      <c r="J323">
        <v>95</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I323">
        <v>1.3</v>
      </c>
      <c r="AJ323">
        <v>3.6</v>
      </c>
      <c r="BB323" t="s">
        <v>148</v>
      </c>
      <c r="BC323" t="str">
        <f>IFERROR(VLOOKUP(BB323,'class and classification'!$A$1:$B$338,2,FALSE),VLOOKUP(BB323,'class and classification'!$A$340:$B$378,2,FALSE))</f>
        <v>Predominantly Urban</v>
      </c>
      <c r="BD323" t="str">
        <f>IFERROR(VLOOKUP(BB323,'class and classification'!$A$1:$C$338,3,FALSE),VLOOKUP(BB323,'class and classification'!$A$340:$C$378,3,FALSE))</f>
        <v>UA</v>
      </c>
      <c r="BG323">
        <v>78.900000000000006</v>
      </c>
      <c r="BH323">
        <v>97</v>
      </c>
      <c r="BI323">
        <v>97.5</v>
      </c>
      <c r="BJ323">
        <v>97.6</v>
      </c>
      <c r="BL323" t="s">
        <v>148</v>
      </c>
      <c r="BM323" t="str">
        <f>IFERROR(VLOOKUP(BL323,'class and classification'!$A$1:$B$338,2,FALSE),VLOOKUP(BL323,'class and classification'!$A$340:$B$378,2,FALSE))</f>
        <v>Predominantly Urban</v>
      </c>
      <c r="BN323" t="str">
        <f>IFERROR(VLOOKUP(BL323,'class and classification'!$A$1:$C$338,3,FALSE),VLOOKUP(BL323,'class and classification'!$A$340:$C$378,3,FALSE))</f>
        <v>UA</v>
      </c>
      <c r="BO323">
        <v>98.429999999999993</v>
      </c>
      <c r="BP323">
        <v>92.44</v>
      </c>
      <c r="BQ323">
        <v>93.6</v>
      </c>
      <c r="BR323">
        <v>98.38</v>
      </c>
      <c r="BS323">
        <v>98.57</v>
      </c>
      <c r="BT323">
        <v>98.49</v>
      </c>
    </row>
    <row r="324" spans="1:72"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92</v>
      </c>
      <c r="F324">
        <v>93</v>
      </c>
      <c r="G324">
        <v>95.300000000000011</v>
      </c>
      <c r="H324">
        <v>95.1</v>
      </c>
      <c r="I324">
        <v>95.5</v>
      </c>
      <c r="J324">
        <v>96.6</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I324">
        <v>5.4</v>
      </c>
      <c r="AJ324">
        <v>39</v>
      </c>
      <c r="BB324" t="s">
        <v>184</v>
      </c>
      <c r="BC324" t="str">
        <f>IFERROR(VLOOKUP(BB324,'class and classification'!$A$1:$B$338,2,FALSE),VLOOKUP(BB324,'class and classification'!$A$340:$B$378,2,FALSE))</f>
        <v>Predominantly Urban</v>
      </c>
      <c r="BD324" t="str">
        <f>IFERROR(VLOOKUP(BB324,'class and classification'!$A$1:$C$338,3,FALSE),VLOOKUP(BB324,'class and classification'!$A$340:$C$378,3,FALSE))</f>
        <v>UA</v>
      </c>
      <c r="BG324">
        <v>0.3</v>
      </c>
      <c r="BH324">
        <v>0.5</v>
      </c>
      <c r="BI324">
        <v>0.7</v>
      </c>
      <c r="BJ324">
        <v>1.6</v>
      </c>
      <c r="BL324" t="s">
        <v>184</v>
      </c>
      <c r="BM324" t="str">
        <f>IFERROR(VLOOKUP(BL324,'class and classification'!$A$1:$B$338,2,FALSE),VLOOKUP(BL324,'class and classification'!$A$340:$B$378,2,FALSE))</f>
        <v>Predominantly Urban</v>
      </c>
      <c r="BN324" t="str">
        <f>IFERROR(VLOOKUP(BL324,'class and classification'!$A$1:$C$338,3,FALSE),VLOOKUP(BL324,'class and classification'!$A$340:$C$378,3,FALSE))</f>
        <v>UA</v>
      </c>
      <c r="BO324">
        <v>57.410000000000004</v>
      </c>
      <c r="BP324">
        <v>50.86</v>
      </c>
      <c r="BQ324">
        <v>59.93</v>
      </c>
      <c r="BR324">
        <v>58.86</v>
      </c>
      <c r="BS324">
        <v>60.02</v>
      </c>
      <c r="BT324">
        <v>68.599999999999994</v>
      </c>
    </row>
    <row r="325" spans="1:72"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84</v>
      </c>
      <c r="F325">
        <v>89</v>
      </c>
      <c r="G325">
        <v>93.300000000000011</v>
      </c>
      <c r="H325">
        <v>93.5</v>
      </c>
      <c r="I325">
        <v>93.4</v>
      </c>
      <c r="J325">
        <v>93.1</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I325">
        <v>2.4</v>
      </c>
      <c r="AJ325">
        <v>22.9</v>
      </c>
      <c r="BB325" t="s">
        <v>187</v>
      </c>
      <c r="BC325" t="str">
        <f>IFERROR(VLOOKUP(BB325,'class and classification'!$A$1:$B$338,2,FALSE),VLOOKUP(BB325,'class and classification'!$A$340:$B$378,2,FALSE))</f>
        <v>Urban with Significant Rural</v>
      </c>
      <c r="BD325" t="str">
        <f>IFERROR(VLOOKUP(BB325,'class and classification'!$A$1:$C$338,3,FALSE),VLOOKUP(BB325,'class and classification'!$A$340:$C$378,3,FALSE))</f>
        <v>UA</v>
      </c>
      <c r="BG325">
        <v>1.2</v>
      </c>
      <c r="BH325">
        <v>1.4</v>
      </c>
      <c r="BI325">
        <v>5.8</v>
      </c>
      <c r="BJ325">
        <v>11</v>
      </c>
      <c r="BL325" t="s">
        <v>187</v>
      </c>
      <c r="BM325" t="str">
        <f>IFERROR(VLOOKUP(BL325,'class and classification'!$A$1:$B$338,2,FALSE),VLOOKUP(BL325,'class and classification'!$A$340:$B$378,2,FALSE))</f>
        <v>Urban with Significant Rural</v>
      </c>
      <c r="BN325" t="str">
        <f>IFERROR(VLOOKUP(BL325,'class and classification'!$A$1:$C$338,3,FALSE),VLOOKUP(BL325,'class and classification'!$A$340:$C$378,3,FALSE))</f>
        <v>UA</v>
      </c>
      <c r="BO325">
        <v>58.25</v>
      </c>
      <c r="BP325">
        <v>48.17</v>
      </c>
      <c r="BQ325">
        <v>69.900000000000006</v>
      </c>
      <c r="BR325">
        <v>67.290000000000006</v>
      </c>
      <c r="BS325">
        <v>74.489999999999995</v>
      </c>
      <c r="BT325">
        <v>75.11</v>
      </c>
    </row>
    <row r="326" spans="1:72"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92</v>
      </c>
      <c r="F326">
        <v>92</v>
      </c>
      <c r="G326">
        <v>95.5</v>
      </c>
      <c r="H326">
        <v>95.199999999999989</v>
      </c>
      <c r="I326">
        <v>95.7</v>
      </c>
      <c r="J326">
        <v>96.9</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I326">
        <v>9.6999999999999993</v>
      </c>
      <c r="AJ326">
        <v>70.400000000000006</v>
      </c>
      <c r="BB326" t="s">
        <v>319</v>
      </c>
      <c r="BC326" t="str">
        <f>IFERROR(VLOOKUP(BB326,'class and classification'!$A$1:$B$338,2,FALSE),VLOOKUP(BB326,'class and classification'!$A$340:$B$378,2,FALSE))</f>
        <v>Predominantly Urban</v>
      </c>
      <c r="BD326" t="str">
        <f>IFERROR(VLOOKUP(BB326,'class and classification'!$A$1:$C$338,3,FALSE),VLOOKUP(BB326,'class and classification'!$A$340:$C$378,3,FALSE))</f>
        <v>UA</v>
      </c>
      <c r="BG326">
        <v>28.4</v>
      </c>
      <c r="BH326">
        <v>43.6</v>
      </c>
      <c r="BI326">
        <v>54.8</v>
      </c>
      <c r="BJ326">
        <v>60.4</v>
      </c>
      <c r="BL326" t="s">
        <v>319</v>
      </c>
      <c r="BM326" t="str">
        <f>IFERROR(VLOOKUP(BL326,'class and classification'!$A$1:$B$338,2,FALSE),VLOOKUP(BL326,'class and classification'!$A$340:$B$378,2,FALSE))</f>
        <v>Predominantly Urban</v>
      </c>
      <c r="BN326" t="str">
        <f>IFERROR(VLOOKUP(BL326,'class and classification'!$A$1:$C$338,3,FALSE),VLOOKUP(BL326,'class and classification'!$A$340:$C$378,3,FALSE))</f>
        <v>UA</v>
      </c>
      <c r="BO326">
        <v>70.56</v>
      </c>
      <c r="BP326">
        <v>68.78</v>
      </c>
      <c r="BQ326">
        <v>80.88</v>
      </c>
      <c r="BR326">
        <v>82.85</v>
      </c>
      <c r="BS326">
        <v>82.44</v>
      </c>
      <c r="BT326">
        <v>84.96</v>
      </c>
    </row>
    <row r="327" spans="1:72"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98</v>
      </c>
      <c r="F327">
        <v>99</v>
      </c>
      <c r="G327">
        <v>99.1</v>
      </c>
      <c r="H327">
        <v>98.7</v>
      </c>
      <c r="I327">
        <v>98.7</v>
      </c>
      <c r="J327">
        <v>96.6</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I327">
        <v>11.1</v>
      </c>
      <c r="AJ327">
        <v>29.5</v>
      </c>
      <c r="BB327" t="s">
        <v>82</v>
      </c>
      <c r="BC327" t="str">
        <f>IFERROR(VLOOKUP(BB327,'class and classification'!$A$1:$B$338,2,FALSE),VLOOKUP(BB327,'class and classification'!$A$340:$B$378,2,FALSE))</f>
        <v>Predominantly Urban</v>
      </c>
      <c r="BD327" t="str">
        <f>IFERROR(VLOOKUP(BB327,'class and classification'!$A$1:$C$338,3,FALSE),VLOOKUP(BB327,'class and classification'!$A$340:$C$378,3,FALSE))</f>
        <v>UA</v>
      </c>
      <c r="BG327">
        <v>1.9</v>
      </c>
      <c r="BH327">
        <v>4.3</v>
      </c>
      <c r="BI327">
        <v>9.6</v>
      </c>
      <c r="BJ327">
        <v>46.9</v>
      </c>
      <c r="BL327" t="s">
        <v>82</v>
      </c>
      <c r="BM327" t="str">
        <f>IFERROR(VLOOKUP(BL327,'class and classification'!$A$1:$B$338,2,FALSE),VLOOKUP(BL327,'class and classification'!$A$340:$B$378,2,FALSE))</f>
        <v>Predominantly Urban</v>
      </c>
      <c r="BN327" t="str">
        <f>IFERROR(VLOOKUP(BL327,'class and classification'!$A$1:$C$338,3,FALSE),VLOOKUP(BL327,'class and classification'!$A$340:$C$378,3,FALSE))</f>
        <v>UA</v>
      </c>
      <c r="BO327">
        <v>98.88</v>
      </c>
      <c r="BP327">
        <v>83.24</v>
      </c>
      <c r="BQ327">
        <v>87.58</v>
      </c>
      <c r="BR327">
        <v>93.27</v>
      </c>
      <c r="BS327">
        <v>92.19</v>
      </c>
      <c r="BT327">
        <v>94.1</v>
      </c>
    </row>
    <row r="328" spans="1:72" x14ac:dyDescent="0.3">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I328">
        <v>7.3</v>
      </c>
      <c r="AJ328">
        <v>8.6999999999999993</v>
      </c>
      <c r="BB328" t="s">
        <v>155</v>
      </c>
      <c r="BC328" t="str">
        <f>IFERROR(VLOOKUP(BB328,'class and classification'!$A$1:$B$338,2,FALSE),VLOOKUP(BB328,'class and classification'!$A$340:$B$378,2,FALSE))</f>
        <v>Predominantly Urban</v>
      </c>
      <c r="BD328" t="str">
        <f>IFERROR(VLOOKUP(BB328,'class and classification'!$A$1:$C$338,3,FALSE),VLOOKUP(BB328,'class and classification'!$A$340:$C$378,3,FALSE))</f>
        <v>UA</v>
      </c>
      <c r="BG328">
        <v>3.2</v>
      </c>
      <c r="BH328">
        <v>6</v>
      </c>
      <c r="BI328">
        <v>7.5</v>
      </c>
      <c r="BJ328">
        <v>24.1</v>
      </c>
      <c r="BL328" t="s">
        <v>155</v>
      </c>
      <c r="BM328" t="str">
        <f>IFERROR(VLOOKUP(BL328,'class and classification'!$A$1:$B$338,2,FALSE),VLOOKUP(BL328,'class and classification'!$A$340:$B$378,2,FALSE))</f>
        <v>Predominantly Urban</v>
      </c>
      <c r="BN328" t="str">
        <f>IFERROR(VLOOKUP(BL328,'class and classification'!$A$1:$C$338,3,FALSE),VLOOKUP(BL328,'class and classification'!$A$340:$C$378,3,FALSE))</f>
        <v>UA</v>
      </c>
      <c r="BO328">
        <v>99.6</v>
      </c>
      <c r="BP328">
        <v>83.42</v>
      </c>
      <c r="BQ328">
        <v>86.87</v>
      </c>
      <c r="BR328">
        <v>96.33</v>
      </c>
      <c r="BS328">
        <v>95.84</v>
      </c>
      <c r="BT328">
        <v>96.2</v>
      </c>
    </row>
    <row r="329" spans="1:72"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I329">
        <v>3.3</v>
      </c>
      <c r="AJ329">
        <v>12.2</v>
      </c>
      <c r="BB329" t="s">
        <v>196</v>
      </c>
      <c r="BC329" t="str">
        <f>IFERROR(VLOOKUP(BB329,'class and classification'!$A$1:$B$338,2,FALSE),VLOOKUP(BB329,'class and classification'!$A$340:$B$378,2,FALSE))</f>
        <v>Predominantly Urban</v>
      </c>
      <c r="BD329" t="str">
        <f>IFERROR(VLOOKUP(BB329,'class and classification'!$A$1:$C$338,3,FALSE),VLOOKUP(BB329,'class and classification'!$A$340:$C$378,3,FALSE))</f>
        <v>UA</v>
      </c>
      <c r="BG329">
        <v>4.8</v>
      </c>
      <c r="BH329">
        <v>6.7</v>
      </c>
      <c r="BI329">
        <v>21</v>
      </c>
      <c r="BJ329">
        <v>32.799999999999997</v>
      </c>
      <c r="BL329" t="s">
        <v>196</v>
      </c>
      <c r="BM329" t="str">
        <f>IFERROR(VLOOKUP(BL329,'class and classification'!$A$1:$B$338,2,FALSE),VLOOKUP(BL329,'class and classification'!$A$340:$B$378,2,FALSE))</f>
        <v>Predominantly Urban</v>
      </c>
      <c r="BN329" t="str">
        <f>IFERROR(VLOOKUP(BL329,'class and classification'!$A$1:$C$338,3,FALSE),VLOOKUP(BL329,'class and classification'!$A$340:$C$378,3,FALSE))</f>
        <v>UA</v>
      </c>
      <c r="BO329">
        <v>98.3</v>
      </c>
      <c r="BP329">
        <v>80.19</v>
      </c>
      <c r="BQ329">
        <v>86.9</v>
      </c>
      <c r="BR329">
        <v>94.21</v>
      </c>
      <c r="BS329">
        <v>93.57</v>
      </c>
      <c r="BT329">
        <v>95.14</v>
      </c>
    </row>
    <row r="330" spans="1:72"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83</v>
      </c>
      <c r="F330">
        <v>86</v>
      </c>
      <c r="G330">
        <v>87</v>
      </c>
      <c r="H330">
        <v>89.600000000000009</v>
      </c>
      <c r="I330">
        <v>90.7</v>
      </c>
      <c r="J330">
        <v>91.3</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I330">
        <v>3.4</v>
      </c>
      <c r="AJ330">
        <v>12.2</v>
      </c>
      <c r="BB330" t="s">
        <v>223</v>
      </c>
      <c r="BC330" t="str">
        <f>IFERROR(VLOOKUP(BB330,'class and classification'!$A$1:$B$338,2,FALSE),VLOOKUP(BB330,'class and classification'!$A$340:$B$378,2,FALSE))</f>
        <v>Predominantly Rural</v>
      </c>
      <c r="BD330" t="str">
        <f>IFERROR(VLOOKUP(BB330,'class and classification'!$A$1:$C$338,3,FALSE),VLOOKUP(BB330,'class and classification'!$A$340:$C$378,3,FALSE))</f>
        <v>UA</v>
      </c>
      <c r="BG330">
        <v>8.3000000000000007</v>
      </c>
      <c r="BH330">
        <v>10</v>
      </c>
      <c r="BI330">
        <v>12.1</v>
      </c>
      <c r="BJ330">
        <v>14.4</v>
      </c>
      <c r="BL330" t="s">
        <v>223</v>
      </c>
      <c r="BM330" t="str">
        <f>IFERROR(VLOOKUP(BL330,'class and classification'!$A$1:$B$338,2,FALSE),VLOOKUP(BL330,'class and classification'!$A$340:$B$378,2,FALSE))</f>
        <v>Predominantly Rural</v>
      </c>
      <c r="BN330" t="str">
        <f>IFERROR(VLOOKUP(BL330,'class and classification'!$A$1:$C$338,3,FALSE),VLOOKUP(BL330,'class and classification'!$A$340:$C$378,3,FALSE))</f>
        <v>UA</v>
      </c>
      <c r="BO330">
        <v>5.56</v>
      </c>
      <c r="BP330">
        <v>3.42</v>
      </c>
      <c r="BQ330">
        <v>37.799999999999997</v>
      </c>
      <c r="BR330">
        <v>43.56</v>
      </c>
      <c r="BS330">
        <v>43.33</v>
      </c>
      <c r="BT330">
        <v>57.94</v>
      </c>
    </row>
    <row r="331" spans="1:72"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79</v>
      </c>
      <c r="F331">
        <v>80</v>
      </c>
      <c r="G331">
        <v>84.800000000000011</v>
      </c>
      <c r="H331">
        <v>86.100000000000009</v>
      </c>
      <c r="I331">
        <v>87.6</v>
      </c>
      <c r="J331">
        <v>87.8</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I331">
        <v>4.2</v>
      </c>
      <c r="AJ331">
        <v>6.3</v>
      </c>
      <c r="BB331" t="s">
        <v>189</v>
      </c>
      <c r="BC331" t="str">
        <f>IFERROR(VLOOKUP(BB331,'class and classification'!$A$1:$B$338,2,FALSE),VLOOKUP(BB331,'class and classification'!$A$340:$B$378,2,FALSE))</f>
        <v>Urban with Significant Rural</v>
      </c>
      <c r="BD331" t="str">
        <f>IFERROR(VLOOKUP(BB331,'class and classification'!$A$1:$C$338,3,FALSE),VLOOKUP(BB331,'class and classification'!$A$340:$C$378,3,FALSE))</f>
        <v>UA</v>
      </c>
      <c r="BJ331">
        <v>21.6</v>
      </c>
      <c r="BL331" t="s">
        <v>189</v>
      </c>
      <c r="BM331" t="str">
        <f>IFERROR(VLOOKUP(BL331,'class and classification'!$A$1:$B$338,2,FALSE),VLOOKUP(BL331,'class and classification'!$A$340:$B$378,2,FALSE))</f>
        <v>Urban with Significant Rural</v>
      </c>
      <c r="BN331" t="str">
        <f>IFERROR(VLOOKUP(BL331,'class and classification'!$A$1:$C$338,3,FALSE),VLOOKUP(BL331,'class and classification'!$A$340:$C$378,3,FALSE))</f>
        <v>UA</v>
      </c>
      <c r="BT331">
        <v>79.849999999999994</v>
      </c>
    </row>
    <row r="332" spans="1:72"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98</v>
      </c>
      <c r="F332">
        <v>98</v>
      </c>
      <c r="G332">
        <v>98.8</v>
      </c>
      <c r="H332">
        <v>98.300000000000011</v>
      </c>
      <c r="I332">
        <v>98.2</v>
      </c>
      <c r="J332">
        <v>98</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I332">
        <v>0.2</v>
      </c>
      <c r="AJ332">
        <v>19.600000000000001</v>
      </c>
      <c r="BB332" t="s">
        <v>302</v>
      </c>
      <c r="BC332" t="str">
        <f>IFERROR(VLOOKUP(BB332,'class and classification'!$A$1:$B$338,2,FALSE),VLOOKUP(BB332,'class and classification'!$A$340:$B$378,2,FALSE))</f>
        <v>Urban with Significant Rural</v>
      </c>
      <c r="BD332" t="str">
        <f>IFERROR(VLOOKUP(BB332,'class and classification'!$A$1:$C$338,3,FALSE),VLOOKUP(BB332,'class and classification'!$A$340:$C$378,3,FALSE))</f>
        <v>UA</v>
      </c>
      <c r="BJ332">
        <v>41.5</v>
      </c>
      <c r="BL332" t="s">
        <v>302</v>
      </c>
      <c r="BM332" t="str">
        <f>IFERROR(VLOOKUP(BL332,'class and classification'!$A$1:$B$338,2,FALSE),VLOOKUP(BL332,'class and classification'!$A$340:$B$378,2,FALSE))</f>
        <v>Urban with Significant Rural</v>
      </c>
      <c r="BN332" t="str">
        <f>IFERROR(VLOOKUP(BL332,'class and classification'!$A$1:$C$338,3,FALSE),VLOOKUP(BL332,'class and classification'!$A$340:$C$378,3,FALSE))</f>
        <v>UA</v>
      </c>
      <c r="BT332">
        <v>80.33</v>
      </c>
    </row>
    <row r="333" spans="1:72"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89</v>
      </c>
      <c r="F333">
        <v>90</v>
      </c>
      <c r="G333">
        <v>92.3</v>
      </c>
      <c r="H333">
        <v>93</v>
      </c>
      <c r="I333">
        <v>93.5</v>
      </c>
      <c r="J333">
        <v>94</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I333">
        <v>8.4</v>
      </c>
      <c r="AJ333">
        <v>13.8</v>
      </c>
      <c r="BB333" t="s">
        <v>133</v>
      </c>
      <c r="BC333" t="str">
        <f>IFERROR(VLOOKUP(BB333,'class and classification'!$A$1:$B$338,2,FALSE),VLOOKUP(BB333,'class and classification'!$A$340:$B$378,2,FALSE))</f>
        <v>Predominantly Rural</v>
      </c>
      <c r="BD333" t="str">
        <f>IFERROR(VLOOKUP(BB333,'class and classification'!$A$1:$C$338,3,FALSE),VLOOKUP(BB333,'class and classification'!$A$340:$C$378,3,FALSE))</f>
        <v>UA</v>
      </c>
      <c r="BG333">
        <v>10.7</v>
      </c>
      <c r="BH333">
        <v>13.2</v>
      </c>
      <c r="BI333">
        <v>17.100000000000001</v>
      </c>
      <c r="BJ333">
        <v>24.5</v>
      </c>
      <c r="BL333" t="s">
        <v>133</v>
      </c>
      <c r="BM333" t="str">
        <f>IFERROR(VLOOKUP(BL333,'class and classification'!$A$1:$B$338,2,FALSE),VLOOKUP(BL333,'class and classification'!$A$340:$B$378,2,FALSE))</f>
        <v>Predominantly Rural</v>
      </c>
      <c r="BN333" t="str">
        <f>IFERROR(VLOOKUP(BL333,'class and classification'!$A$1:$C$338,3,FALSE),VLOOKUP(BL333,'class and classification'!$A$340:$C$378,3,FALSE))</f>
        <v>UA</v>
      </c>
      <c r="BO333">
        <v>4.41</v>
      </c>
      <c r="BP333">
        <v>32.82</v>
      </c>
      <c r="BQ333">
        <v>60.07</v>
      </c>
      <c r="BR333">
        <v>64.41</v>
      </c>
      <c r="BS333">
        <v>65.12</v>
      </c>
      <c r="BT333">
        <v>65.33</v>
      </c>
    </row>
    <row r="334" spans="1:72"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78</v>
      </c>
      <c r="F334">
        <v>81</v>
      </c>
      <c r="G334">
        <v>84</v>
      </c>
      <c r="H334">
        <v>86.800000000000011</v>
      </c>
      <c r="I334">
        <v>88.2</v>
      </c>
      <c r="J334">
        <v>88.4</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I334">
        <v>8.3000000000000007</v>
      </c>
      <c r="AJ334">
        <v>11.7</v>
      </c>
      <c r="BB334" t="s">
        <v>233</v>
      </c>
      <c r="BC334" t="str">
        <f>IFERROR(VLOOKUP(BB334,'class and classification'!$A$1:$B$338,2,FALSE),VLOOKUP(BB334,'class and classification'!$A$340:$B$378,2,FALSE))</f>
        <v>Predominantly Rural</v>
      </c>
      <c r="BD334" t="str">
        <f>IFERROR(VLOOKUP(BB334,'class and classification'!$A$1:$C$338,3,FALSE),VLOOKUP(BB334,'class and classification'!$A$340:$C$378,3,FALSE))</f>
        <v>UA</v>
      </c>
      <c r="BG334">
        <v>5.2</v>
      </c>
      <c r="BH334">
        <v>4.8</v>
      </c>
      <c r="BI334">
        <v>6.5</v>
      </c>
      <c r="BJ334">
        <v>11.2</v>
      </c>
      <c r="BL334" t="s">
        <v>233</v>
      </c>
      <c r="BM334" t="str">
        <f>IFERROR(VLOOKUP(BL334,'class and classification'!$A$1:$B$338,2,FALSE),VLOOKUP(BL334,'class and classification'!$A$340:$B$378,2,FALSE))</f>
        <v>Predominantly Rural</v>
      </c>
      <c r="BN334" t="str">
        <f>IFERROR(VLOOKUP(BL334,'class and classification'!$A$1:$C$338,3,FALSE),VLOOKUP(BL334,'class and classification'!$A$340:$C$378,3,FALSE))</f>
        <v>UA</v>
      </c>
      <c r="BO334">
        <v>7.1499999999999995</v>
      </c>
      <c r="BP334">
        <v>26.19</v>
      </c>
      <c r="BQ334">
        <v>52.33</v>
      </c>
      <c r="BR334">
        <v>59.47</v>
      </c>
      <c r="BS334">
        <v>62.03</v>
      </c>
      <c r="BT334">
        <v>62.54</v>
      </c>
    </row>
    <row r="335" spans="1:72"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89</v>
      </c>
      <c r="F335">
        <v>90</v>
      </c>
      <c r="G335">
        <v>92.5</v>
      </c>
      <c r="H335">
        <v>92.6</v>
      </c>
      <c r="I335">
        <v>93.5</v>
      </c>
      <c r="J335">
        <v>92.8</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I335">
        <v>4.0999999999999996</v>
      </c>
      <c r="AJ335">
        <v>27.7</v>
      </c>
      <c r="BB335" t="s">
        <v>261</v>
      </c>
      <c r="BC335" t="str">
        <f>IFERROR(VLOOKUP(BB335,'class and classification'!$A$1:$B$338,2,FALSE),VLOOKUP(BB335,'class and classification'!$A$340:$B$378,2,FALSE))</f>
        <v>Predominantly Urban</v>
      </c>
      <c r="BD335" t="str">
        <f>IFERROR(VLOOKUP(BB335,'class and classification'!$A$1:$C$338,3,FALSE),VLOOKUP(BB335,'class and classification'!$A$340:$C$378,3,FALSE))</f>
        <v>UA</v>
      </c>
      <c r="BG335">
        <v>0.1</v>
      </c>
      <c r="BH335">
        <v>0.4</v>
      </c>
      <c r="BI335">
        <v>1</v>
      </c>
      <c r="BJ335">
        <v>23.5</v>
      </c>
      <c r="BL335" t="s">
        <v>261</v>
      </c>
      <c r="BM335" t="str">
        <f>IFERROR(VLOOKUP(BL335,'class and classification'!$A$1:$B$338,2,FALSE),VLOOKUP(BL335,'class and classification'!$A$340:$B$378,2,FALSE))</f>
        <v>Predominantly Urban</v>
      </c>
      <c r="BN335" t="str">
        <f>IFERROR(VLOOKUP(BL335,'class and classification'!$A$1:$C$338,3,FALSE),VLOOKUP(BL335,'class and classification'!$A$340:$C$378,3,FALSE))</f>
        <v>UA</v>
      </c>
      <c r="BO335">
        <v>85.929999999999993</v>
      </c>
      <c r="BP335">
        <v>60.68</v>
      </c>
      <c r="BQ335">
        <v>74.77</v>
      </c>
      <c r="BR335">
        <v>80.08</v>
      </c>
      <c r="BS335">
        <v>79.97</v>
      </c>
      <c r="BT335">
        <v>82.33</v>
      </c>
    </row>
    <row r="336" spans="1:72"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85</v>
      </c>
      <c r="F336">
        <v>85</v>
      </c>
      <c r="G336">
        <v>85.7</v>
      </c>
      <c r="H336">
        <v>84.9</v>
      </c>
      <c r="I336">
        <v>85.5</v>
      </c>
      <c r="J336">
        <v>85.4</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I336">
        <v>12.7</v>
      </c>
      <c r="AJ336">
        <v>16.7</v>
      </c>
      <c r="BB336" t="s">
        <v>273</v>
      </c>
      <c r="BC336" t="str">
        <f>IFERROR(VLOOKUP(BB336,'class and classification'!$A$1:$B$338,2,FALSE),VLOOKUP(BB336,'class and classification'!$A$340:$B$378,2,FALSE))</f>
        <v>Predominantly Urban</v>
      </c>
      <c r="BD336" t="str">
        <f>IFERROR(VLOOKUP(BB336,'class and classification'!$A$1:$C$338,3,FALSE),VLOOKUP(BB336,'class and classification'!$A$340:$C$378,3,FALSE))</f>
        <v>UA</v>
      </c>
      <c r="BG336">
        <v>1.4</v>
      </c>
      <c r="BH336">
        <v>2.6</v>
      </c>
      <c r="BI336">
        <v>5.5</v>
      </c>
      <c r="BJ336">
        <v>11.1</v>
      </c>
      <c r="BL336" t="s">
        <v>273</v>
      </c>
      <c r="BM336" t="str">
        <f>IFERROR(VLOOKUP(BL336,'class and classification'!$A$1:$B$338,2,FALSE),VLOOKUP(BL336,'class and classification'!$A$340:$B$378,2,FALSE))</f>
        <v>Predominantly Urban</v>
      </c>
      <c r="BN336" t="str">
        <f>IFERROR(VLOOKUP(BL336,'class and classification'!$A$1:$C$338,3,FALSE),VLOOKUP(BL336,'class and classification'!$A$340:$C$378,3,FALSE))</f>
        <v>UA</v>
      </c>
      <c r="BO336">
        <v>33.03</v>
      </c>
      <c r="BP336">
        <v>55.16</v>
      </c>
      <c r="BQ336">
        <v>77.06</v>
      </c>
      <c r="BR336">
        <v>78.45</v>
      </c>
      <c r="BS336">
        <v>77.34</v>
      </c>
      <c r="BT336">
        <v>77.63</v>
      </c>
    </row>
    <row r="337" spans="1:72" x14ac:dyDescent="0.3">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I337">
        <v>12.8</v>
      </c>
      <c r="AJ337">
        <v>17.2</v>
      </c>
      <c r="BB337" t="s">
        <v>26</v>
      </c>
      <c r="BC337" t="str">
        <f>IFERROR(VLOOKUP(BB337,'class and classification'!$A$1:$B$338,2,FALSE),VLOOKUP(BB337,'class and classification'!$A$340:$B$378,2,FALSE))</f>
        <v>Urban with Significant Rural</v>
      </c>
      <c r="BD337" t="str">
        <f>IFERROR(VLOOKUP(BB337,'class and classification'!$A$1:$C$338,3,FALSE),VLOOKUP(BB337,'class and classification'!$A$340:$C$378,3,FALSE))</f>
        <v>UA</v>
      </c>
      <c r="BG337">
        <v>4.0999999999999996</v>
      </c>
      <c r="BH337">
        <v>7.4</v>
      </c>
      <c r="BI337">
        <v>10.7</v>
      </c>
      <c r="BJ337">
        <v>16.399999999999999</v>
      </c>
      <c r="BL337" t="s">
        <v>26</v>
      </c>
      <c r="BM337" t="str">
        <f>IFERROR(VLOOKUP(BL337,'class and classification'!$A$1:$B$338,2,FALSE),VLOOKUP(BL337,'class and classification'!$A$340:$B$378,2,FALSE))</f>
        <v>Urban with Significant Rural</v>
      </c>
      <c r="BN337" t="str">
        <f>IFERROR(VLOOKUP(BL337,'class and classification'!$A$1:$C$338,3,FALSE),VLOOKUP(BL337,'class and classification'!$A$340:$C$378,3,FALSE))</f>
        <v>UA</v>
      </c>
      <c r="BO337">
        <v>46.08</v>
      </c>
      <c r="BP337">
        <v>55.53</v>
      </c>
      <c r="BQ337">
        <v>70.77</v>
      </c>
      <c r="BR337">
        <v>68.239999999999995</v>
      </c>
      <c r="BS337">
        <v>68.63</v>
      </c>
      <c r="BT337">
        <v>72</v>
      </c>
    </row>
    <row r="338" spans="1:72"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I338">
        <v>11.2</v>
      </c>
      <c r="AJ338">
        <v>17.3</v>
      </c>
      <c r="BB338" t="s">
        <v>59</v>
      </c>
      <c r="BC338" t="str">
        <f>IFERROR(VLOOKUP(BB338,'class and classification'!$A$1:$B$338,2,FALSE),VLOOKUP(BB338,'class and classification'!$A$340:$B$378,2,FALSE))</f>
        <v>Predominantly Rural</v>
      </c>
      <c r="BD338" t="str">
        <f>IFERROR(VLOOKUP(BB338,'class and classification'!$A$1:$C$338,3,FALSE),VLOOKUP(BB338,'class and classification'!$A$340:$C$378,3,FALSE))</f>
        <v>UA</v>
      </c>
      <c r="BG338">
        <v>3.8</v>
      </c>
      <c r="BH338">
        <v>6</v>
      </c>
      <c r="BI338">
        <v>12.5</v>
      </c>
      <c r="BJ338">
        <v>20.9</v>
      </c>
      <c r="BL338" t="s">
        <v>59</v>
      </c>
      <c r="BM338" t="str">
        <f>IFERROR(VLOOKUP(BL338,'class and classification'!$A$1:$B$338,2,FALSE),VLOOKUP(BL338,'class and classification'!$A$340:$B$378,2,FALSE))</f>
        <v>Predominantly Rural</v>
      </c>
      <c r="BN338" t="str">
        <f>IFERROR(VLOOKUP(BL338,'class and classification'!$A$1:$C$338,3,FALSE),VLOOKUP(BL338,'class and classification'!$A$340:$C$378,3,FALSE))</f>
        <v>UA</v>
      </c>
      <c r="BO338">
        <v>50.839999999999996</v>
      </c>
      <c r="BP338">
        <v>26.96</v>
      </c>
      <c r="BQ338">
        <v>67.75</v>
      </c>
      <c r="BR338">
        <v>66.05</v>
      </c>
      <c r="BS338">
        <v>66.16</v>
      </c>
      <c r="BT338">
        <v>67.040000000000006</v>
      </c>
    </row>
    <row r="339" spans="1:72"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77</v>
      </c>
      <c r="F339">
        <v>80</v>
      </c>
      <c r="G339">
        <v>83.7</v>
      </c>
      <c r="H339">
        <v>87.2</v>
      </c>
      <c r="I339">
        <v>89.8</v>
      </c>
      <c r="J339">
        <v>90.9</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I339">
        <v>3</v>
      </c>
      <c r="AJ339">
        <v>22.6</v>
      </c>
      <c r="BB339" t="s">
        <v>161</v>
      </c>
      <c r="BC339" t="str">
        <f>IFERROR(VLOOKUP(BB339,'class and classification'!$A$1:$B$338,2,FALSE),VLOOKUP(BB339,'class and classification'!$A$340:$B$378,2,FALSE))</f>
        <v>Predominantly Urban</v>
      </c>
      <c r="BD339" t="str">
        <f>IFERROR(VLOOKUP(BB339,'class and classification'!$A$1:$C$338,3,FALSE),VLOOKUP(BB339,'class and classification'!$A$340:$C$378,3,FALSE))</f>
        <v>UA</v>
      </c>
      <c r="BG339">
        <v>1.8</v>
      </c>
      <c r="BH339">
        <v>3.5</v>
      </c>
      <c r="BI339">
        <v>4.4000000000000004</v>
      </c>
      <c r="BJ339">
        <v>2.1</v>
      </c>
      <c r="BL339" t="s">
        <v>161</v>
      </c>
      <c r="BM339" t="str">
        <f>IFERROR(VLOOKUP(BL339,'class and classification'!$A$1:$B$338,2,FALSE),VLOOKUP(BL339,'class and classification'!$A$340:$B$378,2,FALSE))</f>
        <v>Predominantly Urban</v>
      </c>
      <c r="BN339" t="str">
        <f>IFERROR(VLOOKUP(BL339,'class and classification'!$A$1:$C$338,3,FALSE),VLOOKUP(BL339,'class and classification'!$A$340:$C$378,3,FALSE))</f>
        <v>UA</v>
      </c>
      <c r="BO339">
        <v>97.899999999999991</v>
      </c>
      <c r="BP339">
        <v>82.98</v>
      </c>
      <c r="BQ339">
        <v>94.5</v>
      </c>
      <c r="BR339">
        <v>92.68</v>
      </c>
      <c r="BS339">
        <v>92.11</v>
      </c>
      <c r="BT339">
        <v>91.12</v>
      </c>
    </row>
    <row r="340" spans="1:72"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84</v>
      </c>
      <c r="F340">
        <v>86</v>
      </c>
      <c r="G340">
        <v>90.300000000000011</v>
      </c>
      <c r="H340">
        <v>92.2</v>
      </c>
      <c r="I340">
        <v>94</v>
      </c>
      <c r="J340">
        <v>94.1</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I340">
        <v>3.2</v>
      </c>
      <c r="AJ340">
        <v>4.7</v>
      </c>
      <c r="BB340" t="s">
        <v>202</v>
      </c>
      <c r="BC340" t="str">
        <f>IFERROR(VLOOKUP(BB340,'class and classification'!$A$1:$B$338,2,FALSE),VLOOKUP(BB340,'class and classification'!$A$340:$B$378,2,FALSE))</f>
        <v>Predominantly Urban</v>
      </c>
      <c r="BD340" t="str">
        <f>IFERROR(VLOOKUP(BB340,'class and classification'!$A$1:$C$338,3,FALSE),VLOOKUP(BB340,'class and classification'!$A$340:$C$378,3,FALSE))</f>
        <v>UA</v>
      </c>
      <c r="BG340">
        <v>3.6</v>
      </c>
      <c r="BH340">
        <v>25.4</v>
      </c>
      <c r="BI340">
        <v>47.1</v>
      </c>
      <c r="BJ340">
        <v>80.900000000000006</v>
      </c>
      <c r="BL340" t="s">
        <v>202</v>
      </c>
      <c r="BM340" t="str">
        <f>IFERROR(VLOOKUP(BL340,'class and classification'!$A$1:$B$338,2,FALSE),VLOOKUP(BL340,'class and classification'!$A$340:$B$378,2,FALSE))</f>
        <v>Predominantly Urban</v>
      </c>
      <c r="BN340" t="str">
        <f>IFERROR(VLOOKUP(BL340,'class and classification'!$A$1:$C$338,3,FALSE),VLOOKUP(BL340,'class and classification'!$A$340:$C$378,3,FALSE))</f>
        <v>UA</v>
      </c>
      <c r="BO340">
        <v>48.089999999999996</v>
      </c>
      <c r="BP340">
        <v>66.989999999999995</v>
      </c>
      <c r="BQ340">
        <v>86.23</v>
      </c>
      <c r="BR340">
        <v>86.91</v>
      </c>
      <c r="BS340">
        <v>84.9</v>
      </c>
      <c r="BT340">
        <v>87.19</v>
      </c>
    </row>
    <row r="341" spans="1:72"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93</v>
      </c>
      <c r="F341">
        <v>93</v>
      </c>
      <c r="G341">
        <v>94.4</v>
      </c>
      <c r="H341">
        <v>96.2</v>
      </c>
      <c r="I341">
        <v>97</v>
      </c>
      <c r="J341">
        <v>97.2</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I341">
        <v>24.6</v>
      </c>
      <c r="AJ341">
        <v>29.5</v>
      </c>
      <c r="BB341" t="s">
        <v>251</v>
      </c>
      <c r="BC341" t="str">
        <f>IFERROR(VLOOKUP(BB341,'class and classification'!$A$1:$B$338,2,FALSE),VLOOKUP(BB341,'class and classification'!$A$340:$B$378,2,FALSE))</f>
        <v>Predominantly Urban</v>
      </c>
      <c r="BD341" t="str">
        <f>IFERROR(VLOOKUP(BB341,'class and classification'!$A$1:$C$338,3,FALSE),VLOOKUP(BB341,'class and classification'!$A$340:$C$378,3,FALSE))</f>
        <v>UA</v>
      </c>
      <c r="BG341">
        <v>0.7</v>
      </c>
      <c r="BH341">
        <v>1.4</v>
      </c>
      <c r="BI341">
        <v>21</v>
      </c>
      <c r="BJ341">
        <v>41.3</v>
      </c>
      <c r="BL341" t="s">
        <v>251</v>
      </c>
      <c r="BM341" t="str">
        <f>IFERROR(VLOOKUP(BL341,'class and classification'!$A$1:$B$338,2,FALSE),VLOOKUP(BL341,'class and classification'!$A$340:$B$378,2,FALSE))</f>
        <v>Predominantly Urban</v>
      </c>
      <c r="BN341" t="str">
        <f>IFERROR(VLOOKUP(BL341,'class and classification'!$A$1:$C$338,3,FALSE),VLOOKUP(BL341,'class and classification'!$A$340:$C$378,3,FALSE))</f>
        <v>UA</v>
      </c>
      <c r="BO341">
        <v>93.97999999999999</v>
      </c>
      <c r="BP341">
        <v>62.7</v>
      </c>
      <c r="BQ341">
        <v>80.45</v>
      </c>
      <c r="BR341">
        <v>92.27</v>
      </c>
      <c r="BS341">
        <v>93.79</v>
      </c>
      <c r="BT341">
        <v>93.55</v>
      </c>
    </row>
    <row r="342" spans="1:72"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79</v>
      </c>
      <c r="F342">
        <v>81</v>
      </c>
      <c r="G342">
        <v>86.1</v>
      </c>
      <c r="H342">
        <v>90.100000000000009</v>
      </c>
      <c r="I342">
        <v>91.2</v>
      </c>
      <c r="J342">
        <v>91.6</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I342">
        <v>4.8</v>
      </c>
      <c r="AJ342">
        <v>7.7</v>
      </c>
      <c r="BB342" t="s">
        <v>279</v>
      </c>
      <c r="BC342" t="str">
        <f>IFERROR(VLOOKUP(BB342,'class and classification'!$A$1:$B$338,2,FALSE),VLOOKUP(BB342,'class and classification'!$A$340:$B$378,2,FALSE))</f>
        <v>Predominantly Urban</v>
      </c>
      <c r="BD342" t="str">
        <f>IFERROR(VLOOKUP(BB342,'class and classification'!$A$1:$C$338,3,FALSE),VLOOKUP(BB342,'class and classification'!$A$340:$C$378,3,FALSE))</f>
        <v>UA</v>
      </c>
      <c r="BG342">
        <v>7.1</v>
      </c>
      <c r="BH342">
        <v>6</v>
      </c>
      <c r="BI342">
        <v>12.8</v>
      </c>
      <c r="BJ342">
        <v>24.6</v>
      </c>
      <c r="BL342" t="s">
        <v>279</v>
      </c>
      <c r="BM342" t="str">
        <f>IFERROR(VLOOKUP(BL342,'class and classification'!$A$1:$B$338,2,FALSE),VLOOKUP(BL342,'class and classification'!$A$340:$B$378,2,FALSE))</f>
        <v>Predominantly Urban</v>
      </c>
      <c r="BN342" t="str">
        <f>IFERROR(VLOOKUP(BL342,'class and classification'!$A$1:$C$338,3,FALSE),VLOOKUP(BL342,'class and classification'!$A$340:$C$378,3,FALSE))</f>
        <v>UA</v>
      </c>
      <c r="BO342">
        <v>90.259999999999991</v>
      </c>
      <c r="BP342">
        <v>67.59</v>
      </c>
      <c r="BQ342">
        <v>74.41</v>
      </c>
      <c r="BR342">
        <v>73.28</v>
      </c>
      <c r="BS342">
        <v>72.430000000000007</v>
      </c>
      <c r="BT342">
        <v>78.819999999999993</v>
      </c>
    </row>
    <row r="343" spans="1:72"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75</v>
      </c>
      <c r="F343">
        <v>79</v>
      </c>
      <c r="G343">
        <v>83.399999999999991</v>
      </c>
      <c r="H343">
        <v>87.800000000000011</v>
      </c>
      <c r="I343">
        <v>90.6</v>
      </c>
      <c r="J343">
        <v>90.6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I343">
        <v>14.4</v>
      </c>
      <c r="AJ343">
        <v>43.2</v>
      </c>
      <c r="BB343" t="s">
        <v>36</v>
      </c>
      <c r="BC343" t="str">
        <f>IFERROR(VLOOKUP(BB343,'class and classification'!$A$1:$B$338,2,FALSE),VLOOKUP(BB343,'class and classification'!$A$340:$B$378,2,FALSE))</f>
        <v>Predominantly Urban</v>
      </c>
      <c r="BD343" t="str">
        <f>IFERROR(VLOOKUP(BB343,'class and classification'!$A$1:$C$338,3,FALSE),VLOOKUP(BB343,'class and classification'!$A$340:$C$378,3,FALSE))</f>
        <v>UA</v>
      </c>
      <c r="BG343">
        <v>1.9</v>
      </c>
      <c r="BH343">
        <v>4.0999999999999996</v>
      </c>
      <c r="BI343">
        <v>7.5</v>
      </c>
      <c r="BJ343">
        <v>12.1</v>
      </c>
      <c r="BL343" t="s">
        <v>36</v>
      </c>
      <c r="BM343" t="str">
        <f>IFERROR(VLOOKUP(BL343,'class and classification'!$A$1:$B$338,2,FALSE),VLOOKUP(BL343,'class and classification'!$A$340:$B$378,2,FALSE))</f>
        <v>Predominantly Urban</v>
      </c>
      <c r="BN343" t="str">
        <f>IFERROR(VLOOKUP(BL343,'class and classification'!$A$1:$C$338,3,FALSE),VLOOKUP(BL343,'class and classification'!$A$340:$C$378,3,FALSE))</f>
        <v>UA</v>
      </c>
      <c r="BO343">
        <v>58.489999999999995</v>
      </c>
      <c r="BP343">
        <v>52.46</v>
      </c>
      <c r="BQ343">
        <v>76.97</v>
      </c>
      <c r="BR343">
        <v>84.71</v>
      </c>
      <c r="BS343">
        <v>84.84</v>
      </c>
      <c r="BT343">
        <v>90.72</v>
      </c>
    </row>
    <row r="344" spans="1:72"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97</v>
      </c>
      <c r="F344">
        <v>98</v>
      </c>
      <c r="G344">
        <v>98.9</v>
      </c>
      <c r="H344">
        <v>97.600000000000009</v>
      </c>
      <c r="I344">
        <v>98.5</v>
      </c>
      <c r="J344">
        <v>98.3</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I344">
        <v>51.3</v>
      </c>
      <c r="AJ344">
        <v>56.8</v>
      </c>
      <c r="BB344" t="s">
        <v>42</v>
      </c>
      <c r="BC344" t="str">
        <f>IFERROR(VLOOKUP(BB344,'class and classification'!$A$1:$B$338,2,FALSE),VLOOKUP(BB344,'class and classification'!$A$340:$B$378,2,FALSE))</f>
        <v>Predominantly Urban</v>
      </c>
      <c r="BD344" t="str">
        <f>IFERROR(VLOOKUP(BB344,'class and classification'!$A$1:$C$338,3,FALSE),VLOOKUP(BB344,'class and classification'!$A$340:$C$378,3,FALSE))</f>
        <v>UA</v>
      </c>
      <c r="BG344">
        <v>1.7</v>
      </c>
      <c r="BH344">
        <v>1.5</v>
      </c>
      <c r="BI344">
        <v>1.9</v>
      </c>
      <c r="BJ344">
        <v>14.2</v>
      </c>
      <c r="BL344" t="s">
        <v>42</v>
      </c>
      <c r="BM344" t="str">
        <f>IFERROR(VLOOKUP(BL344,'class and classification'!$A$1:$B$338,2,FALSE),VLOOKUP(BL344,'class and classification'!$A$340:$B$378,2,FALSE))</f>
        <v>Predominantly Urban</v>
      </c>
      <c r="BN344" t="str">
        <f>IFERROR(VLOOKUP(BL344,'class and classification'!$A$1:$C$338,3,FALSE),VLOOKUP(BL344,'class and classification'!$A$340:$C$378,3,FALSE))</f>
        <v>UA</v>
      </c>
      <c r="BO344">
        <v>80.540000000000006</v>
      </c>
      <c r="BP344">
        <v>75.849999999999994</v>
      </c>
      <c r="BQ344">
        <v>83.34</v>
      </c>
      <c r="BR344">
        <v>93.64</v>
      </c>
      <c r="BS344">
        <v>94.49</v>
      </c>
      <c r="BT344">
        <v>94.24</v>
      </c>
    </row>
    <row r="345" spans="1:72"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75</v>
      </c>
      <c r="F345">
        <v>79</v>
      </c>
      <c r="G345">
        <v>83.2</v>
      </c>
      <c r="H345">
        <v>87.5</v>
      </c>
      <c r="I345">
        <v>90.6</v>
      </c>
      <c r="J345">
        <v>91.5</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I345">
        <v>11</v>
      </c>
      <c r="AJ345">
        <v>19.600000000000001</v>
      </c>
      <c r="BB345" t="s">
        <v>143</v>
      </c>
      <c r="BC345" t="str">
        <f>IFERROR(VLOOKUP(BB345,'class and classification'!$A$1:$B$338,2,FALSE),VLOOKUP(BB345,'class and classification'!$A$340:$B$378,2,FALSE))</f>
        <v>Predominantly Rural</v>
      </c>
      <c r="BD345" t="str">
        <f>IFERROR(VLOOKUP(BB345,'class and classification'!$A$1:$C$338,3,FALSE),VLOOKUP(BB345,'class and classification'!$A$340:$C$378,3,FALSE))</f>
        <v>UA</v>
      </c>
      <c r="BG345">
        <v>19</v>
      </c>
      <c r="BH345">
        <v>17.7</v>
      </c>
      <c r="BI345">
        <v>26.8</v>
      </c>
      <c r="BJ345">
        <v>35.6</v>
      </c>
      <c r="BL345" t="s">
        <v>143</v>
      </c>
      <c r="BM345" t="str">
        <f>IFERROR(VLOOKUP(BL345,'class and classification'!$A$1:$B$338,2,FALSE),VLOOKUP(BL345,'class and classification'!$A$340:$B$378,2,FALSE))</f>
        <v>Predominantly Rural</v>
      </c>
      <c r="BN345" t="str">
        <f>IFERROR(VLOOKUP(BL345,'class and classification'!$A$1:$C$338,3,FALSE),VLOOKUP(BL345,'class and classification'!$A$340:$C$378,3,FALSE))</f>
        <v>UA</v>
      </c>
      <c r="BO345">
        <v>30.7</v>
      </c>
      <c r="BP345">
        <v>32.229999999999997</v>
      </c>
      <c r="BQ345">
        <v>65.069999999999993</v>
      </c>
      <c r="BR345">
        <v>73.64</v>
      </c>
      <c r="BS345">
        <v>73.849999999999994</v>
      </c>
      <c r="BT345">
        <v>76.91</v>
      </c>
    </row>
    <row r="346" spans="1:72" x14ac:dyDescent="0.3">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I346">
        <v>21.3</v>
      </c>
      <c r="AJ346">
        <v>25.1</v>
      </c>
      <c r="BB346" t="s">
        <v>167</v>
      </c>
      <c r="BC346" t="str">
        <f>IFERROR(VLOOKUP(BB346,'class and classification'!$A$1:$B$338,2,FALSE),VLOOKUP(BB346,'class and classification'!$A$340:$B$378,2,FALSE))</f>
        <v>Predominantly Urban</v>
      </c>
      <c r="BD346" t="str">
        <f>IFERROR(VLOOKUP(BB346,'class and classification'!$A$1:$C$338,3,FALSE),VLOOKUP(BB346,'class and classification'!$A$340:$C$378,3,FALSE))</f>
        <v>UA</v>
      </c>
      <c r="BG346">
        <v>0.3</v>
      </c>
      <c r="BH346">
        <v>0.7</v>
      </c>
      <c r="BI346">
        <v>4.4000000000000004</v>
      </c>
      <c r="BJ346">
        <v>8.8000000000000007</v>
      </c>
      <c r="BL346" t="s">
        <v>167</v>
      </c>
      <c r="BM346" t="str">
        <f>IFERROR(VLOOKUP(BL346,'class and classification'!$A$1:$B$338,2,FALSE),VLOOKUP(BL346,'class and classification'!$A$340:$B$378,2,FALSE))</f>
        <v>Predominantly Urban</v>
      </c>
      <c r="BN346" t="str">
        <f>IFERROR(VLOOKUP(BL346,'class and classification'!$A$1:$C$338,3,FALSE),VLOOKUP(BL346,'class and classification'!$A$340:$C$378,3,FALSE))</f>
        <v>UA</v>
      </c>
      <c r="BO346">
        <v>66.03</v>
      </c>
      <c r="BP346">
        <v>66.900000000000006</v>
      </c>
      <c r="BQ346">
        <v>82.86</v>
      </c>
      <c r="BR346">
        <v>78.510000000000005</v>
      </c>
      <c r="BS346">
        <v>79.37</v>
      </c>
      <c r="BT346">
        <v>80.459999999999994</v>
      </c>
    </row>
    <row r="347" spans="1:72"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I347">
        <v>5.3</v>
      </c>
      <c r="AJ347">
        <v>4</v>
      </c>
      <c r="BB347" t="s">
        <v>175</v>
      </c>
      <c r="BC347" t="str">
        <f>IFERROR(VLOOKUP(BB347,'class and classification'!$A$1:$B$338,2,FALSE),VLOOKUP(BB347,'class and classification'!$A$340:$B$378,2,FALSE))</f>
        <v>Predominantly Urban</v>
      </c>
      <c r="BD347" t="str">
        <f>IFERROR(VLOOKUP(BB347,'class and classification'!$A$1:$C$338,3,FALSE),VLOOKUP(BB347,'class and classification'!$A$340:$C$378,3,FALSE))</f>
        <v>UA</v>
      </c>
      <c r="BG347">
        <v>17.5</v>
      </c>
      <c r="BH347">
        <v>43.9</v>
      </c>
      <c r="BI347">
        <v>83.3</v>
      </c>
      <c r="BJ347">
        <v>87.4</v>
      </c>
      <c r="BL347" t="s">
        <v>175</v>
      </c>
      <c r="BM347" t="str">
        <f>IFERROR(VLOOKUP(BL347,'class and classification'!$A$1:$B$338,2,FALSE),VLOOKUP(BL347,'class and classification'!$A$340:$B$378,2,FALSE))</f>
        <v>Predominantly Urban</v>
      </c>
      <c r="BN347" t="str">
        <f>IFERROR(VLOOKUP(BL347,'class and classification'!$A$1:$C$338,3,FALSE),VLOOKUP(BL347,'class and classification'!$A$340:$C$378,3,FALSE))</f>
        <v>UA</v>
      </c>
      <c r="BO347">
        <v>68.239999999999995</v>
      </c>
      <c r="BP347">
        <v>49.73</v>
      </c>
      <c r="BQ347">
        <v>74.11</v>
      </c>
      <c r="BR347">
        <v>78.02</v>
      </c>
      <c r="BS347">
        <v>79.62</v>
      </c>
      <c r="BT347">
        <v>77.489999999999995</v>
      </c>
    </row>
    <row r="348" spans="1:72"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90</v>
      </c>
      <c r="F348">
        <v>97</v>
      </c>
      <c r="G348">
        <v>98.7</v>
      </c>
      <c r="H348">
        <v>97.9</v>
      </c>
      <c r="I348">
        <v>98.1</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I348">
        <v>1.5</v>
      </c>
      <c r="AJ348">
        <v>4.5999999999999996</v>
      </c>
      <c r="BB348" t="s">
        <v>204</v>
      </c>
      <c r="BC348" t="str">
        <f>IFERROR(VLOOKUP(BB348,'class and classification'!$A$1:$B$338,2,FALSE),VLOOKUP(BB348,'class and classification'!$A$340:$B$378,2,FALSE))</f>
        <v>Predominantly Urban</v>
      </c>
      <c r="BD348" t="str">
        <f>IFERROR(VLOOKUP(BB348,'class and classification'!$A$1:$C$338,3,FALSE),VLOOKUP(BB348,'class and classification'!$A$340:$C$378,3,FALSE))</f>
        <v>UA</v>
      </c>
      <c r="BG348">
        <v>2.9</v>
      </c>
      <c r="BH348">
        <v>4.3</v>
      </c>
      <c r="BI348">
        <v>7.1</v>
      </c>
      <c r="BJ348">
        <v>24</v>
      </c>
      <c r="BL348" t="s">
        <v>204</v>
      </c>
      <c r="BM348" t="str">
        <f>IFERROR(VLOOKUP(BL348,'class and classification'!$A$1:$B$338,2,FALSE),VLOOKUP(BL348,'class and classification'!$A$340:$B$378,2,FALSE))</f>
        <v>Predominantly Urban</v>
      </c>
      <c r="BN348" t="str">
        <f>IFERROR(VLOOKUP(BL348,'class and classification'!$A$1:$C$338,3,FALSE),VLOOKUP(BL348,'class and classification'!$A$340:$C$378,3,FALSE))</f>
        <v>UA</v>
      </c>
      <c r="BO348">
        <v>97.18</v>
      </c>
      <c r="BP348">
        <v>63.56</v>
      </c>
      <c r="BQ348">
        <v>80.849999999999994</v>
      </c>
      <c r="BR348">
        <v>97.88</v>
      </c>
      <c r="BS348">
        <v>98.91</v>
      </c>
      <c r="BT348">
        <v>98.98</v>
      </c>
    </row>
    <row r="349" spans="1:72"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72</v>
      </c>
      <c r="F349">
        <v>85</v>
      </c>
      <c r="G349">
        <v>90.6</v>
      </c>
      <c r="H349">
        <v>93.1</v>
      </c>
      <c r="I349">
        <v>94.7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I349">
        <v>8.6999999999999993</v>
      </c>
      <c r="AJ349">
        <v>41.9</v>
      </c>
      <c r="BB349" t="s">
        <v>206</v>
      </c>
      <c r="BC349" t="str">
        <f>IFERROR(VLOOKUP(BB349,'class and classification'!$A$1:$B$338,2,FALSE),VLOOKUP(BB349,'class and classification'!$A$340:$B$378,2,FALSE))</f>
        <v>Predominantly Urban</v>
      </c>
      <c r="BD349" t="str">
        <f>IFERROR(VLOOKUP(BB349,'class and classification'!$A$1:$C$338,3,FALSE),VLOOKUP(BB349,'class and classification'!$A$340:$C$378,3,FALSE))</f>
        <v>UA</v>
      </c>
      <c r="BG349">
        <v>7.3</v>
      </c>
      <c r="BH349">
        <v>9.6999999999999993</v>
      </c>
      <c r="BI349">
        <v>10</v>
      </c>
      <c r="BJ349">
        <v>16.899999999999999</v>
      </c>
      <c r="BL349" t="s">
        <v>206</v>
      </c>
      <c r="BM349" t="str">
        <f>IFERROR(VLOOKUP(BL349,'class and classification'!$A$1:$B$338,2,FALSE),VLOOKUP(BL349,'class and classification'!$A$340:$B$378,2,FALSE))</f>
        <v>Predominantly Urban</v>
      </c>
      <c r="BN349" t="str">
        <f>IFERROR(VLOOKUP(BL349,'class and classification'!$A$1:$C$338,3,FALSE),VLOOKUP(BL349,'class and classification'!$A$340:$C$378,3,FALSE))</f>
        <v>UA</v>
      </c>
      <c r="BO349">
        <v>99.83</v>
      </c>
      <c r="BP349">
        <v>87.75</v>
      </c>
      <c r="BQ349">
        <v>90.26</v>
      </c>
      <c r="BR349">
        <v>93.36</v>
      </c>
      <c r="BS349">
        <v>94.64</v>
      </c>
      <c r="BT349">
        <v>94.86</v>
      </c>
    </row>
    <row r="350" spans="1:72"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82</v>
      </c>
      <c r="F350">
        <v>92</v>
      </c>
      <c r="G350">
        <v>95.5</v>
      </c>
      <c r="H350">
        <v>96.9</v>
      </c>
      <c r="I350">
        <v>97.9</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I350">
        <v>1.2</v>
      </c>
      <c r="AJ350">
        <v>1.5</v>
      </c>
      <c r="BB350" t="s">
        <v>234</v>
      </c>
      <c r="BC350" t="str">
        <f>IFERROR(VLOOKUP(BB350,'class and classification'!$A$1:$B$338,2,FALSE),VLOOKUP(BB350,'class and classification'!$A$340:$B$378,2,FALSE))</f>
        <v>Predominantly Urban</v>
      </c>
      <c r="BD350" t="str">
        <f>IFERROR(VLOOKUP(BB350,'class and classification'!$A$1:$C$338,3,FALSE),VLOOKUP(BB350,'class and classification'!$A$340:$C$378,3,FALSE))</f>
        <v>UA</v>
      </c>
      <c r="BG350">
        <v>3.7</v>
      </c>
      <c r="BH350">
        <v>5</v>
      </c>
      <c r="BI350">
        <v>15.7</v>
      </c>
      <c r="BJ350">
        <v>59</v>
      </c>
      <c r="BL350" t="s">
        <v>234</v>
      </c>
      <c r="BM350" t="str">
        <f>IFERROR(VLOOKUP(BL350,'class and classification'!$A$1:$B$338,2,FALSE),VLOOKUP(BL350,'class and classification'!$A$340:$B$378,2,FALSE))</f>
        <v>Predominantly Urban</v>
      </c>
      <c r="BN350" t="str">
        <f>IFERROR(VLOOKUP(BL350,'class and classification'!$A$1:$C$338,3,FALSE),VLOOKUP(BL350,'class and classification'!$A$340:$C$378,3,FALSE))</f>
        <v>UA</v>
      </c>
      <c r="BO350">
        <v>99.76</v>
      </c>
      <c r="BP350">
        <v>82.34</v>
      </c>
      <c r="BQ350">
        <v>81.97</v>
      </c>
      <c r="BR350">
        <v>85.18</v>
      </c>
      <c r="BS350">
        <v>86.06</v>
      </c>
      <c r="BT350">
        <v>91.07</v>
      </c>
    </row>
    <row r="351" spans="1:72"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89</v>
      </c>
      <c r="F351">
        <v>95</v>
      </c>
      <c r="G351">
        <v>98.199999999999989</v>
      </c>
      <c r="H351">
        <v>96.1</v>
      </c>
      <c r="I351">
        <v>97.4</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I351">
        <v>10.3</v>
      </c>
      <c r="AJ351">
        <v>11.4</v>
      </c>
      <c r="BB351" t="s">
        <v>250</v>
      </c>
      <c r="BC351" t="str">
        <f>IFERROR(VLOOKUP(BB351,'class and classification'!$A$1:$B$338,2,FALSE),VLOOKUP(BB351,'class and classification'!$A$340:$B$378,2,FALSE))</f>
        <v>Predominantly Urban</v>
      </c>
      <c r="BD351" t="str">
        <f>IFERROR(VLOOKUP(BB351,'class and classification'!$A$1:$C$338,3,FALSE),VLOOKUP(BB351,'class and classification'!$A$340:$C$378,3,FALSE))</f>
        <v>UA</v>
      </c>
      <c r="BG351">
        <v>6.2</v>
      </c>
      <c r="BH351">
        <v>8.1999999999999993</v>
      </c>
      <c r="BI351">
        <v>10.1</v>
      </c>
      <c r="BJ351">
        <v>52.1</v>
      </c>
      <c r="BL351" t="s">
        <v>250</v>
      </c>
      <c r="BM351" t="str">
        <f>IFERROR(VLOOKUP(BL351,'class and classification'!$A$1:$B$338,2,FALSE),VLOOKUP(BL351,'class and classification'!$A$340:$B$378,2,FALSE))</f>
        <v>Predominantly Urban</v>
      </c>
      <c r="BN351" t="str">
        <f>IFERROR(VLOOKUP(BL351,'class and classification'!$A$1:$C$338,3,FALSE),VLOOKUP(BL351,'class and classification'!$A$340:$C$378,3,FALSE))</f>
        <v>UA</v>
      </c>
      <c r="BO351">
        <v>99.69</v>
      </c>
      <c r="BP351">
        <v>81.87</v>
      </c>
      <c r="BQ351">
        <v>88.92</v>
      </c>
      <c r="BR351">
        <v>91.45</v>
      </c>
      <c r="BS351">
        <v>93.04</v>
      </c>
      <c r="BT351">
        <v>95.99</v>
      </c>
    </row>
    <row r="352" spans="1:72"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97</v>
      </c>
      <c r="F352">
        <v>97</v>
      </c>
      <c r="G352">
        <v>98.5</v>
      </c>
      <c r="H352">
        <v>96.4</v>
      </c>
      <c r="I352">
        <v>97.2</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I352">
        <v>4.2</v>
      </c>
      <c r="AJ352">
        <v>51</v>
      </c>
      <c r="BB352" t="s">
        <v>298</v>
      </c>
      <c r="BC352" t="str">
        <f>IFERROR(VLOOKUP(BB352,'class and classification'!$A$1:$B$338,2,FALSE),VLOOKUP(BB352,'class and classification'!$A$340:$B$378,2,FALSE))</f>
        <v>Urban with Significant Rural</v>
      </c>
      <c r="BD352" t="str">
        <f>IFERROR(VLOOKUP(BB352,'class and classification'!$A$1:$C$338,3,FALSE),VLOOKUP(BB352,'class and classification'!$A$340:$C$378,3,FALSE))</f>
        <v>UA</v>
      </c>
      <c r="BG352">
        <v>20.9</v>
      </c>
      <c r="BH352">
        <v>24.8</v>
      </c>
      <c r="BI352">
        <v>26.8</v>
      </c>
      <c r="BJ352">
        <v>28.8</v>
      </c>
      <c r="BL352" t="s">
        <v>298</v>
      </c>
      <c r="BM352" t="str">
        <f>IFERROR(VLOOKUP(BL352,'class and classification'!$A$1:$B$338,2,FALSE),VLOOKUP(BL352,'class and classification'!$A$340:$B$378,2,FALSE))</f>
        <v>Urban with Significant Rural</v>
      </c>
      <c r="BN352" t="str">
        <f>IFERROR(VLOOKUP(BL352,'class and classification'!$A$1:$C$338,3,FALSE),VLOOKUP(BL352,'class and classification'!$A$340:$C$378,3,FALSE))</f>
        <v>UA</v>
      </c>
      <c r="BO352">
        <v>47.3</v>
      </c>
      <c r="BP352">
        <v>46.32</v>
      </c>
      <c r="BQ352">
        <v>70.55</v>
      </c>
      <c r="BR352">
        <v>76.66</v>
      </c>
      <c r="BS352">
        <v>78.66</v>
      </c>
      <c r="BT352">
        <v>78.41</v>
      </c>
    </row>
    <row r="353" spans="1:72"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73</v>
      </c>
      <c r="F353">
        <v>86</v>
      </c>
      <c r="G353">
        <v>91</v>
      </c>
      <c r="H353">
        <v>91.5</v>
      </c>
      <c r="I353">
        <v>92.6</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I353">
        <v>16.899999999999999</v>
      </c>
      <c r="AJ353">
        <v>61.6</v>
      </c>
      <c r="BB353" t="s">
        <v>309</v>
      </c>
      <c r="BC353" t="str">
        <f>IFERROR(VLOOKUP(BB353,'class and classification'!$A$1:$B$338,2,FALSE),VLOOKUP(BB353,'class and classification'!$A$340:$B$378,2,FALSE))</f>
        <v>Predominantly Urban</v>
      </c>
      <c r="BD353" t="str">
        <f>IFERROR(VLOOKUP(BB353,'class and classification'!$A$1:$C$338,3,FALSE),VLOOKUP(BB353,'class and classification'!$A$340:$C$378,3,FALSE))</f>
        <v>UA</v>
      </c>
      <c r="BG353">
        <v>2.6</v>
      </c>
      <c r="BH353">
        <v>3.4</v>
      </c>
      <c r="BI353">
        <v>4.9000000000000004</v>
      </c>
      <c r="BJ353">
        <v>15.8</v>
      </c>
      <c r="BL353" t="s">
        <v>309</v>
      </c>
      <c r="BM353" t="str">
        <f>IFERROR(VLOOKUP(BL353,'class and classification'!$A$1:$B$338,2,FALSE),VLOOKUP(BL353,'class and classification'!$A$340:$B$378,2,FALSE))</f>
        <v>Predominantly Urban</v>
      </c>
      <c r="BN353" t="str">
        <f>IFERROR(VLOOKUP(BL353,'class and classification'!$A$1:$C$338,3,FALSE),VLOOKUP(BL353,'class and classification'!$A$340:$C$378,3,FALSE))</f>
        <v>UA</v>
      </c>
      <c r="BO353">
        <v>86.850000000000009</v>
      </c>
      <c r="BP353">
        <v>59.32</v>
      </c>
      <c r="BQ353">
        <v>79.38</v>
      </c>
      <c r="BR353">
        <v>84.43</v>
      </c>
      <c r="BS353">
        <v>84.5</v>
      </c>
      <c r="BT353">
        <v>86.54</v>
      </c>
    </row>
    <row r="354" spans="1:72"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92</v>
      </c>
      <c r="F354">
        <v>96</v>
      </c>
      <c r="G354">
        <v>97.5</v>
      </c>
      <c r="H354">
        <v>97.5</v>
      </c>
      <c r="I354">
        <v>97.5</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I354">
        <v>7.9</v>
      </c>
      <c r="AJ354">
        <v>9.3000000000000007</v>
      </c>
      <c r="BB354" t="s">
        <v>312</v>
      </c>
      <c r="BC354" t="str">
        <f>IFERROR(VLOOKUP(BB354,'class and classification'!$A$1:$B$338,2,FALSE),VLOOKUP(BB354,'class and classification'!$A$340:$B$378,2,FALSE))</f>
        <v>Predominantly Urban</v>
      </c>
      <c r="BD354" t="str">
        <f>IFERROR(VLOOKUP(BB354,'class and classification'!$A$1:$C$338,3,FALSE),VLOOKUP(BB354,'class and classification'!$A$340:$C$378,3,FALSE))</f>
        <v>UA</v>
      </c>
      <c r="BG354">
        <v>4.7</v>
      </c>
      <c r="BH354">
        <v>7.2</v>
      </c>
      <c r="BI354">
        <v>12.1</v>
      </c>
      <c r="BJ354">
        <v>14.7</v>
      </c>
      <c r="BL354" t="s">
        <v>312</v>
      </c>
      <c r="BM354" t="str">
        <f>IFERROR(VLOOKUP(BL354,'class and classification'!$A$1:$B$338,2,FALSE),VLOOKUP(BL354,'class and classification'!$A$340:$B$378,2,FALSE))</f>
        <v>Predominantly Urban</v>
      </c>
      <c r="BN354" t="str">
        <f>IFERROR(VLOOKUP(BL354,'class and classification'!$A$1:$C$338,3,FALSE),VLOOKUP(BL354,'class and classification'!$A$340:$C$378,3,FALSE))</f>
        <v>UA</v>
      </c>
      <c r="BO354">
        <v>87.62</v>
      </c>
      <c r="BP354">
        <v>58.7</v>
      </c>
      <c r="BQ354">
        <v>79.06</v>
      </c>
      <c r="BR354">
        <v>79.349999999999994</v>
      </c>
      <c r="BS354">
        <v>79.290000000000006</v>
      </c>
      <c r="BT354">
        <v>82.68</v>
      </c>
    </row>
    <row r="355" spans="1:72"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J355">
        <v>97.9</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I355">
        <v>7.5</v>
      </c>
      <c r="AJ355">
        <v>44.8</v>
      </c>
      <c r="BB355" t="s">
        <v>49</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UA</v>
      </c>
      <c r="BI355">
        <v>8.8000000000000007</v>
      </c>
      <c r="BJ355">
        <v>20.399999999999999</v>
      </c>
      <c r="BL355" t="s">
        <v>49</v>
      </c>
      <c r="BM355" t="str">
        <f>IFERROR(VLOOKUP(BL355,'class and classification'!$A$1:$B$338,2,FALSE),VLOOKUP(BL355,'class and classification'!$A$340:$B$378,2,FALSE))</f>
        <v>Urban with Significant Rural</v>
      </c>
      <c r="BN355" t="str">
        <f>IFERROR(VLOOKUP(BL355,'class and classification'!$A$1:$C$338,3,FALSE),VLOOKUP(BL355,'class and classification'!$A$340:$C$378,3,FALSE))</f>
        <v>UA</v>
      </c>
      <c r="BS355">
        <v>69.58</v>
      </c>
      <c r="BT355">
        <v>69.739999999999995</v>
      </c>
    </row>
    <row r="356" spans="1:72"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J356">
        <v>96.6</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I356">
        <v>4.5</v>
      </c>
      <c r="AJ356">
        <v>10.7</v>
      </c>
      <c r="BB356" t="s">
        <v>24</v>
      </c>
      <c r="BC356" t="str">
        <f>IFERROR(VLOOKUP(BB356,'class and classification'!$A$1:$B$338,2,FALSE),VLOOKUP(BB356,'class and classification'!$A$340:$B$378,2,FALSE))</f>
        <v>Urban with Significant Rural</v>
      </c>
      <c r="BD356" t="str">
        <f>IFERROR(VLOOKUP(BB356,'class and classification'!$A$1:$C$338,3,FALSE),VLOOKUP(BB356,'class and classification'!$A$340:$C$378,3,FALSE))</f>
        <v>UA</v>
      </c>
      <c r="BG356">
        <v>8.9</v>
      </c>
      <c r="BH356">
        <v>16.399999999999999</v>
      </c>
      <c r="BI356">
        <v>21</v>
      </c>
      <c r="BJ356">
        <v>33.6</v>
      </c>
      <c r="BL356" t="s">
        <v>24</v>
      </c>
      <c r="BM356" t="str">
        <f>IFERROR(VLOOKUP(BL356,'class and classification'!$A$1:$B$338,2,FALSE),VLOOKUP(BL356,'class and classification'!$A$340:$B$378,2,FALSE))</f>
        <v>Urban with Significant Rural</v>
      </c>
      <c r="BN356" t="str">
        <f>IFERROR(VLOOKUP(BL356,'class and classification'!$A$1:$C$338,3,FALSE),VLOOKUP(BL356,'class and classification'!$A$340:$C$378,3,FALSE))</f>
        <v>UA</v>
      </c>
      <c r="BO356">
        <v>32.590000000000003</v>
      </c>
      <c r="BP356">
        <v>55.01</v>
      </c>
      <c r="BQ356">
        <v>74.459999999999994</v>
      </c>
      <c r="BR356">
        <v>76.849999999999994</v>
      </c>
      <c r="BS356">
        <v>79.81</v>
      </c>
      <c r="BT356">
        <v>77.819999999999993</v>
      </c>
    </row>
    <row r="357" spans="1:72" x14ac:dyDescent="0.3">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I357">
        <v>14.7</v>
      </c>
      <c r="AJ357">
        <v>72.2</v>
      </c>
      <c r="BB357" t="s">
        <v>43</v>
      </c>
      <c r="BC357" t="str">
        <f>IFERROR(VLOOKUP(BB357,'class and classification'!$A$1:$B$338,2,FALSE),VLOOKUP(BB357,'class and classification'!$A$340:$B$378,2,FALSE))</f>
        <v>Predominantly Urban</v>
      </c>
      <c r="BD357" t="str">
        <f>IFERROR(VLOOKUP(BB357,'class and classification'!$A$1:$C$338,3,FALSE),VLOOKUP(BB357,'class and classification'!$A$340:$C$378,3,FALSE))</f>
        <v>UA</v>
      </c>
      <c r="BG357">
        <v>6.9</v>
      </c>
      <c r="BH357">
        <v>32.9</v>
      </c>
      <c r="BI357">
        <v>45.7</v>
      </c>
      <c r="BJ357">
        <v>50.4</v>
      </c>
      <c r="BL357" t="s">
        <v>43</v>
      </c>
      <c r="BM357" t="str">
        <f>IFERROR(VLOOKUP(BL357,'class and classification'!$A$1:$B$338,2,FALSE),VLOOKUP(BL357,'class and classification'!$A$340:$B$378,2,FALSE))</f>
        <v>Predominantly Urban</v>
      </c>
      <c r="BN357" t="str">
        <f>IFERROR(VLOOKUP(BL357,'class and classification'!$A$1:$C$338,3,FALSE),VLOOKUP(BL357,'class and classification'!$A$340:$C$378,3,FALSE))</f>
        <v>UA</v>
      </c>
      <c r="BO357">
        <v>95.25</v>
      </c>
      <c r="BP357">
        <v>77.290000000000006</v>
      </c>
      <c r="BQ357">
        <v>90.88</v>
      </c>
      <c r="BR357">
        <v>89.3</v>
      </c>
      <c r="BS357">
        <v>93.9</v>
      </c>
      <c r="BT357">
        <v>91.66</v>
      </c>
    </row>
    <row r="358" spans="1:72" x14ac:dyDescent="0.3">
      <c r="A358" t="s">
        <v>194</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I358">
        <v>4.2</v>
      </c>
      <c r="AJ358">
        <v>19.100000000000001</v>
      </c>
      <c r="BB358" t="s">
        <v>72</v>
      </c>
      <c r="BC358" t="str">
        <f>IFERROR(VLOOKUP(BB358,'class and classification'!$A$1:$B$338,2,FALSE),VLOOKUP(BB358,'class and classification'!$A$340:$B$378,2,FALSE))</f>
        <v>Predominantly Rural</v>
      </c>
      <c r="BD358" t="str">
        <f>IFERROR(VLOOKUP(BB358,'class and classification'!$A$1:$C$338,3,FALSE),VLOOKUP(BB358,'class and classification'!$A$340:$C$378,3,FALSE))</f>
        <v>UA</v>
      </c>
      <c r="BG358">
        <v>31</v>
      </c>
      <c r="BH358">
        <v>33.200000000000003</v>
      </c>
      <c r="BI358">
        <v>31.4</v>
      </c>
      <c r="BJ358">
        <v>32.6</v>
      </c>
      <c r="BL358" t="s">
        <v>72</v>
      </c>
      <c r="BM358" t="str">
        <f>IFERROR(VLOOKUP(BL358,'class and classification'!$A$1:$B$338,2,FALSE),VLOOKUP(BL358,'class and classification'!$A$340:$B$378,2,FALSE))</f>
        <v>Predominantly Rural</v>
      </c>
      <c r="BN358" t="str">
        <f>IFERROR(VLOOKUP(BL358,'class and classification'!$A$1:$C$338,3,FALSE),VLOOKUP(BL358,'class and classification'!$A$340:$C$378,3,FALSE))</f>
        <v>UA</v>
      </c>
      <c r="BO358">
        <v>15.040000000000001</v>
      </c>
      <c r="BP358">
        <v>28.39</v>
      </c>
      <c r="BQ358">
        <v>59.86</v>
      </c>
      <c r="BR358">
        <v>65.28</v>
      </c>
      <c r="BS358">
        <v>66.599999999999994</v>
      </c>
      <c r="BT358">
        <v>68.739999999999995</v>
      </c>
    </row>
    <row r="359" spans="1:72"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I359">
        <v>6.4</v>
      </c>
      <c r="AJ359">
        <v>15.9</v>
      </c>
      <c r="BB359" t="s">
        <v>144</v>
      </c>
      <c r="BC359" t="str">
        <f>IFERROR(VLOOKUP(BB359,'class and classification'!$A$1:$B$338,2,FALSE),VLOOKUP(BB359,'class and classification'!$A$340:$B$378,2,FALSE))</f>
        <v>Predominantly Rural</v>
      </c>
      <c r="BD359" t="str">
        <f>IFERROR(VLOOKUP(BB359,'class and classification'!$A$1:$C$338,3,FALSE),VLOOKUP(BB359,'class and classification'!$A$340:$C$378,3,FALSE))</f>
        <v>UA</v>
      </c>
      <c r="BG359">
        <v>0</v>
      </c>
      <c r="BH359">
        <v>0</v>
      </c>
      <c r="BI359">
        <v>0</v>
      </c>
      <c r="BJ359">
        <v>1.6</v>
      </c>
      <c r="BL359" t="s">
        <v>144</v>
      </c>
      <c r="BM359" t="str">
        <f>IFERROR(VLOOKUP(BL359,'class and classification'!$A$1:$B$338,2,FALSE),VLOOKUP(BL359,'class and classification'!$A$340:$B$378,2,FALSE))</f>
        <v>Predominantly Rural</v>
      </c>
      <c r="BN359" t="str">
        <f>IFERROR(VLOOKUP(BL359,'class and classification'!$A$1:$C$338,3,FALSE),VLOOKUP(BL359,'class and classification'!$A$340:$C$378,3,FALSE))</f>
        <v>UA</v>
      </c>
      <c r="BO359">
        <v>0</v>
      </c>
      <c r="BP359">
        <v>0</v>
      </c>
      <c r="BQ359">
        <v>0</v>
      </c>
      <c r="BR359">
        <v>0</v>
      </c>
      <c r="BS359">
        <v>0</v>
      </c>
      <c r="BT359">
        <v>0</v>
      </c>
    </row>
    <row r="360" spans="1:72"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I360">
        <v>11.5</v>
      </c>
      <c r="AJ360">
        <v>27.8</v>
      </c>
      <c r="BB360" t="s">
        <v>190</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UA</v>
      </c>
      <c r="BG360">
        <v>2.9</v>
      </c>
      <c r="BH360">
        <v>6</v>
      </c>
      <c r="BI360">
        <v>16.7</v>
      </c>
      <c r="BJ360">
        <v>32.299999999999997</v>
      </c>
      <c r="BL360" t="s">
        <v>190</v>
      </c>
      <c r="BM360" t="str">
        <f>IFERROR(VLOOKUP(BL360,'class and classification'!$A$1:$B$338,2,FALSE),VLOOKUP(BL360,'class and classification'!$A$340:$B$378,2,FALSE))</f>
        <v>Urban with Significant Rural</v>
      </c>
      <c r="BN360" t="str">
        <f>IFERROR(VLOOKUP(BL360,'class and classification'!$A$1:$C$338,3,FALSE),VLOOKUP(BL360,'class and classification'!$A$340:$C$378,3,FALSE))</f>
        <v>UA</v>
      </c>
      <c r="BO360">
        <v>41.49</v>
      </c>
      <c r="BP360">
        <v>48.19</v>
      </c>
      <c r="BQ360">
        <v>65.44</v>
      </c>
      <c r="BR360">
        <v>63.73</v>
      </c>
      <c r="BS360">
        <v>65.180000000000007</v>
      </c>
      <c r="BT360">
        <v>68.45</v>
      </c>
    </row>
    <row r="361" spans="1:72"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I361">
        <v>15.3</v>
      </c>
      <c r="AJ361">
        <v>54.7</v>
      </c>
      <c r="BB361" t="s">
        <v>203</v>
      </c>
      <c r="BC361" t="str">
        <f>IFERROR(VLOOKUP(BB361,'class and classification'!$A$1:$B$338,2,FALSE),VLOOKUP(BB361,'class and classification'!$A$340:$B$378,2,FALSE))</f>
        <v>Predominantly Urban</v>
      </c>
      <c r="BD361" t="str">
        <f>IFERROR(VLOOKUP(BB361,'class and classification'!$A$1:$C$338,3,FALSE),VLOOKUP(BB361,'class and classification'!$A$340:$C$378,3,FALSE))</f>
        <v>UA</v>
      </c>
      <c r="BG361">
        <v>0.4</v>
      </c>
      <c r="BH361">
        <v>1.1000000000000001</v>
      </c>
      <c r="BI361">
        <v>2.8</v>
      </c>
      <c r="BJ361">
        <v>4.4000000000000004</v>
      </c>
      <c r="BL361" t="s">
        <v>203</v>
      </c>
      <c r="BM361" t="str">
        <f>IFERROR(VLOOKUP(BL361,'class and classification'!$A$1:$B$338,2,FALSE),VLOOKUP(BL361,'class and classification'!$A$340:$B$378,2,FALSE))</f>
        <v>Predominantly Urban</v>
      </c>
      <c r="BN361" t="str">
        <f>IFERROR(VLOOKUP(BL361,'class and classification'!$A$1:$C$338,3,FALSE),VLOOKUP(BL361,'class and classification'!$A$340:$C$378,3,FALSE))</f>
        <v>UA</v>
      </c>
      <c r="BO361">
        <v>76.08</v>
      </c>
      <c r="BP361">
        <v>72.13</v>
      </c>
      <c r="BQ361">
        <v>89.33</v>
      </c>
      <c r="BR361">
        <v>93.75</v>
      </c>
      <c r="BS361">
        <v>92.66</v>
      </c>
      <c r="BT361">
        <v>94.58</v>
      </c>
    </row>
    <row r="362" spans="1:72"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I362">
        <v>5.3</v>
      </c>
      <c r="AJ362">
        <v>26.4</v>
      </c>
      <c r="BB362" t="s">
        <v>35</v>
      </c>
      <c r="BC362" t="str">
        <f>IFERROR(VLOOKUP(BB362,'class and classification'!$A$1:$B$338,2,FALSE),VLOOKUP(BB362,'class and classification'!$A$340:$B$378,2,FALSE))</f>
        <v>Predominantly Urban</v>
      </c>
      <c r="BD362" t="str">
        <f>IFERROR(VLOOKUP(BB362,'class and classification'!$A$1:$C$338,3,FALSE),VLOOKUP(BB362,'class and classification'!$A$340:$C$378,3,FALSE))</f>
        <v>UA</v>
      </c>
      <c r="BH362">
        <v>13.8</v>
      </c>
      <c r="BI362">
        <v>20.100000000000001</v>
      </c>
      <c r="BJ362">
        <v>31.8</v>
      </c>
      <c r="BL362" t="s">
        <v>35</v>
      </c>
      <c r="BM362" t="str">
        <f>IFERROR(VLOOKUP(BL362,'class and classification'!$A$1:$B$338,2,FALSE),VLOOKUP(BL362,'class and classification'!$A$340:$B$378,2,FALSE))</f>
        <v>Predominantly Urban</v>
      </c>
      <c r="BN362" t="str">
        <f>IFERROR(VLOOKUP(BL362,'class and classification'!$A$1:$C$338,3,FALSE),VLOOKUP(BL362,'class and classification'!$A$340:$C$378,3,FALSE))</f>
        <v>UA</v>
      </c>
      <c r="BR362">
        <v>88.12</v>
      </c>
      <c r="BS362">
        <v>88.31</v>
      </c>
      <c r="BT362">
        <v>89.19</v>
      </c>
    </row>
    <row r="363" spans="1:72"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I363">
        <v>6</v>
      </c>
      <c r="AJ363">
        <v>23.9</v>
      </c>
      <c r="BB363" t="s">
        <v>239</v>
      </c>
      <c r="BC363" t="str">
        <f>IFERROR(VLOOKUP(BB363,'class and classification'!$A$1:$B$338,2,FALSE),VLOOKUP(BB363,'class and classification'!$A$340:$B$378,2,FALSE))</f>
        <v>Predominantly Urban</v>
      </c>
      <c r="BD363" t="str">
        <f>IFERROR(VLOOKUP(BB363,'class and classification'!$A$1:$C$338,3,FALSE),VLOOKUP(BB363,'class and classification'!$A$340:$C$378,3,FALSE))</f>
        <v>UA</v>
      </c>
      <c r="BG363">
        <v>4</v>
      </c>
      <c r="BH363">
        <v>6.7</v>
      </c>
      <c r="BI363">
        <v>11.6</v>
      </c>
      <c r="BJ363">
        <v>13.9</v>
      </c>
      <c r="BL363" t="s">
        <v>239</v>
      </c>
      <c r="BM363" t="str">
        <f>IFERROR(VLOOKUP(BL363,'class and classification'!$A$1:$B$338,2,FALSE),VLOOKUP(BL363,'class and classification'!$A$340:$B$378,2,FALSE))</f>
        <v>Predominantly Urban</v>
      </c>
      <c r="BN363" t="str">
        <f>IFERROR(VLOOKUP(BL363,'class and classification'!$A$1:$C$338,3,FALSE),VLOOKUP(BL363,'class and classification'!$A$340:$C$378,3,FALSE))</f>
        <v>UA</v>
      </c>
      <c r="BO363">
        <v>59.150000000000006</v>
      </c>
      <c r="BP363">
        <v>56.83</v>
      </c>
      <c r="BQ363">
        <v>80.17</v>
      </c>
      <c r="BR363">
        <v>85.05</v>
      </c>
      <c r="BS363">
        <v>85.4</v>
      </c>
      <c r="BT363">
        <v>81.58</v>
      </c>
    </row>
    <row r="364" spans="1:72"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I364">
        <v>49.1</v>
      </c>
      <c r="AJ364">
        <v>61.1</v>
      </c>
      <c r="BB364" t="s">
        <v>268</v>
      </c>
      <c r="BC364" t="str">
        <f>IFERROR(VLOOKUP(BB364,'class and classification'!$A$1:$B$338,2,FALSE),VLOOKUP(BB364,'class and classification'!$A$340:$B$378,2,FALSE))</f>
        <v>Predominantly Urban</v>
      </c>
      <c r="BD364" t="str">
        <f>IFERROR(VLOOKUP(BB364,'class and classification'!$A$1:$C$338,3,FALSE),VLOOKUP(BB364,'class and classification'!$A$340:$C$378,3,FALSE))</f>
        <v>UA</v>
      </c>
      <c r="BG364">
        <v>5.3</v>
      </c>
      <c r="BH364">
        <v>8.4</v>
      </c>
      <c r="BI364">
        <v>14.5</v>
      </c>
      <c r="BJ364">
        <v>34.6</v>
      </c>
      <c r="BL364" t="s">
        <v>268</v>
      </c>
      <c r="BM364" t="str">
        <f>IFERROR(VLOOKUP(BL364,'class and classification'!$A$1:$B$338,2,FALSE),VLOOKUP(BL364,'class and classification'!$A$340:$B$378,2,FALSE))</f>
        <v>Predominantly Urban</v>
      </c>
      <c r="BN364" t="str">
        <f>IFERROR(VLOOKUP(BL364,'class and classification'!$A$1:$C$338,3,FALSE),VLOOKUP(BL364,'class and classification'!$A$340:$C$378,3,FALSE))</f>
        <v>UA</v>
      </c>
      <c r="BO364">
        <v>63.29</v>
      </c>
      <c r="BP364">
        <v>70.010000000000005</v>
      </c>
      <c r="BQ364">
        <v>80.09</v>
      </c>
      <c r="BR364">
        <v>83.47</v>
      </c>
      <c r="BS364">
        <v>88.64</v>
      </c>
      <c r="BT364">
        <v>89.1</v>
      </c>
    </row>
    <row r="365" spans="1:72" x14ac:dyDescent="0.3">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I365">
        <v>11.6</v>
      </c>
      <c r="AJ365">
        <v>24.1</v>
      </c>
      <c r="BB365" t="s">
        <v>281</v>
      </c>
      <c r="BC365" t="str">
        <f>IFERROR(VLOOKUP(BB365,'class and classification'!$A$1:$B$338,2,FALSE),VLOOKUP(BB365,'class and classification'!$A$340:$B$378,2,FALSE))</f>
        <v>Predominantly Urban</v>
      </c>
      <c r="BD365" t="str">
        <f>IFERROR(VLOOKUP(BB365,'class and classification'!$A$1:$C$338,3,FALSE),VLOOKUP(BB365,'class and classification'!$A$340:$C$378,3,FALSE))</f>
        <v>UA</v>
      </c>
      <c r="BG365">
        <v>3.5</v>
      </c>
      <c r="BH365">
        <v>14.8</v>
      </c>
      <c r="BI365">
        <v>24</v>
      </c>
      <c r="BJ365">
        <v>45.7</v>
      </c>
      <c r="BL365" t="s">
        <v>281</v>
      </c>
      <c r="BM365" t="str">
        <f>IFERROR(VLOOKUP(BL365,'class and classification'!$A$1:$B$338,2,FALSE),VLOOKUP(BL365,'class and classification'!$A$340:$B$378,2,FALSE))</f>
        <v>Predominantly Urban</v>
      </c>
      <c r="BN365" t="str">
        <f>IFERROR(VLOOKUP(BL365,'class and classification'!$A$1:$C$338,3,FALSE),VLOOKUP(BL365,'class and classification'!$A$340:$C$378,3,FALSE))</f>
        <v>UA</v>
      </c>
      <c r="BO365">
        <v>64.67</v>
      </c>
      <c r="BP365">
        <v>70.89</v>
      </c>
      <c r="BQ365">
        <v>88.75</v>
      </c>
      <c r="BR365">
        <v>90.13</v>
      </c>
      <c r="BS365">
        <v>86.62</v>
      </c>
      <c r="BT365">
        <v>88.21</v>
      </c>
    </row>
    <row r="366" spans="1:72"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I366">
        <v>8.3000000000000007</v>
      </c>
      <c r="AJ366">
        <v>34.6</v>
      </c>
      <c r="BB366" t="s">
        <v>307</v>
      </c>
      <c r="BC366" t="str">
        <f>IFERROR(VLOOKUP(BB366,'class and classification'!$A$1:$B$338,2,FALSE),VLOOKUP(BB366,'class and classification'!$A$340:$B$378,2,FALSE))</f>
        <v>Predominantly Rural</v>
      </c>
      <c r="BD366" t="str">
        <f>IFERROR(VLOOKUP(BB366,'class and classification'!$A$1:$C$338,3,FALSE),VLOOKUP(BB366,'class and classification'!$A$340:$C$378,3,FALSE))</f>
        <v>UA</v>
      </c>
      <c r="BG366">
        <v>3.3</v>
      </c>
      <c r="BH366">
        <v>7.2</v>
      </c>
      <c r="BI366">
        <v>19.2</v>
      </c>
      <c r="BJ366">
        <v>26.9</v>
      </c>
      <c r="BL366" t="s">
        <v>307</v>
      </c>
      <c r="BM366" t="str">
        <f>IFERROR(VLOOKUP(BL366,'class and classification'!$A$1:$B$338,2,FALSE),VLOOKUP(BL366,'class and classification'!$A$340:$B$378,2,FALSE))</f>
        <v>Predominantly Rural</v>
      </c>
      <c r="BN366" t="str">
        <f>IFERROR(VLOOKUP(BL366,'class and classification'!$A$1:$C$338,3,FALSE),VLOOKUP(BL366,'class and classification'!$A$340:$C$378,3,FALSE))</f>
        <v>UA</v>
      </c>
      <c r="BO366">
        <v>31.44</v>
      </c>
      <c r="BP366">
        <v>39.71</v>
      </c>
      <c r="BQ366">
        <v>69.12</v>
      </c>
      <c r="BR366">
        <v>73.23</v>
      </c>
      <c r="BS366">
        <v>73.86</v>
      </c>
      <c r="BT366">
        <v>74.61</v>
      </c>
    </row>
    <row r="367" spans="1:72"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82</v>
      </c>
      <c r="F367">
        <v>88</v>
      </c>
      <c r="G367">
        <v>89.4</v>
      </c>
      <c r="H367">
        <v>90.4</v>
      </c>
      <c r="I367">
        <v>92.1</v>
      </c>
      <c r="J367">
        <v>92.5</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I367">
        <v>10.5</v>
      </c>
      <c r="AJ367">
        <v>14.6</v>
      </c>
      <c r="BB367" t="s">
        <v>85</v>
      </c>
      <c r="BC367" t="str">
        <f>IFERROR(VLOOKUP(BB367,'class and classification'!$A$1:$B$338,2,FALSE),VLOOKUP(BB367,'class and classification'!$A$340:$B$378,2,FALSE))</f>
        <v>Predominantly Rural</v>
      </c>
      <c r="BD367" t="str">
        <f>IFERROR(VLOOKUP(BB367,'class and classification'!$A$1:$C$338,3,FALSE),VLOOKUP(BB367,'class and classification'!$A$340:$C$378,3,FALSE))</f>
        <v>UA</v>
      </c>
      <c r="BH367">
        <v>3.3</v>
      </c>
      <c r="BI367">
        <v>6.3</v>
      </c>
      <c r="BJ367">
        <v>12.9</v>
      </c>
      <c r="BL367" t="s">
        <v>85</v>
      </c>
      <c r="BM367" t="str">
        <f>IFERROR(VLOOKUP(BL367,'class and classification'!$A$1:$B$338,2,FALSE),VLOOKUP(BL367,'class and classification'!$A$340:$B$378,2,FALSE))</f>
        <v>Predominantly Rural</v>
      </c>
      <c r="BN367" t="str">
        <f>IFERROR(VLOOKUP(BL367,'class and classification'!$A$1:$C$338,3,FALSE),VLOOKUP(BL367,'class and classification'!$A$340:$C$378,3,FALSE))</f>
        <v>UA</v>
      </c>
      <c r="BR367">
        <v>65.52</v>
      </c>
      <c r="BS367">
        <v>66.739999999999995</v>
      </c>
      <c r="BT367">
        <v>68.61</v>
      </c>
    </row>
    <row r="368" spans="1:72"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81</v>
      </c>
      <c r="F368">
        <v>83</v>
      </c>
      <c r="G368">
        <v>85.399999999999991</v>
      </c>
      <c r="H368">
        <v>86.9</v>
      </c>
      <c r="I368">
        <v>89.1</v>
      </c>
      <c r="J368">
        <v>89.9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I368">
        <v>2.5</v>
      </c>
      <c r="AJ368">
        <v>1.5</v>
      </c>
      <c r="BB368" t="s">
        <v>347</v>
      </c>
      <c r="BC368" t="str">
        <f>IFERROR(VLOOKUP(BB368,'class and classification'!$A$1:$B$338,2,FALSE),VLOOKUP(BB368,'class and classification'!$A$340:$B$378,2,FALSE))</f>
        <v>Predominantly Urban</v>
      </c>
      <c r="BD368" t="str">
        <f>IFERROR(VLOOKUP(BB368,'class and classification'!$A$1:$C$338,3,FALSE),VLOOKUP(BB368,'class and classification'!$A$340:$C$378,3,FALSE))</f>
        <v>UA</v>
      </c>
      <c r="BG368">
        <v>19.899999999999999</v>
      </c>
      <c r="BL368" t="s">
        <v>347</v>
      </c>
      <c r="BM368" t="str">
        <f>IFERROR(VLOOKUP(BL368,'class and classification'!$A$1:$B$338,2,FALSE),VLOOKUP(BL368,'class and classification'!$A$340:$B$378,2,FALSE))</f>
        <v>Predominantly Urban</v>
      </c>
      <c r="BN368" t="str">
        <f>IFERROR(VLOOKUP(BL368,'class and classification'!$A$1:$C$338,3,FALSE),VLOOKUP(BL368,'class and classification'!$A$340:$C$378,3,FALSE))</f>
        <v>UA</v>
      </c>
      <c r="BO368">
        <v>96.57</v>
      </c>
      <c r="BP368">
        <v>79.260000000000005</v>
      </c>
      <c r="BQ368">
        <v>89.99</v>
      </c>
    </row>
    <row r="369" spans="1:72"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85</v>
      </c>
      <c r="F369">
        <v>88</v>
      </c>
      <c r="G369">
        <v>90</v>
      </c>
      <c r="H369">
        <v>90.4</v>
      </c>
      <c r="I369">
        <v>91.8</v>
      </c>
      <c r="J369">
        <v>92.5</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I369">
        <v>23.6</v>
      </c>
      <c r="AJ369">
        <v>24.2</v>
      </c>
      <c r="BB369" t="s">
        <v>358</v>
      </c>
      <c r="BC369" t="str">
        <f>IFERROR(VLOOKUP(BB369,'class and classification'!$A$1:$B$338,2,FALSE),VLOOKUP(BB369,'class and classification'!$A$340:$B$378,2,FALSE))</f>
        <v>Predominantly Urban</v>
      </c>
      <c r="BD369" t="str">
        <f>IFERROR(VLOOKUP(BB369,'class and classification'!$A$1:$C$338,3,FALSE),VLOOKUP(BB369,'class and classification'!$A$340:$C$378,3,FALSE))</f>
        <v>UA</v>
      </c>
      <c r="BG369">
        <v>3.2</v>
      </c>
      <c r="BL369" t="s">
        <v>358</v>
      </c>
      <c r="BM369" t="str">
        <f>IFERROR(VLOOKUP(BL369,'class and classification'!$A$1:$B$338,2,FALSE),VLOOKUP(BL369,'class and classification'!$A$340:$B$378,2,FALSE))</f>
        <v>Predominantly Urban</v>
      </c>
      <c r="BN369" t="str">
        <f>IFERROR(VLOOKUP(BL369,'class and classification'!$A$1:$C$338,3,FALSE),VLOOKUP(BL369,'class and classification'!$A$340:$C$378,3,FALSE))</f>
        <v>UA</v>
      </c>
      <c r="BO369">
        <v>91.45</v>
      </c>
      <c r="BP369">
        <v>74.09</v>
      </c>
      <c r="BQ369">
        <v>86.36</v>
      </c>
    </row>
    <row r="370" spans="1:72"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75</v>
      </c>
      <c r="F370">
        <v>78</v>
      </c>
      <c r="G370">
        <v>82.3</v>
      </c>
      <c r="H370">
        <v>81.7</v>
      </c>
      <c r="I370">
        <v>84</v>
      </c>
      <c r="J370">
        <v>84.2</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I370">
        <v>16.5</v>
      </c>
      <c r="AJ370">
        <v>19</v>
      </c>
      <c r="BB370" t="s">
        <v>1228</v>
      </c>
      <c r="BC370" t="e">
        <f>IFERROR(VLOOKUP(BB370,'class and classification'!$A$1:$B$338,2,FALSE),VLOOKUP(BB370,'class and classification'!$A$340:$B$378,2,FALSE))</f>
        <v>#N/A</v>
      </c>
      <c r="BD370" t="e">
        <f>IFERROR(VLOOKUP(BB370,'class and classification'!$A$1:$C$338,3,FALSE),VLOOKUP(BB370,'class and classification'!$A$340:$C$378,3,FALSE))</f>
        <v>#N/A</v>
      </c>
      <c r="BG370">
        <v>15.4</v>
      </c>
      <c r="BH370">
        <v>15.7</v>
      </c>
      <c r="BI370">
        <v>16.100000000000001</v>
      </c>
      <c r="BJ370">
        <v>16.899999999999999</v>
      </c>
      <c r="BL370" t="s">
        <v>1228</v>
      </c>
      <c r="BM370" t="e">
        <f>IFERROR(VLOOKUP(BL370,'class and classification'!$A$1:$B$338,2,FALSE),VLOOKUP(BL370,'class and classification'!$A$340:$B$378,2,FALSE))</f>
        <v>#N/A</v>
      </c>
      <c r="BN370" t="e">
        <f>IFERROR(VLOOKUP(BL370,'class and classification'!$A$1:$C$338,3,FALSE),VLOOKUP(BL370,'class and classification'!$A$340:$C$378,3,FALSE))</f>
        <v>#N/A</v>
      </c>
      <c r="BP370">
        <v>7.14</v>
      </c>
      <c r="BQ370">
        <v>22.34</v>
      </c>
      <c r="BR370">
        <v>25.86</v>
      </c>
      <c r="BS370">
        <v>30.92</v>
      </c>
      <c r="BT370">
        <v>31.27</v>
      </c>
    </row>
    <row r="371" spans="1:72"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72</v>
      </c>
      <c r="F371">
        <v>80</v>
      </c>
      <c r="G371">
        <v>81.100000000000009</v>
      </c>
      <c r="H371">
        <v>81.399999999999991</v>
      </c>
      <c r="I371">
        <v>83.4</v>
      </c>
      <c r="J371">
        <v>85</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I371">
        <v>24.9</v>
      </c>
      <c r="AJ371">
        <v>42.2</v>
      </c>
      <c r="BB371" t="s">
        <v>1233</v>
      </c>
      <c r="BC371" t="e">
        <f>IFERROR(VLOOKUP(BB371,'class and classification'!$A$1:$B$338,2,FALSE),VLOOKUP(BB371,'class and classification'!$A$340:$B$378,2,FALSE))</f>
        <v>#N/A</v>
      </c>
      <c r="BD371" t="e">
        <f>IFERROR(VLOOKUP(BB371,'class and classification'!$A$1:$C$338,3,FALSE),VLOOKUP(BB371,'class and classification'!$A$340:$C$378,3,FALSE))</f>
        <v>#N/A</v>
      </c>
      <c r="BG371">
        <v>14.2</v>
      </c>
      <c r="BH371">
        <v>14.5</v>
      </c>
      <c r="BI371">
        <v>15.7</v>
      </c>
      <c r="BJ371">
        <v>17.100000000000001</v>
      </c>
      <c r="BL371" t="s">
        <v>1233</v>
      </c>
      <c r="BM371" t="e">
        <f>IFERROR(VLOOKUP(BL371,'class and classification'!$A$1:$B$338,2,FALSE),VLOOKUP(BL371,'class and classification'!$A$340:$B$378,2,FALSE))</f>
        <v>#N/A</v>
      </c>
      <c r="BN371" t="e">
        <f>IFERROR(VLOOKUP(BL371,'class and classification'!$A$1:$C$338,3,FALSE),VLOOKUP(BL371,'class and classification'!$A$340:$C$378,3,FALSE))</f>
        <v>#N/A</v>
      </c>
      <c r="BP371">
        <v>15.38</v>
      </c>
      <c r="BQ371">
        <v>50.7</v>
      </c>
      <c r="BR371">
        <v>52.89</v>
      </c>
      <c r="BS371">
        <v>56.88</v>
      </c>
      <c r="BT371">
        <v>56.65</v>
      </c>
    </row>
    <row r="372" spans="1:72"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89</v>
      </c>
      <c r="F372">
        <v>91</v>
      </c>
      <c r="G372">
        <v>91.3</v>
      </c>
      <c r="H372">
        <v>92.2</v>
      </c>
      <c r="I372">
        <v>93.3</v>
      </c>
      <c r="J372">
        <v>93.7</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I372">
        <v>4.5</v>
      </c>
      <c r="AJ372">
        <v>15.7</v>
      </c>
      <c r="BB372" t="s">
        <v>1236</v>
      </c>
      <c r="BC372" t="e">
        <f>IFERROR(VLOOKUP(BB372,'class and classification'!$A$1:$B$338,2,FALSE),VLOOKUP(BB372,'class and classification'!$A$340:$B$378,2,FALSE))</f>
        <v>#N/A</v>
      </c>
      <c r="BD372" t="e">
        <f>IFERROR(VLOOKUP(BB372,'class and classification'!$A$1:$C$338,3,FALSE),VLOOKUP(BB372,'class and classification'!$A$340:$C$378,3,FALSE))</f>
        <v>#N/A</v>
      </c>
      <c r="BG372">
        <v>3.8</v>
      </c>
      <c r="BH372">
        <v>4.0999999999999996</v>
      </c>
      <c r="BI372">
        <v>7.2</v>
      </c>
      <c r="BJ372">
        <v>10.1</v>
      </c>
      <c r="BL372" t="s">
        <v>1236</v>
      </c>
      <c r="BM372" t="e">
        <f>IFERROR(VLOOKUP(BL372,'class and classification'!$A$1:$B$338,2,FALSE),VLOOKUP(BL372,'class and classification'!$A$340:$B$378,2,FALSE))</f>
        <v>#N/A</v>
      </c>
      <c r="BN372" t="e">
        <f>IFERROR(VLOOKUP(BL372,'class and classification'!$A$1:$C$338,3,FALSE),VLOOKUP(BL372,'class and classification'!$A$340:$C$378,3,FALSE))</f>
        <v>#N/A</v>
      </c>
      <c r="BP372">
        <v>21.39</v>
      </c>
      <c r="BQ372">
        <v>59.35</v>
      </c>
      <c r="BR372">
        <v>69.45</v>
      </c>
      <c r="BS372">
        <v>71.459999999999994</v>
      </c>
      <c r="BT372">
        <v>72.17</v>
      </c>
    </row>
    <row r="373" spans="1:72"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77</v>
      </c>
      <c r="F373">
        <v>86</v>
      </c>
      <c r="G373">
        <v>87.300000000000011</v>
      </c>
      <c r="H373">
        <v>88.300000000000011</v>
      </c>
      <c r="I373">
        <v>91.2</v>
      </c>
      <c r="J373">
        <v>92.8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I373">
        <v>60.2</v>
      </c>
      <c r="AJ373">
        <v>67.900000000000006</v>
      </c>
      <c r="BB373" t="s">
        <v>1240</v>
      </c>
      <c r="BC373" t="e">
        <f>IFERROR(VLOOKUP(BB373,'class and classification'!$A$1:$B$338,2,FALSE),VLOOKUP(BB373,'class and classification'!$A$340:$B$378,2,FALSE))</f>
        <v>#N/A</v>
      </c>
      <c r="BD373" t="e">
        <f>IFERROR(VLOOKUP(BB373,'class and classification'!$A$1:$C$338,3,FALSE),VLOOKUP(BB373,'class and classification'!$A$340:$C$378,3,FALSE))</f>
        <v>#N/A</v>
      </c>
      <c r="BG373">
        <v>5.8</v>
      </c>
      <c r="BH373">
        <v>5.6</v>
      </c>
      <c r="BI373">
        <v>8</v>
      </c>
      <c r="BJ373">
        <v>23.6</v>
      </c>
      <c r="BL373" t="s">
        <v>1240</v>
      </c>
      <c r="BM373" t="e">
        <f>IFERROR(VLOOKUP(BL373,'class and classification'!$A$1:$B$338,2,FALSE),VLOOKUP(BL373,'class and classification'!$A$340:$B$378,2,FALSE))</f>
        <v>#N/A</v>
      </c>
      <c r="BN373" t="e">
        <f>IFERROR(VLOOKUP(BL373,'class and classification'!$A$1:$C$338,3,FALSE),VLOOKUP(BL373,'class and classification'!$A$340:$C$378,3,FALSE))</f>
        <v>#N/A</v>
      </c>
      <c r="BP373">
        <v>32.32</v>
      </c>
      <c r="BQ373">
        <v>62.16</v>
      </c>
      <c r="BR373">
        <v>60.67</v>
      </c>
      <c r="BS373">
        <v>62.48</v>
      </c>
      <c r="BT373">
        <v>62.65</v>
      </c>
    </row>
    <row r="374" spans="1:72" x14ac:dyDescent="0.3">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I374">
        <v>2.7</v>
      </c>
      <c r="AJ374">
        <v>3.6</v>
      </c>
      <c r="BB374" t="s">
        <v>639</v>
      </c>
      <c r="BC374" t="e">
        <f>IFERROR(VLOOKUP(BB374,'class and classification'!$A$1:$B$338,2,FALSE),VLOOKUP(BB374,'class and classification'!$A$340:$B$378,2,FALSE))</f>
        <v>#N/A</v>
      </c>
      <c r="BD374" t="e">
        <f>IFERROR(VLOOKUP(BB374,'class and classification'!$A$1:$C$338,3,FALSE),VLOOKUP(BB374,'class and classification'!$A$340:$C$378,3,FALSE))</f>
        <v>#N/A</v>
      </c>
      <c r="BG374">
        <v>8.3000000000000007</v>
      </c>
      <c r="BH374">
        <v>9.3000000000000007</v>
      </c>
      <c r="BI374">
        <v>18.399999999999999</v>
      </c>
      <c r="BJ374">
        <v>56.4</v>
      </c>
      <c r="BL374" t="s">
        <v>639</v>
      </c>
      <c r="BM374" t="e">
        <f>IFERROR(VLOOKUP(BL374,'class and classification'!$A$1:$B$338,2,FALSE),VLOOKUP(BL374,'class and classification'!$A$340:$B$378,2,FALSE))</f>
        <v>#N/A</v>
      </c>
      <c r="BN374" t="e">
        <f>IFERROR(VLOOKUP(BL374,'class and classification'!$A$1:$C$338,3,FALSE),VLOOKUP(BL374,'class and classification'!$A$340:$C$378,3,FALSE))</f>
        <v>#N/A</v>
      </c>
      <c r="BP374">
        <v>21.29</v>
      </c>
      <c r="BQ374">
        <v>62.19</v>
      </c>
      <c r="BR374">
        <v>63.92</v>
      </c>
      <c r="BS374">
        <v>62.4</v>
      </c>
      <c r="BT374">
        <v>60.97</v>
      </c>
    </row>
    <row r="375" spans="1:72"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I375">
        <v>10.3</v>
      </c>
      <c r="AJ375">
        <v>11</v>
      </c>
      <c r="BB375" t="s">
        <v>644</v>
      </c>
      <c r="BC375" t="e">
        <f>IFERROR(VLOOKUP(BB375,'class and classification'!$A$1:$B$338,2,FALSE),VLOOKUP(BB375,'class and classification'!$A$340:$B$378,2,FALSE))</f>
        <v>#N/A</v>
      </c>
      <c r="BD375" t="e">
        <f>IFERROR(VLOOKUP(BB375,'class and classification'!$A$1:$C$338,3,FALSE),VLOOKUP(BB375,'class and classification'!$A$340:$C$378,3,FALSE))</f>
        <v>#N/A</v>
      </c>
      <c r="BG375">
        <v>15.8</v>
      </c>
      <c r="BH375">
        <v>26.6</v>
      </c>
      <c r="BI375">
        <v>36.200000000000003</v>
      </c>
      <c r="BJ375">
        <v>41</v>
      </c>
      <c r="BL375" t="s">
        <v>644</v>
      </c>
      <c r="BM375" t="e">
        <f>IFERROR(VLOOKUP(BL375,'class and classification'!$A$1:$B$338,2,FALSE),VLOOKUP(BL375,'class and classification'!$A$340:$B$378,2,FALSE))</f>
        <v>#N/A</v>
      </c>
      <c r="BN375" t="e">
        <f>IFERROR(VLOOKUP(BL375,'class and classification'!$A$1:$C$338,3,FALSE),VLOOKUP(BL375,'class and classification'!$A$340:$C$378,3,FALSE))</f>
        <v>#N/A</v>
      </c>
      <c r="BO375">
        <v>8.5599999999999987</v>
      </c>
      <c r="BP375">
        <v>40.090000000000003</v>
      </c>
      <c r="BQ375">
        <v>68.84</v>
      </c>
      <c r="BR375">
        <v>73.38</v>
      </c>
      <c r="BS375">
        <v>72.69</v>
      </c>
      <c r="BT375">
        <v>73.180000000000007</v>
      </c>
    </row>
    <row r="376" spans="1:72"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97</v>
      </c>
      <c r="F376">
        <v>98</v>
      </c>
      <c r="G376">
        <v>98.8</v>
      </c>
      <c r="H376">
        <v>98.3</v>
      </c>
      <c r="I376">
        <v>98.3</v>
      </c>
      <c r="J376">
        <v>97.9</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I376">
        <v>19.7</v>
      </c>
      <c r="AJ376">
        <v>25.8</v>
      </c>
      <c r="BB376" t="s">
        <v>647</v>
      </c>
      <c r="BC376" t="e">
        <f>IFERROR(VLOOKUP(BB376,'class and classification'!$A$1:$B$338,2,FALSE),VLOOKUP(BB376,'class and classification'!$A$340:$B$378,2,FALSE))</f>
        <v>#N/A</v>
      </c>
      <c r="BD376" t="e">
        <f>IFERROR(VLOOKUP(BB376,'class and classification'!$A$1:$C$338,3,FALSE),VLOOKUP(BB376,'class and classification'!$A$340:$C$378,3,FALSE))</f>
        <v>#N/A</v>
      </c>
      <c r="BG376">
        <v>16.3</v>
      </c>
      <c r="BH376">
        <v>17</v>
      </c>
      <c r="BI376">
        <v>16.3</v>
      </c>
      <c r="BJ376">
        <v>17.899999999999999</v>
      </c>
      <c r="BL376" t="s">
        <v>647</v>
      </c>
      <c r="BM376" t="e">
        <f>IFERROR(VLOOKUP(BL376,'class and classification'!$A$1:$B$338,2,FALSE),VLOOKUP(BL376,'class and classification'!$A$340:$B$378,2,FALSE))</f>
        <v>#N/A</v>
      </c>
      <c r="BN376" t="e">
        <f>IFERROR(VLOOKUP(BL376,'class and classification'!$A$1:$C$338,3,FALSE),VLOOKUP(BL376,'class and classification'!$A$340:$C$378,3,FALSE))</f>
        <v>#N/A</v>
      </c>
      <c r="BP376">
        <v>2.2200000000000002</v>
      </c>
      <c r="BQ376">
        <v>55.36</v>
      </c>
      <c r="BR376">
        <v>56.96</v>
      </c>
      <c r="BS376">
        <v>60.76</v>
      </c>
      <c r="BT376">
        <v>61.69</v>
      </c>
    </row>
    <row r="377" spans="1:72"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86</v>
      </c>
      <c r="F377">
        <v>88</v>
      </c>
      <c r="G377">
        <v>92.7</v>
      </c>
      <c r="H377">
        <v>95.199999999999989</v>
      </c>
      <c r="I377">
        <v>95.6</v>
      </c>
      <c r="J377">
        <v>95.2</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I377">
        <v>3.1</v>
      </c>
      <c r="AJ377">
        <v>67.099999999999994</v>
      </c>
      <c r="BB377" t="s">
        <v>1242</v>
      </c>
      <c r="BC377" t="e">
        <f>IFERROR(VLOOKUP(BB377,'class and classification'!$A$1:$B$338,2,FALSE),VLOOKUP(BB377,'class and classification'!$A$340:$B$378,2,FALSE))</f>
        <v>#N/A</v>
      </c>
      <c r="BD377" t="e">
        <f>IFERROR(VLOOKUP(BB377,'class and classification'!$A$1:$C$338,3,FALSE),VLOOKUP(BB377,'class and classification'!$A$340:$C$378,3,FALSE))</f>
        <v>#N/A</v>
      </c>
      <c r="BG377">
        <v>19.7</v>
      </c>
      <c r="BH377">
        <v>20</v>
      </c>
      <c r="BI377">
        <v>20</v>
      </c>
      <c r="BJ377">
        <v>21.8</v>
      </c>
      <c r="BL377" t="s">
        <v>1242</v>
      </c>
      <c r="BM377" t="e">
        <f>IFERROR(VLOOKUP(BL377,'class and classification'!$A$1:$B$338,2,FALSE),VLOOKUP(BL377,'class and classification'!$A$340:$B$378,2,FALSE))</f>
        <v>#N/A</v>
      </c>
      <c r="BN377" t="e">
        <f>IFERROR(VLOOKUP(BL377,'class and classification'!$A$1:$C$338,3,FALSE),VLOOKUP(BL377,'class and classification'!$A$340:$C$378,3,FALSE))</f>
        <v>#N/A</v>
      </c>
      <c r="BP377">
        <v>10.52</v>
      </c>
      <c r="BQ377">
        <v>47.53</v>
      </c>
      <c r="BR377">
        <v>50.35</v>
      </c>
      <c r="BS377">
        <v>54.4</v>
      </c>
      <c r="BT377">
        <v>54.92</v>
      </c>
    </row>
    <row r="378" spans="1:72"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98</v>
      </c>
      <c r="F378">
        <v>99</v>
      </c>
      <c r="G378">
        <v>99.5</v>
      </c>
      <c r="H378">
        <v>99</v>
      </c>
      <c r="I378">
        <v>98.9</v>
      </c>
      <c r="J378">
        <v>98.7</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I378">
        <v>23</v>
      </c>
      <c r="AJ378">
        <v>23.3</v>
      </c>
      <c r="BB378" t="s">
        <v>1246</v>
      </c>
      <c r="BC378" t="e">
        <f>IFERROR(VLOOKUP(BB378,'class and classification'!$A$1:$B$338,2,FALSE),VLOOKUP(BB378,'class and classification'!$A$340:$B$378,2,FALSE))</f>
        <v>#N/A</v>
      </c>
      <c r="BD378" t="e">
        <f>IFERROR(VLOOKUP(BB378,'class and classification'!$A$1:$C$338,3,FALSE),VLOOKUP(BB378,'class and classification'!$A$340:$C$378,3,FALSE))</f>
        <v>#N/A</v>
      </c>
      <c r="BG378">
        <v>4.8</v>
      </c>
      <c r="BH378">
        <v>5.2</v>
      </c>
      <c r="BI378">
        <v>6.4</v>
      </c>
      <c r="BJ378">
        <v>8.1999999999999993</v>
      </c>
      <c r="BL378" t="s">
        <v>1246</v>
      </c>
      <c r="BM378" t="e">
        <f>IFERROR(VLOOKUP(BL378,'class and classification'!$A$1:$B$338,2,FALSE),VLOOKUP(BL378,'class and classification'!$A$340:$B$378,2,FALSE))</f>
        <v>#N/A</v>
      </c>
      <c r="BN378" t="e">
        <f>IFERROR(VLOOKUP(BL378,'class and classification'!$A$1:$C$338,3,FALSE),VLOOKUP(BL378,'class and classification'!$A$340:$C$378,3,FALSE))</f>
        <v>#N/A</v>
      </c>
      <c r="BP378">
        <v>15.71</v>
      </c>
      <c r="BQ378">
        <v>58.47</v>
      </c>
      <c r="BR378">
        <v>62</v>
      </c>
      <c r="BS378">
        <v>65.5</v>
      </c>
      <c r="BT378">
        <v>65.61</v>
      </c>
    </row>
    <row r="379" spans="1:72"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98</v>
      </c>
      <c r="F379">
        <v>98</v>
      </c>
      <c r="G379">
        <v>98.9</v>
      </c>
      <c r="H379">
        <v>98.9</v>
      </c>
      <c r="I379">
        <v>98.8</v>
      </c>
      <c r="J379">
        <v>98.7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I379">
        <v>7.6</v>
      </c>
      <c r="AJ379">
        <v>12.9</v>
      </c>
      <c r="BB379" t="s">
        <v>1248</v>
      </c>
      <c r="BC379" t="e">
        <f>IFERROR(VLOOKUP(BB379,'class and classification'!$A$1:$B$338,2,FALSE),VLOOKUP(BB379,'class and classification'!$A$340:$B$378,2,FALSE))</f>
        <v>#N/A</v>
      </c>
      <c r="BD379" t="e">
        <f>IFERROR(VLOOKUP(BB379,'class and classification'!$A$1:$C$338,3,FALSE),VLOOKUP(BB379,'class and classification'!$A$340:$C$378,3,FALSE))</f>
        <v>#N/A</v>
      </c>
      <c r="BG379">
        <v>6.3</v>
      </c>
      <c r="BH379">
        <v>12.4</v>
      </c>
      <c r="BI379">
        <v>19.100000000000001</v>
      </c>
      <c r="BJ379">
        <v>33</v>
      </c>
      <c r="BL379" t="s">
        <v>1248</v>
      </c>
      <c r="BM379" t="e">
        <f>IFERROR(VLOOKUP(BL379,'class and classification'!$A$1:$B$338,2,FALSE),VLOOKUP(BL379,'class and classification'!$A$340:$B$378,2,FALSE))</f>
        <v>#N/A</v>
      </c>
      <c r="BN379" t="e">
        <f>IFERROR(VLOOKUP(BL379,'class and classification'!$A$1:$C$338,3,FALSE),VLOOKUP(BL379,'class and classification'!$A$340:$C$378,3,FALSE))</f>
        <v>#N/A</v>
      </c>
      <c r="BP379">
        <v>27.94</v>
      </c>
      <c r="BQ379">
        <v>58.4</v>
      </c>
      <c r="BR379">
        <v>58.63</v>
      </c>
      <c r="BS379">
        <v>62.45</v>
      </c>
      <c r="BT379">
        <v>65.09</v>
      </c>
    </row>
    <row r="380" spans="1:72"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97</v>
      </c>
      <c r="F380">
        <v>98</v>
      </c>
      <c r="G380">
        <v>98.6</v>
      </c>
      <c r="H380">
        <v>98.600000000000009</v>
      </c>
      <c r="I380">
        <v>98.9</v>
      </c>
      <c r="J380">
        <v>98.7</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I380">
        <v>11.3</v>
      </c>
      <c r="AJ380">
        <v>15.4</v>
      </c>
      <c r="BB380" t="s">
        <v>1270</v>
      </c>
      <c r="BC380" t="e">
        <f>IFERROR(VLOOKUP(BB380,'class and classification'!$A$1:$B$338,2,FALSE),VLOOKUP(BB380,'class and classification'!$A$340:$B$378,2,FALSE))</f>
        <v>#N/A</v>
      </c>
      <c r="BD380" t="e">
        <f>IFERROR(VLOOKUP(BB380,'class and classification'!$A$1:$C$338,3,FALSE),VLOOKUP(BB380,'class and classification'!$A$340:$C$378,3,FALSE))</f>
        <v>#N/A</v>
      </c>
      <c r="BG380">
        <v>4.7</v>
      </c>
      <c r="BH380">
        <v>13.3</v>
      </c>
      <c r="BI380">
        <v>28.2</v>
      </c>
      <c r="BJ380">
        <v>31.9</v>
      </c>
      <c r="BL380" t="s">
        <v>1270</v>
      </c>
      <c r="BM380" t="e">
        <f>IFERROR(VLOOKUP(BL380,'class and classification'!$A$1:$B$338,2,FALSE),VLOOKUP(BL380,'class and classification'!$A$340:$B$378,2,FALSE))</f>
        <v>#N/A</v>
      </c>
      <c r="BN380" t="e">
        <f>IFERROR(VLOOKUP(BL380,'class and classification'!$A$1:$C$338,3,FALSE),VLOOKUP(BL380,'class and classification'!$A$340:$C$378,3,FALSE))</f>
        <v>#N/A</v>
      </c>
      <c r="BP380">
        <v>50.44</v>
      </c>
      <c r="BQ380">
        <v>73.78</v>
      </c>
      <c r="BR380">
        <v>80.930000000000007</v>
      </c>
      <c r="BS380">
        <v>79.459999999999994</v>
      </c>
      <c r="BT380">
        <v>79.38</v>
      </c>
    </row>
    <row r="381" spans="1:72"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88</v>
      </c>
      <c r="F381">
        <v>92</v>
      </c>
      <c r="G381">
        <v>94.300000000000011</v>
      </c>
      <c r="H381">
        <v>95.3</v>
      </c>
      <c r="I381">
        <v>95.7</v>
      </c>
      <c r="J381">
        <v>95.3</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I381">
        <v>5.4</v>
      </c>
      <c r="AJ381">
        <v>14.5</v>
      </c>
      <c r="BB381" t="s">
        <v>1264</v>
      </c>
      <c r="BC381" t="e">
        <f>IFERROR(VLOOKUP(BB381,'class and classification'!$A$1:$B$338,2,FALSE),VLOOKUP(BB381,'class and classification'!$A$340:$B$378,2,FALSE))</f>
        <v>#N/A</v>
      </c>
      <c r="BD381" t="e">
        <f>IFERROR(VLOOKUP(BB381,'class and classification'!$A$1:$C$338,3,FALSE),VLOOKUP(BB381,'class and classification'!$A$340:$C$378,3,FALSE))</f>
        <v>#N/A</v>
      </c>
      <c r="BG381">
        <v>2.2000000000000002</v>
      </c>
      <c r="BH381">
        <v>2.7</v>
      </c>
      <c r="BI381">
        <v>3</v>
      </c>
      <c r="BJ381">
        <v>4.4000000000000004</v>
      </c>
      <c r="BL381" t="s">
        <v>1264</v>
      </c>
      <c r="BM381" t="e">
        <f>IFERROR(VLOOKUP(BL381,'class and classification'!$A$1:$B$338,2,FALSE),VLOOKUP(BL381,'class and classification'!$A$340:$B$378,2,FALSE))</f>
        <v>#N/A</v>
      </c>
      <c r="BN381" t="e">
        <f>IFERROR(VLOOKUP(BL381,'class and classification'!$A$1:$C$338,3,FALSE),VLOOKUP(BL381,'class and classification'!$A$340:$C$378,3,FALSE))</f>
        <v>#N/A</v>
      </c>
      <c r="BP381">
        <v>32.130000000000003</v>
      </c>
      <c r="BQ381">
        <v>72.03</v>
      </c>
      <c r="BR381">
        <v>73.36</v>
      </c>
      <c r="BS381">
        <v>77.08</v>
      </c>
      <c r="BT381">
        <v>79.900000000000006</v>
      </c>
    </row>
    <row r="382" spans="1:72"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92</v>
      </c>
      <c r="F382">
        <v>94</v>
      </c>
      <c r="G382">
        <v>96.300000000000011</v>
      </c>
      <c r="H382">
        <v>96.600000000000009</v>
      </c>
      <c r="I382">
        <v>97.1</v>
      </c>
      <c r="J382">
        <v>97</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I382">
        <v>3.4</v>
      </c>
      <c r="AJ382">
        <v>3.9</v>
      </c>
      <c r="BB382" t="s">
        <v>1268</v>
      </c>
      <c r="BC382" t="e">
        <f>IFERROR(VLOOKUP(BB382,'class and classification'!$A$1:$B$338,2,FALSE),VLOOKUP(BB382,'class and classification'!$A$340:$B$378,2,FALSE))</f>
        <v>#N/A</v>
      </c>
      <c r="BD382" t="e">
        <f>IFERROR(VLOOKUP(BB382,'class and classification'!$A$1:$C$338,3,FALSE),VLOOKUP(BB382,'class and classification'!$A$340:$C$378,3,FALSE))</f>
        <v>#N/A</v>
      </c>
      <c r="BG382">
        <v>4.9000000000000004</v>
      </c>
      <c r="BH382">
        <v>9.1999999999999993</v>
      </c>
      <c r="BI382">
        <v>22.5</v>
      </c>
      <c r="BJ382">
        <v>35</v>
      </c>
      <c r="BL382" t="s">
        <v>1268</v>
      </c>
      <c r="BM382" t="e">
        <f>IFERROR(VLOOKUP(BL382,'class and classification'!$A$1:$B$338,2,FALSE),VLOOKUP(BL382,'class and classification'!$A$340:$B$378,2,FALSE))</f>
        <v>#N/A</v>
      </c>
      <c r="BN382" t="e">
        <f>IFERROR(VLOOKUP(BL382,'class and classification'!$A$1:$C$338,3,FALSE),VLOOKUP(BL382,'class and classification'!$A$340:$C$378,3,FALSE))</f>
        <v>#N/A</v>
      </c>
      <c r="BP382">
        <v>49.61</v>
      </c>
      <c r="BQ382">
        <v>78.459999999999994</v>
      </c>
      <c r="BR382">
        <v>85.44</v>
      </c>
      <c r="BS382">
        <v>84.34</v>
      </c>
      <c r="BT382">
        <v>84.69</v>
      </c>
    </row>
    <row r="383" spans="1:72" x14ac:dyDescent="0.3">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I383">
        <v>0.6</v>
      </c>
      <c r="AJ383">
        <v>1.8</v>
      </c>
      <c r="BB383" t="s">
        <v>631</v>
      </c>
      <c r="BC383" t="e">
        <f>IFERROR(VLOOKUP(BB383,'class and classification'!$A$1:$B$338,2,FALSE),VLOOKUP(BB383,'class and classification'!$A$340:$B$378,2,FALSE))</f>
        <v>#N/A</v>
      </c>
      <c r="BD383" t="e">
        <f>IFERROR(VLOOKUP(BB383,'class and classification'!$A$1:$C$338,3,FALSE),VLOOKUP(BB383,'class and classification'!$A$340:$C$378,3,FALSE))</f>
        <v>#N/A</v>
      </c>
      <c r="BG383">
        <v>4.3</v>
      </c>
      <c r="BH383">
        <v>5.3</v>
      </c>
      <c r="BI383">
        <v>22.5</v>
      </c>
      <c r="BJ383">
        <v>44.3</v>
      </c>
      <c r="BL383" t="s">
        <v>631</v>
      </c>
      <c r="BM383" t="e">
        <f>IFERROR(VLOOKUP(BL383,'class and classification'!$A$1:$B$338,2,FALSE),VLOOKUP(BL383,'class and classification'!$A$340:$B$378,2,FALSE))</f>
        <v>#N/A</v>
      </c>
      <c r="BN383" t="e">
        <f>IFERROR(VLOOKUP(BL383,'class and classification'!$A$1:$C$338,3,FALSE),VLOOKUP(BL383,'class and classification'!$A$340:$C$378,3,FALSE))</f>
        <v>#N/A</v>
      </c>
      <c r="BP383">
        <v>40.270000000000003</v>
      </c>
      <c r="BQ383">
        <v>64.84</v>
      </c>
      <c r="BR383">
        <v>69.849999999999994</v>
      </c>
      <c r="BS383">
        <v>67.11</v>
      </c>
      <c r="BT383">
        <v>68.209999999999994</v>
      </c>
    </row>
    <row r="384" spans="1:72"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I384">
        <v>3.4</v>
      </c>
      <c r="AJ384">
        <v>11.9</v>
      </c>
      <c r="BB384" t="s">
        <v>636</v>
      </c>
      <c r="BC384" t="e">
        <f>IFERROR(VLOOKUP(BB384,'class and classification'!$A$1:$B$338,2,FALSE),VLOOKUP(BB384,'class and classification'!$A$340:$B$378,2,FALSE))</f>
        <v>#N/A</v>
      </c>
      <c r="BD384" t="e">
        <f>IFERROR(VLOOKUP(BB384,'class and classification'!$A$1:$C$338,3,FALSE),VLOOKUP(BB384,'class and classification'!$A$340:$C$378,3,FALSE))</f>
        <v>#N/A</v>
      </c>
      <c r="BG384">
        <v>6.8</v>
      </c>
      <c r="BH384">
        <v>29.5</v>
      </c>
      <c r="BI384">
        <v>43.7</v>
      </c>
      <c r="BJ384">
        <v>47.9</v>
      </c>
      <c r="BL384" t="s">
        <v>636</v>
      </c>
      <c r="BM384" t="e">
        <f>IFERROR(VLOOKUP(BL384,'class and classification'!$A$1:$B$338,2,FALSE),VLOOKUP(BL384,'class and classification'!$A$340:$B$378,2,FALSE))</f>
        <v>#N/A</v>
      </c>
      <c r="BN384" t="e">
        <f>IFERROR(VLOOKUP(BL384,'class and classification'!$A$1:$C$338,3,FALSE),VLOOKUP(BL384,'class and classification'!$A$340:$C$378,3,FALSE))</f>
        <v>#N/A</v>
      </c>
      <c r="BP384">
        <v>58.92</v>
      </c>
      <c r="BQ384">
        <v>83.72</v>
      </c>
      <c r="BR384">
        <v>88.91</v>
      </c>
      <c r="BS384">
        <v>88.51</v>
      </c>
      <c r="BT384">
        <v>91.63</v>
      </c>
    </row>
    <row r="385" spans="1:72"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86</v>
      </c>
      <c r="F385">
        <v>92</v>
      </c>
      <c r="G385">
        <v>94.4</v>
      </c>
      <c r="H385">
        <v>95</v>
      </c>
      <c r="I385">
        <v>96.4</v>
      </c>
      <c r="J385">
        <v>96</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I385">
        <v>19.2</v>
      </c>
      <c r="AJ385">
        <v>22</v>
      </c>
      <c r="BB385" t="s">
        <v>1327</v>
      </c>
      <c r="BC385" t="e">
        <f>IFERROR(VLOOKUP(BB385,'class and classification'!$A$1:$B$338,2,FALSE),VLOOKUP(BB385,'class and classification'!$A$340:$B$378,2,FALSE))</f>
        <v>#N/A</v>
      </c>
      <c r="BD385" t="e">
        <f>IFERROR(VLOOKUP(BB385,'class and classification'!$A$1:$C$338,3,FALSE),VLOOKUP(BB385,'class and classification'!$A$340:$C$378,3,FALSE))</f>
        <v>#N/A</v>
      </c>
      <c r="BL385" t="s">
        <v>1327</v>
      </c>
      <c r="BM385" t="e">
        <f>IFERROR(VLOOKUP(BL385,'class and classification'!$A$1:$B$338,2,FALSE),VLOOKUP(BL385,'class and classification'!$A$340:$B$378,2,FALSE))</f>
        <v>#N/A</v>
      </c>
      <c r="BN385" t="e">
        <f>IFERROR(VLOOKUP(BL385,'class and classification'!$A$1:$C$338,3,FALSE),VLOOKUP(BL385,'class and classification'!$A$340:$C$378,3,FALSE))</f>
        <v>#N/A</v>
      </c>
    </row>
    <row r="386" spans="1:72"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97</v>
      </c>
      <c r="F386">
        <v>98</v>
      </c>
      <c r="G386">
        <v>98.8</v>
      </c>
      <c r="H386">
        <v>97.4</v>
      </c>
      <c r="I386">
        <v>97.7</v>
      </c>
      <c r="J386">
        <v>97.2</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I386">
        <v>3</v>
      </c>
      <c r="AJ386">
        <v>6.8</v>
      </c>
      <c r="BB386" t="s">
        <v>1254</v>
      </c>
      <c r="BC386" t="e">
        <f>IFERROR(VLOOKUP(BB386,'class and classification'!$A$1:$B$338,2,FALSE),VLOOKUP(BB386,'class and classification'!$A$340:$B$378,2,FALSE))</f>
        <v>#N/A</v>
      </c>
      <c r="BD386" t="e">
        <f>IFERROR(VLOOKUP(BB386,'class and classification'!$A$1:$C$338,3,FALSE),VLOOKUP(BB386,'class and classification'!$A$340:$C$378,3,FALSE))</f>
        <v>#N/A</v>
      </c>
      <c r="BG386">
        <v>2.2000000000000002</v>
      </c>
      <c r="BH386">
        <v>2.4</v>
      </c>
      <c r="BI386">
        <v>10</v>
      </c>
      <c r="BJ386">
        <v>44.3</v>
      </c>
      <c r="BL386" t="s">
        <v>1254</v>
      </c>
      <c r="BM386" t="e">
        <f>IFERROR(VLOOKUP(BL386,'class and classification'!$A$1:$B$338,2,FALSE),VLOOKUP(BL386,'class and classification'!$A$340:$B$378,2,FALSE))</f>
        <v>#N/A</v>
      </c>
      <c r="BN386" t="e">
        <f>IFERROR(VLOOKUP(BL386,'class and classification'!$A$1:$C$338,3,FALSE),VLOOKUP(BL386,'class and classification'!$A$340:$C$378,3,FALSE))</f>
        <v>#N/A</v>
      </c>
      <c r="BP386">
        <v>49.49</v>
      </c>
      <c r="BQ386">
        <v>76.760000000000005</v>
      </c>
      <c r="BR386">
        <v>81.040000000000006</v>
      </c>
      <c r="BS386">
        <v>81.53</v>
      </c>
      <c r="BT386">
        <v>81.99</v>
      </c>
    </row>
    <row r="387" spans="1:72"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84</v>
      </c>
      <c r="F387">
        <v>91</v>
      </c>
      <c r="G387">
        <v>93.4</v>
      </c>
      <c r="H387">
        <v>94.9</v>
      </c>
      <c r="I387">
        <v>95.9</v>
      </c>
      <c r="J387">
        <v>96</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I387">
        <v>17.899999999999999</v>
      </c>
      <c r="AJ387">
        <v>31.6</v>
      </c>
      <c r="BB387" t="s">
        <v>1256</v>
      </c>
      <c r="BC387" t="e">
        <f>IFERROR(VLOOKUP(BB387,'class and classification'!$A$1:$B$338,2,FALSE),VLOOKUP(BB387,'class and classification'!$A$340:$B$378,2,FALSE))</f>
        <v>#N/A</v>
      </c>
      <c r="BD387" t="e">
        <f>IFERROR(VLOOKUP(BB387,'class and classification'!$A$1:$C$338,3,FALSE),VLOOKUP(BB387,'class and classification'!$A$340:$C$378,3,FALSE))</f>
        <v>#N/A</v>
      </c>
      <c r="BG387">
        <v>2.2999999999999998</v>
      </c>
      <c r="BH387">
        <v>7</v>
      </c>
      <c r="BI387">
        <v>16</v>
      </c>
      <c r="BJ387">
        <v>28.6</v>
      </c>
      <c r="BL387" t="s">
        <v>1256</v>
      </c>
      <c r="BM387" t="e">
        <f>IFERROR(VLOOKUP(BL387,'class and classification'!$A$1:$B$338,2,FALSE),VLOOKUP(BL387,'class and classification'!$A$340:$B$378,2,FALSE))</f>
        <v>#N/A</v>
      </c>
      <c r="BN387" t="e">
        <f>IFERROR(VLOOKUP(BL387,'class and classification'!$A$1:$C$338,3,FALSE),VLOOKUP(BL387,'class and classification'!$A$340:$C$378,3,FALSE))</f>
        <v>#N/A</v>
      </c>
      <c r="BP387">
        <v>25.15</v>
      </c>
      <c r="BQ387">
        <v>84.84</v>
      </c>
      <c r="BR387">
        <v>87.59</v>
      </c>
      <c r="BS387">
        <v>86.7</v>
      </c>
      <c r="BT387">
        <v>89.6</v>
      </c>
    </row>
    <row r="388" spans="1:72"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82</v>
      </c>
      <c r="F388">
        <v>93</v>
      </c>
      <c r="G388">
        <v>95.4</v>
      </c>
      <c r="H388">
        <v>95.5</v>
      </c>
      <c r="I388">
        <v>96.2</v>
      </c>
      <c r="J388">
        <v>96.1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I388">
        <v>23</v>
      </c>
      <c r="AJ388">
        <v>37.4</v>
      </c>
      <c r="BB388" t="s">
        <v>1260</v>
      </c>
      <c r="BC388" t="e">
        <f>IFERROR(VLOOKUP(BB388,'class and classification'!$A$1:$B$338,2,FALSE),VLOOKUP(BB388,'class and classification'!$A$340:$B$378,2,FALSE))</f>
        <v>#N/A</v>
      </c>
      <c r="BD388" t="e">
        <f>IFERROR(VLOOKUP(BB388,'class and classification'!$A$1:$C$338,3,FALSE),VLOOKUP(BB388,'class and classification'!$A$340:$C$378,3,FALSE))</f>
        <v>#N/A</v>
      </c>
      <c r="BG388">
        <v>1.2</v>
      </c>
      <c r="BH388">
        <v>1.3</v>
      </c>
      <c r="BI388">
        <v>2.4</v>
      </c>
      <c r="BJ388">
        <v>2.8</v>
      </c>
      <c r="BL388" t="s">
        <v>1260</v>
      </c>
      <c r="BM388" t="e">
        <f>IFERROR(VLOOKUP(BL388,'class and classification'!$A$1:$B$338,2,FALSE),VLOOKUP(BL388,'class and classification'!$A$340:$B$378,2,FALSE))</f>
        <v>#N/A</v>
      </c>
      <c r="BN388" t="e">
        <f>IFERROR(VLOOKUP(BL388,'class and classification'!$A$1:$C$338,3,FALSE),VLOOKUP(BL388,'class and classification'!$A$340:$C$378,3,FALSE))</f>
        <v>#N/A</v>
      </c>
      <c r="BP388">
        <v>40.25</v>
      </c>
      <c r="BQ388">
        <v>82.74</v>
      </c>
      <c r="BR388">
        <v>81.45</v>
      </c>
      <c r="BS388">
        <v>81.150000000000006</v>
      </c>
      <c r="BT388">
        <v>85.35</v>
      </c>
    </row>
    <row r="389" spans="1:72"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86</v>
      </c>
      <c r="F389">
        <v>89</v>
      </c>
      <c r="G389">
        <v>92</v>
      </c>
      <c r="H389">
        <v>95.300000000000011</v>
      </c>
      <c r="I389">
        <v>97.8</v>
      </c>
      <c r="J389">
        <v>98.7</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I389">
        <v>33.6</v>
      </c>
      <c r="AJ389">
        <v>70.8</v>
      </c>
      <c r="BB389" t="s">
        <v>1262</v>
      </c>
      <c r="BC389" t="e">
        <f>IFERROR(VLOOKUP(BB389,'class and classification'!$A$1:$B$338,2,FALSE),VLOOKUP(BB389,'class and classification'!$A$340:$B$378,2,FALSE))</f>
        <v>#N/A</v>
      </c>
      <c r="BD389" t="e">
        <f>IFERROR(VLOOKUP(BB389,'class and classification'!$A$1:$C$338,3,FALSE),VLOOKUP(BB389,'class and classification'!$A$340:$C$378,3,FALSE))</f>
        <v>#N/A</v>
      </c>
      <c r="BG389">
        <v>2.5</v>
      </c>
      <c r="BH389">
        <v>6.2</v>
      </c>
      <c r="BI389">
        <v>11.3</v>
      </c>
      <c r="BJ389">
        <v>12.7</v>
      </c>
      <c r="BL389" t="s">
        <v>1262</v>
      </c>
      <c r="BM389" t="e">
        <f>IFERROR(VLOOKUP(BL389,'class and classification'!$A$1:$B$338,2,FALSE),VLOOKUP(BL389,'class and classification'!$A$340:$B$378,2,FALSE))</f>
        <v>#N/A</v>
      </c>
      <c r="BN389" t="e">
        <f>IFERROR(VLOOKUP(BL389,'class and classification'!$A$1:$C$338,3,FALSE),VLOOKUP(BL389,'class and classification'!$A$340:$C$378,3,FALSE))</f>
        <v>#N/A</v>
      </c>
      <c r="BP389">
        <v>43.89</v>
      </c>
      <c r="BQ389">
        <v>81.540000000000006</v>
      </c>
      <c r="BR389">
        <v>85.1</v>
      </c>
      <c r="BS389">
        <v>84.44</v>
      </c>
      <c r="BT389">
        <v>81.58</v>
      </c>
    </row>
    <row r="390" spans="1:72" x14ac:dyDescent="0.3">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I390">
        <v>10.199999999999999</v>
      </c>
      <c r="AJ390">
        <v>38</v>
      </c>
      <c r="BB390" t="s">
        <v>619</v>
      </c>
      <c r="BC390" t="e">
        <f>IFERROR(VLOOKUP(BB390,'class and classification'!$A$1:$B$338,2,FALSE),VLOOKUP(BB390,'class and classification'!$A$340:$B$378,2,FALSE))</f>
        <v>#N/A</v>
      </c>
      <c r="BD390" t="e">
        <f>IFERROR(VLOOKUP(BB390,'class and classification'!$A$1:$C$338,3,FALSE),VLOOKUP(BB390,'class and classification'!$A$340:$C$378,3,FALSE))</f>
        <v>#N/A</v>
      </c>
      <c r="BG390">
        <v>5.9</v>
      </c>
      <c r="BH390">
        <v>7</v>
      </c>
      <c r="BI390">
        <v>8.6999999999999993</v>
      </c>
      <c r="BJ390">
        <v>12.3</v>
      </c>
      <c r="BL390" t="s">
        <v>619</v>
      </c>
      <c r="BM390" t="e">
        <f>IFERROR(VLOOKUP(BL390,'class and classification'!$A$1:$B$338,2,FALSE),VLOOKUP(BL390,'class and classification'!$A$340:$B$378,2,FALSE))</f>
        <v>#N/A</v>
      </c>
      <c r="BN390" t="e">
        <f>IFERROR(VLOOKUP(BL390,'class and classification'!$A$1:$C$338,3,FALSE),VLOOKUP(BL390,'class and classification'!$A$340:$C$378,3,FALSE))</f>
        <v>#N/A</v>
      </c>
      <c r="BP390">
        <v>32.33</v>
      </c>
      <c r="BQ390">
        <v>68.27</v>
      </c>
      <c r="BR390">
        <v>70.38</v>
      </c>
      <c r="BS390">
        <v>72.489999999999995</v>
      </c>
      <c r="BT390">
        <v>71.209999999999994</v>
      </c>
    </row>
    <row r="391" spans="1:72" x14ac:dyDescent="0.3">
      <c r="A391" t="s">
        <v>233</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I391">
        <v>62.4</v>
      </c>
      <c r="AJ391">
        <v>63.7</v>
      </c>
      <c r="BB391" t="s">
        <v>628</v>
      </c>
      <c r="BC391" t="e">
        <f>IFERROR(VLOOKUP(BB391,'class and classification'!$A$1:$B$338,2,FALSE),VLOOKUP(BB391,'class and classification'!$A$340:$B$378,2,FALSE))</f>
        <v>#N/A</v>
      </c>
      <c r="BD391" t="e">
        <f>IFERROR(VLOOKUP(BB391,'class and classification'!$A$1:$C$338,3,FALSE),VLOOKUP(BB391,'class and classification'!$A$340:$C$378,3,FALSE))</f>
        <v>#N/A</v>
      </c>
      <c r="BG391">
        <v>3.4</v>
      </c>
      <c r="BH391">
        <v>4.2</v>
      </c>
      <c r="BI391">
        <v>7.5</v>
      </c>
      <c r="BJ391">
        <v>9.6</v>
      </c>
      <c r="BL391" t="s">
        <v>628</v>
      </c>
      <c r="BM391" t="e">
        <f>IFERROR(VLOOKUP(BL391,'class and classification'!$A$1:$B$338,2,FALSE),VLOOKUP(BL391,'class and classification'!$A$340:$B$378,2,FALSE))</f>
        <v>#N/A</v>
      </c>
      <c r="BN391" t="e">
        <f>IFERROR(VLOOKUP(BL391,'class and classification'!$A$1:$C$338,3,FALSE),VLOOKUP(BL391,'class and classification'!$A$340:$C$378,3,FALSE))</f>
        <v>#N/A</v>
      </c>
      <c r="BP391">
        <v>62.88</v>
      </c>
      <c r="BQ391">
        <v>85.27</v>
      </c>
      <c r="BR391">
        <v>85.56</v>
      </c>
      <c r="BS391">
        <v>89.72</v>
      </c>
      <c r="BT391">
        <v>89.57</v>
      </c>
    </row>
    <row r="392" spans="1:72"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I392">
        <v>4.5999999999999996</v>
      </c>
      <c r="AJ392">
        <v>10.9</v>
      </c>
      <c r="BB392" t="s">
        <v>1037</v>
      </c>
      <c r="BC392" t="e">
        <f>IFERROR(VLOOKUP(BB392,'class and classification'!$A$1:$B$338,2,FALSE),VLOOKUP(BB392,'class and classification'!$A$340:$B$378,2,FALSE))</f>
        <v>#N/A</v>
      </c>
      <c r="BD392" t="e">
        <f>IFERROR(VLOOKUP(BB392,'class and classification'!$A$1:$C$338,3,FALSE),VLOOKUP(BB392,'class and classification'!$A$340:$C$378,3,FALSE))</f>
        <v>#N/A</v>
      </c>
      <c r="BG392">
        <v>1.4</v>
      </c>
      <c r="BH392">
        <v>13.1</v>
      </c>
      <c r="BI392">
        <v>34.9</v>
      </c>
      <c r="BJ392">
        <v>58.4</v>
      </c>
      <c r="BL392" t="s">
        <v>1037</v>
      </c>
      <c r="BM392" t="e">
        <f>IFERROR(VLOOKUP(BL392,'class and classification'!$A$1:$B$338,2,FALSE),VLOOKUP(BL392,'class and classification'!$A$340:$B$378,2,FALSE))</f>
        <v>#N/A</v>
      </c>
      <c r="BN392" t="e">
        <f>IFERROR(VLOOKUP(BL392,'class and classification'!$A$1:$C$338,3,FALSE),VLOOKUP(BL392,'class and classification'!$A$340:$C$378,3,FALSE))</f>
        <v>#N/A</v>
      </c>
      <c r="BO392">
        <v>65.83</v>
      </c>
      <c r="BP392">
        <v>75.510000000000005</v>
      </c>
      <c r="BQ392">
        <v>90.48</v>
      </c>
      <c r="BR392">
        <v>91.86</v>
      </c>
      <c r="BS392">
        <v>91.02</v>
      </c>
      <c r="BT392">
        <v>92.18</v>
      </c>
    </row>
    <row r="393" spans="1:72"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I393">
        <v>4.7</v>
      </c>
      <c r="AJ393">
        <v>27.3</v>
      </c>
      <c r="BB393" t="s">
        <v>1044</v>
      </c>
      <c r="BC393" t="e">
        <f>IFERROR(VLOOKUP(BB393,'class and classification'!$A$1:$B$338,2,FALSE),VLOOKUP(BB393,'class and classification'!$A$340:$B$378,2,FALSE))</f>
        <v>#N/A</v>
      </c>
      <c r="BD393" t="e">
        <f>IFERROR(VLOOKUP(BB393,'class and classification'!$A$1:$C$338,3,FALSE),VLOOKUP(BB393,'class and classification'!$A$340:$C$378,3,FALSE))</f>
        <v>#N/A</v>
      </c>
      <c r="BG393">
        <v>1.2</v>
      </c>
      <c r="BH393">
        <v>2.7</v>
      </c>
      <c r="BI393">
        <v>6.9</v>
      </c>
      <c r="BJ393">
        <v>13.7</v>
      </c>
      <c r="BL393" t="s">
        <v>1044</v>
      </c>
      <c r="BM393" t="e">
        <f>IFERROR(VLOOKUP(BL393,'class and classification'!$A$1:$B$338,2,FALSE),VLOOKUP(BL393,'class and classification'!$A$340:$B$378,2,FALSE))</f>
        <v>#N/A</v>
      </c>
      <c r="BN393" t="e">
        <f>IFERROR(VLOOKUP(BL393,'class and classification'!$A$1:$C$338,3,FALSE),VLOOKUP(BL393,'class and classification'!$A$340:$C$378,3,FALSE))</f>
        <v>#N/A</v>
      </c>
      <c r="BO393">
        <v>1.7500000000000002</v>
      </c>
      <c r="BP393">
        <v>32.1</v>
      </c>
      <c r="BQ393">
        <v>61.31</v>
      </c>
      <c r="BR393">
        <v>62.13</v>
      </c>
      <c r="BS393">
        <v>62.24</v>
      </c>
      <c r="BT393">
        <v>65.03</v>
      </c>
    </row>
    <row r="394" spans="1:72"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I394">
        <v>17.7</v>
      </c>
      <c r="AJ394">
        <v>23.9</v>
      </c>
      <c r="BB394" t="s">
        <v>668</v>
      </c>
      <c r="BC394" t="e">
        <f>IFERROR(VLOOKUP(BB394,'class and classification'!$A$1:$B$338,2,FALSE),VLOOKUP(BB394,'class and classification'!$A$340:$B$378,2,FALSE))</f>
        <v>#N/A</v>
      </c>
      <c r="BD394" t="e">
        <f>IFERROR(VLOOKUP(BB394,'class and classification'!$A$1:$C$338,3,FALSE),VLOOKUP(BB394,'class and classification'!$A$340:$C$378,3,FALSE))</f>
        <v>#N/A</v>
      </c>
      <c r="BG394">
        <v>0.8</v>
      </c>
      <c r="BH394">
        <v>1.4</v>
      </c>
      <c r="BI394">
        <v>1.9</v>
      </c>
      <c r="BJ394">
        <v>11.3</v>
      </c>
      <c r="BL394" t="s">
        <v>668</v>
      </c>
      <c r="BM394" t="e">
        <f>IFERROR(VLOOKUP(BL394,'class and classification'!$A$1:$B$338,2,FALSE),VLOOKUP(BL394,'class and classification'!$A$340:$B$378,2,FALSE))</f>
        <v>#N/A</v>
      </c>
      <c r="BN394" t="e">
        <f>IFERROR(VLOOKUP(BL394,'class and classification'!$A$1:$C$338,3,FALSE),VLOOKUP(BL394,'class and classification'!$A$340:$C$378,3,FALSE))</f>
        <v>#N/A</v>
      </c>
      <c r="BO394">
        <v>8.68</v>
      </c>
      <c r="BP394">
        <v>52.27</v>
      </c>
      <c r="BQ394">
        <v>76.52</v>
      </c>
      <c r="BR394">
        <v>82.26</v>
      </c>
      <c r="BS394">
        <v>81.31</v>
      </c>
      <c r="BT394">
        <v>79.81</v>
      </c>
    </row>
    <row r="395" spans="1:72"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I395">
        <v>8.4</v>
      </c>
      <c r="AJ395">
        <v>12.1</v>
      </c>
      <c r="BB395" t="s">
        <v>892</v>
      </c>
      <c r="BC395" t="e">
        <f>IFERROR(VLOOKUP(BB395,'class and classification'!$A$1:$B$338,2,FALSE),VLOOKUP(BB395,'class and classification'!$A$340:$B$378,2,FALSE))</f>
        <v>#N/A</v>
      </c>
      <c r="BD395" t="e">
        <f>IFERROR(VLOOKUP(BB395,'class and classification'!$A$1:$C$338,3,FALSE),VLOOKUP(BB395,'class and classification'!$A$340:$C$378,3,FALSE))</f>
        <v>#N/A</v>
      </c>
      <c r="BG395">
        <v>0.5</v>
      </c>
      <c r="BH395">
        <v>0.9</v>
      </c>
      <c r="BI395">
        <v>1.6</v>
      </c>
      <c r="BJ395">
        <v>1.8</v>
      </c>
      <c r="BL395" t="s">
        <v>892</v>
      </c>
      <c r="BM395" t="e">
        <f>IFERROR(VLOOKUP(BL395,'class and classification'!$A$1:$B$338,2,FALSE),VLOOKUP(BL395,'class and classification'!$A$340:$B$378,2,FALSE))</f>
        <v>#N/A</v>
      </c>
      <c r="BN395" t="e">
        <f>IFERROR(VLOOKUP(BL395,'class and classification'!$A$1:$C$338,3,FALSE),VLOOKUP(BL395,'class and classification'!$A$340:$C$378,3,FALSE))</f>
        <v>#N/A</v>
      </c>
      <c r="BO395">
        <v>0.66</v>
      </c>
      <c r="BP395">
        <v>0.64</v>
      </c>
      <c r="BQ395">
        <v>45.85</v>
      </c>
      <c r="BR395">
        <v>56.94</v>
      </c>
      <c r="BS395">
        <v>57.27</v>
      </c>
      <c r="BT395">
        <v>59.07</v>
      </c>
    </row>
    <row r="396" spans="1:72"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I396">
        <v>3.5</v>
      </c>
      <c r="AJ396">
        <v>6.1</v>
      </c>
      <c r="BB396" t="s">
        <v>682</v>
      </c>
      <c r="BC396" t="e">
        <f>IFERROR(VLOOKUP(BB396,'class and classification'!$A$1:$B$338,2,FALSE),VLOOKUP(BB396,'class and classification'!$A$340:$B$378,2,FALSE))</f>
        <v>#N/A</v>
      </c>
      <c r="BD396" t="e">
        <f>IFERROR(VLOOKUP(BB396,'class and classification'!$A$1:$C$338,3,FALSE),VLOOKUP(BB396,'class and classification'!$A$340:$C$378,3,FALSE))</f>
        <v>#N/A</v>
      </c>
      <c r="BG396">
        <v>0.1</v>
      </c>
      <c r="BH396">
        <v>0.6</v>
      </c>
      <c r="BI396">
        <v>2.7</v>
      </c>
      <c r="BJ396">
        <v>21.1</v>
      </c>
      <c r="BL396" t="s">
        <v>682</v>
      </c>
      <c r="BM396" t="e">
        <f>IFERROR(VLOOKUP(BL396,'class and classification'!$A$1:$B$338,2,FALSE),VLOOKUP(BL396,'class and classification'!$A$340:$B$378,2,FALSE))</f>
        <v>#N/A</v>
      </c>
      <c r="BN396" t="e">
        <f>IFERROR(VLOOKUP(BL396,'class and classification'!$A$1:$C$338,3,FALSE),VLOOKUP(BL396,'class and classification'!$A$340:$C$378,3,FALSE))</f>
        <v>#N/A</v>
      </c>
      <c r="BO396">
        <v>15.790000000000001</v>
      </c>
      <c r="BP396">
        <v>20.75</v>
      </c>
      <c r="BQ396">
        <v>77.52</v>
      </c>
      <c r="BR396">
        <v>85.16</v>
      </c>
      <c r="BS396">
        <v>84.15</v>
      </c>
      <c r="BT396">
        <v>87.24</v>
      </c>
    </row>
    <row r="397" spans="1:72" x14ac:dyDescent="0.3">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I397">
        <v>22.6</v>
      </c>
      <c r="AJ397">
        <v>34.5</v>
      </c>
      <c r="BB397" t="s">
        <v>1141</v>
      </c>
      <c r="BC397" t="e">
        <f>IFERROR(VLOOKUP(BB397,'class and classification'!$A$1:$B$338,2,FALSE),VLOOKUP(BB397,'class and classification'!$A$340:$B$378,2,FALSE))</f>
        <v>#N/A</v>
      </c>
      <c r="BD397" t="e">
        <f>IFERROR(VLOOKUP(BB397,'class and classification'!$A$1:$C$338,3,FALSE),VLOOKUP(BB397,'class and classification'!$A$340:$C$378,3,FALSE))</f>
        <v>#N/A</v>
      </c>
      <c r="BG397">
        <v>1.8</v>
      </c>
      <c r="BH397">
        <v>4.2</v>
      </c>
      <c r="BI397">
        <v>6.4</v>
      </c>
      <c r="BJ397">
        <v>8</v>
      </c>
      <c r="BL397" t="s">
        <v>1141</v>
      </c>
      <c r="BM397" t="e">
        <f>IFERROR(VLOOKUP(BL397,'class and classification'!$A$1:$B$338,2,FALSE),VLOOKUP(BL397,'class and classification'!$A$340:$B$378,2,FALSE))</f>
        <v>#N/A</v>
      </c>
      <c r="BN397" t="e">
        <f>IFERROR(VLOOKUP(BL397,'class and classification'!$A$1:$C$338,3,FALSE),VLOOKUP(BL397,'class and classification'!$A$340:$C$378,3,FALSE))</f>
        <v>#N/A</v>
      </c>
      <c r="BO397">
        <v>2.25</v>
      </c>
      <c r="BP397">
        <v>18.510000000000002</v>
      </c>
      <c r="BQ397">
        <v>59.53</v>
      </c>
      <c r="BR397">
        <v>64.41</v>
      </c>
      <c r="BS397">
        <v>67.180000000000007</v>
      </c>
      <c r="BT397">
        <v>70.58</v>
      </c>
    </row>
    <row r="398" spans="1:72"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I398">
        <v>5.5</v>
      </c>
      <c r="AJ398">
        <v>63.4</v>
      </c>
      <c r="BB398" t="s">
        <v>678</v>
      </c>
      <c r="BC398" t="e">
        <f>IFERROR(VLOOKUP(BB398,'class and classification'!$A$1:$B$338,2,FALSE),VLOOKUP(BB398,'class and classification'!$A$340:$B$378,2,FALSE))</f>
        <v>#N/A</v>
      </c>
      <c r="BD398" t="e">
        <f>IFERROR(VLOOKUP(BB398,'class and classification'!$A$1:$C$338,3,FALSE),VLOOKUP(BB398,'class and classification'!$A$340:$C$378,3,FALSE))</f>
        <v>#N/A</v>
      </c>
      <c r="BG398">
        <v>0.2</v>
      </c>
      <c r="BH398">
        <v>0.7</v>
      </c>
      <c r="BI398">
        <v>0.9</v>
      </c>
      <c r="BJ398">
        <v>23.3</v>
      </c>
      <c r="BL398" t="s">
        <v>678</v>
      </c>
      <c r="BM398" t="e">
        <f>IFERROR(VLOOKUP(BL398,'class and classification'!$A$1:$B$338,2,FALSE),VLOOKUP(BL398,'class and classification'!$A$340:$B$378,2,FALSE))</f>
        <v>#N/A</v>
      </c>
      <c r="BN398" t="e">
        <f>IFERROR(VLOOKUP(BL398,'class and classification'!$A$1:$C$338,3,FALSE),VLOOKUP(BL398,'class and classification'!$A$340:$C$378,3,FALSE))</f>
        <v>#N/A</v>
      </c>
      <c r="BO398">
        <v>91.210000000000008</v>
      </c>
      <c r="BP398">
        <v>77.2</v>
      </c>
      <c r="BQ398">
        <v>88.05</v>
      </c>
      <c r="BR398">
        <v>94.71</v>
      </c>
      <c r="BS398">
        <v>95.79</v>
      </c>
      <c r="BT398">
        <v>96</v>
      </c>
    </row>
    <row r="399" spans="1:72"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76</v>
      </c>
      <c r="F399">
        <v>80</v>
      </c>
      <c r="G399">
        <v>82.9</v>
      </c>
      <c r="H399">
        <v>83.699999999999989</v>
      </c>
      <c r="I399">
        <v>84</v>
      </c>
      <c r="J399">
        <v>87.5</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I399">
        <v>36.5</v>
      </c>
      <c r="AJ399">
        <v>39.200000000000003</v>
      </c>
      <c r="BB399" t="s">
        <v>1145</v>
      </c>
      <c r="BC399" t="e">
        <f>IFERROR(VLOOKUP(BB399,'class and classification'!$A$1:$B$338,2,FALSE),VLOOKUP(BB399,'class and classification'!$A$340:$B$378,2,FALSE))</f>
        <v>#N/A</v>
      </c>
      <c r="BD399" t="e">
        <f>IFERROR(VLOOKUP(BB399,'class and classification'!$A$1:$C$338,3,FALSE),VLOOKUP(BB399,'class and classification'!$A$340:$C$378,3,FALSE))</f>
        <v>#N/A</v>
      </c>
      <c r="BG399">
        <v>2.7</v>
      </c>
      <c r="BH399">
        <v>4.5999999999999996</v>
      </c>
      <c r="BI399">
        <v>35</v>
      </c>
      <c r="BJ399">
        <v>39.5</v>
      </c>
      <c r="BL399" t="s">
        <v>1145</v>
      </c>
      <c r="BM399" t="e">
        <f>IFERROR(VLOOKUP(BL399,'class and classification'!$A$1:$B$338,2,FALSE),VLOOKUP(BL399,'class and classification'!$A$340:$B$378,2,FALSE))</f>
        <v>#N/A</v>
      </c>
      <c r="BN399" t="e">
        <f>IFERROR(VLOOKUP(BL399,'class and classification'!$A$1:$C$338,3,FALSE),VLOOKUP(BL399,'class and classification'!$A$340:$C$378,3,FALSE))</f>
        <v>#N/A</v>
      </c>
      <c r="BO399">
        <v>5.9499999999999993</v>
      </c>
      <c r="BP399">
        <v>27.06</v>
      </c>
      <c r="BQ399">
        <v>69.41</v>
      </c>
      <c r="BR399">
        <v>74.760000000000005</v>
      </c>
      <c r="BS399">
        <v>76.12</v>
      </c>
      <c r="BT399">
        <v>76.45</v>
      </c>
    </row>
    <row r="400" spans="1:72"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80</v>
      </c>
      <c r="F400">
        <v>87</v>
      </c>
      <c r="G400">
        <v>89.7</v>
      </c>
      <c r="H400">
        <v>90.7</v>
      </c>
      <c r="I400">
        <v>91.1</v>
      </c>
      <c r="J400">
        <v>93.7</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I400">
        <v>17.5</v>
      </c>
      <c r="AJ400">
        <v>29.8</v>
      </c>
      <c r="BB400" t="s">
        <v>1198</v>
      </c>
      <c r="BC400" t="e">
        <f>IFERROR(VLOOKUP(BB400,'class and classification'!$A$1:$B$338,2,FALSE),VLOOKUP(BB400,'class and classification'!$A$340:$B$378,2,FALSE))</f>
        <v>#N/A</v>
      </c>
      <c r="BD400" t="e">
        <f>IFERROR(VLOOKUP(BB400,'class and classification'!$A$1:$C$338,3,FALSE),VLOOKUP(BB400,'class and classification'!$A$340:$C$378,3,FALSE))</f>
        <v>#N/A</v>
      </c>
      <c r="BG400">
        <v>0.2</v>
      </c>
      <c r="BH400">
        <v>2.4</v>
      </c>
      <c r="BI400">
        <v>17.899999999999999</v>
      </c>
      <c r="BJ400">
        <v>22.7</v>
      </c>
      <c r="BL400" t="s">
        <v>1198</v>
      </c>
      <c r="BM400" t="e">
        <f>IFERROR(VLOOKUP(BL400,'class and classification'!$A$1:$B$338,2,FALSE),VLOOKUP(BL400,'class and classification'!$A$340:$B$378,2,FALSE))</f>
        <v>#N/A</v>
      </c>
      <c r="BN400" t="e">
        <f>IFERROR(VLOOKUP(BL400,'class and classification'!$A$1:$C$338,3,FALSE),VLOOKUP(BL400,'class and classification'!$A$340:$C$378,3,FALSE))</f>
        <v>#N/A</v>
      </c>
      <c r="BO400">
        <v>53.5</v>
      </c>
      <c r="BP400">
        <v>64.12</v>
      </c>
      <c r="BQ400">
        <v>78.73</v>
      </c>
      <c r="BR400">
        <v>86.92</v>
      </c>
      <c r="BS400">
        <v>85.51</v>
      </c>
      <c r="BT400">
        <v>85.95</v>
      </c>
    </row>
    <row r="401" spans="1:72"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79</v>
      </c>
      <c r="F401">
        <v>86</v>
      </c>
      <c r="G401">
        <v>87.3</v>
      </c>
      <c r="H401">
        <v>87.300000000000011</v>
      </c>
      <c r="I401">
        <v>88</v>
      </c>
      <c r="J401">
        <v>88.7</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I401">
        <v>7.9</v>
      </c>
      <c r="AJ401">
        <v>90</v>
      </c>
      <c r="BB401" t="s">
        <v>692</v>
      </c>
      <c r="BC401" t="e">
        <f>IFERROR(VLOOKUP(BB401,'class and classification'!$A$1:$B$338,2,FALSE),VLOOKUP(BB401,'class and classification'!$A$340:$B$378,2,FALSE))</f>
        <v>#N/A</v>
      </c>
      <c r="BD401" t="e">
        <f>IFERROR(VLOOKUP(BB401,'class and classification'!$A$1:$C$338,3,FALSE),VLOOKUP(BB401,'class and classification'!$A$340:$C$378,3,FALSE))</f>
        <v>#N/A</v>
      </c>
      <c r="BG401">
        <v>2</v>
      </c>
      <c r="BH401">
        <v>8.1999999999999993</v>
      </c>
      <c r="BI401">
        <v>24.4</v>
      </c>
      <c r="BJ401">
        <v>33.4</v>
      </c>
      <c r="BL401" t="s">
        <v>692</v>
      </c>
      <c r="BM401" t="e">
        <f>IFERROR(VLOOKUP(BL401,'class and classification'!$A$1:$B$338,2,FALSE),VLOOKUP(BL401,'class and classification'!$A$340:$B$378,2,FALSE))</f>
        <v>#N/A</v>
      </c>
      <c r="BN401" t="e">
        <f>IFERROR(VLOOKUP(BL401,'class and classification'!$A$1:$C$338,3,FALSE),VLOOKUP(BL401,'class and classification'!$A$340:$C$378,3,FALSE))</f>
        <v>#N/A</v>
      </c>
      <c r="BO401">
        <v>17.119999999999997</v>
      </c>
      <c r="BP401">
        <v>47.46</v>
      </c>
      <c r="BQ401">
        <v>79.819999999999993</v>
      </c>
      <c r="BR401">
        <v>83.27</v>
      </c>
      <c r="BS401">
        <v>83.08</v>
      </c>
      <c r="BT401">
        <v>83.03</v>
      </c>
    </row>
    <row r="402" spans="1:72"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81</v>
      </c>
      <c r="F402">
        <v>84</v>
      </c>
      <c r="G402">
        <v>87.800000000000011</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I402">
        <v>13.7</v>
      </c>
      <c r="AJ402">
        <v>24</v>
      </c>
      <c r="BB402" t="s">
        <v>1205</v>
      </c>
      <c r="BC402" t="e">
        <f>IFERROR(VLOOKUP(BB402,'class and classification'!$A$1:$B$338,2,FALSE),VLOOKUP(BB402,'class and classification'!$A$340:$B$378,2,FALSE))</f>
        <v>#N/A</v>
      </c>
      <c r="BD402" t="e">
        <f>IFERROR(VLOOKUP(BB402,'class and classification'!$A$1:$C$338,3,FALSE),VLOOKUP(BB402,'class and classification'!$A$340:$C$378,3,FALSE))</f>
        <v>#N/A</v>
      </c>
      <c r="BG402">
        <v>0.7</v>
      </c>
      <c r="BH402">
        <v>1.7</v>
      </c>
      <c r="BI402">
        <v>7.1</v>
      </c>
      <c r="BJ402">
        <v>9.1</v>
      </c>
      <c r="BL402" t="s">
        <v>1205</v>
      </c>
      <c r="BM402" t="e">
        <f>IFERROR(VLOOKUP(BL402,'class and classification'!$A$1:$B$338,2,FALSE),VLOOKUP(BL402,'class and classification'!$A$340:$B$378,2,FALSE))</f>
        <v>#N/A</v>
      </c>
      <c r="BN402" t="e">
        <f>IFERROR(VLOOKUP(BL402,'class and classification'!$A$1:$C$338,3,FALSE),VLOOKUP(BL402,'class and classification'!$A$340:$C$378,3,FALSE))</f>
        <v>#N/A</v>
      </c>
      <c r="BO402">
        <v>44.6</v>
      </c>
      <c r="BP402">
        <v>68.42</v>
      </c>
      <c r="BQ402">
        <v>88.69</v>
      </c>
      <c r="BR402">
        <v>91.5</v>
      </c>
      <c r="BS402">
        <v>91.5</v>
      </c>
      <c r="BT402">
        <v>91.14</v>
      </c>
    </row>
    <row r="403" spans="1:72"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80</v>
      </c>
      <c r="F403">
        <v>84</v>
      </c>
      <c r="G403">
        <v>85</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I403">
        <v>25.5</v>
      </c>
      <c r="AJ403">
        <v>55.2</v>
      </c>
      <c r="BB403" t="s">
        <v>702</v>
      </c>
      <c r="BC403" t="e">
        <f>IFERROR(VLOOKUP(BB403,'class and classification'!$A$1:$B$338,2,FALSE),VLOOKUP(BB403,'class and classification'!$A$340:$B$378,2,FALSE))</f>
        <v>#N/A</v>
      </c>
      <c r="BD403" t="e">
        <f>IFERROR(VLOOKUP(BB403,'class and classification'!$A$1:$C$338,3,FALSE),VLOOKUP(BB403,'class and classification'!$A$340:$C$378,3,FALSE))</f>
        <v>#N/A</v>
      </c>
      <c r="BG403">
        <v>4.7</v>
      </c>
      <c r="BH403">
        <v>21.4</v>
      </c>
      <c r="BI403">
        <v>39.299999999999997</v>
      </c>
      <c r="BJ403">
        <v>53.8</v>
      </c>
      <c r="BL403" t="s">
        <v>702</v>
      </c>
      <c r="BM403" t="e">
        <f>IFERROR(VLOOKUP(BL403,'class and classification'!$A$1:$B$338,2,FALSE),VLOOKUP(BL403,'class and classification'!$A$340:$B$378,2,FALSE))</f>
        <v>#N/A</v>
      </c>
      <c r="BN403" t="e">
        <f>IFERROR(VLOOKUP(BL403,'class and classification'!$A$1:$C$338,3,FALSE),VLOOKUP(BL403,'class and classification'!$A$340:$C$378,3,FALSE))</f>
        <v>#N/A</v>
      </c>
      <c r="BO403">
        <v>84.68</v>
      </c>
      <c r="BP403">
        <v>85.7</v>
      </c>
      <c r="BQ403">
        <v>89.57</v>
      </c>
      <c r="BR403">
        <v>93.81</v>
      </c>
      <c r="BS403">
        <v>94.84</v>
      </c>
      <c r="BT403">
        <v>96.05</v>
      </c>
    </row>
    <row r="404" spans="1:72"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H404">
        <v>88.100000000000009</v>
      </c>
      <c r="I404">
        <v>88.5</v>
      </c>
      <c r="J404">
        <v>88.8</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I404">
        <v>4.8</v>
      </c>
      <c r="AJ404">
        <v>25.1</v>
      </c>
      <c r="BB404" t="s">
        <v>902</v>
      </c>
      <c r="BC404" t="e">
        <f>IFERROR(VLOOKUP(BB404,'class and classification'!$A$1:$B$338,2,FALSE),VLOOKUP(BB404,'class and classification'!$A$340:$B$378,2,FALSE))</f>
        <v>#N/A</v>
      </c>
      <c r="BD404" t="e">
        <f>IFERROR(VLOOKUP(BB404,'class and classification'!$A$1:$C$338,3,FALSE),VLOOKUP(BB404,'class and classification'!$A$340:$C$378,3,FALSE))</f>
        <v>#N/A</v>
      </c>
      <c r="BG404">
        <v>0.1</v>
      </c>
      <c r="BH404">
        <v>2.6</v>
      </c>
      <c r="BI404">
        <v>3.7</v>
      </c>
      <c r="BJ404">
        <v>4.5</v>
      </c>
      <c r="BL404" t="s">
        <v>902</v>
      </c>
      <c r="BM404" t="e">
        <f>IFERROR(VLOOKUP(BL404,'class and classification'!$A$1:$B$338,2,FALSE),VLOOKUP(BL404,'class and classification'!$A$340:$B$378,2,FALSE))</f>
        <v>#N/A</v>
      </c>
      <c r="BN404" t="e">
        <f>IFERROR(VLOOKUP(BL404,'class and classification'!$A$1:$C$338,3,FALSE),VLOOKUP(BL404,'class and classification'!$A$340:$C$378,3,FALSE))</f>
        <v>#N/A</v>
      </c>
      <c r="BP404">
        <v>0</v>
      </c>
      <c r="BQ404">
        <v>28.37</v>
      </c>
      <c r="BR404">
        <v>32.54</v>
      </c>
      <c r="BS404">
        <v>33.19</v>
      </c>
      <c r="BT404">
        <v>33.549999999999997</v>
      </c>
    </row>
    <row r="405" spans="1:72" x14ac:dyDescent="0.3">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I405">
        <v>6.2</v>
      </c>
      <c r="AJ405">
        <v>29.3</v>
      </c>
      <c r="BB405" t="s">
        <v>707</v>
      </c>
      <c r="BC405" t="e">
        <f>IFERROR(VLOOKUP(BB405,'class and classification'!$A$1:$B$338,2,FALSE),VLOOKUP(BB405,'class and classification'!$A$340:$B$378,2,FALSE))</f>
        <v>#N/A</v>
      </c>
      <c r="BD405" t="e">
        <f>IFERROR(VLOOKUP(BB405,'class and classification'!$A$1:$C$338,3,FALSE),VLOOKUP(BB405,'class and classification'!$A$340:$C$378,3,FALSE))</f>
        <v>#N/A</v>
      </c>
      <c r="BG405">
        <v>0.3</v>
      </c>
      <c r="BH405">
        <v>1</v>
      </c>
      <c r="BI405">
        <v>8.1999999999999993</v>
      </c>
      <c r="BJ405">
        <v>10.7</v>
      </c>
      <c r="BL405" t="s">
        <v>707</v>
      </c>
      <c r="BM405" t="e">
        <f>IFERROR(VLOOKUP(BL405,'class and classification'!$A$1:$B$338,2,FALSE),VLOOKUP(BL405,'class and classification'!$A$340:$B$378,2,FALSE))</f>
        <v>#N/A</v>
      </c>
      <c r="BN405" t="e">
        <f>IFERROR(VLOOKUP(BL405,'class and classification'!$A$1:$C$338,3,FALSE),VLOOKUP(BL405,'class and classification'!$A$340:$C$378,3,FALSE))</f>
        <v>#N/A</v>
      </c>
      <c r="BO405">
        <v>59.98</v>
      </c>
      <c r="BP405">
        <v>54.53</v>
      </c>
      <c r="BQ405">
        <v>75.7</v>
      </c>
      <c r="BR405">
        <v>72.42</v>
      </c>
      <c r="BS405">
        <v>72.73</v>
      </c>
      <c r="BT405">
        <v>76.75</v>
      </c>
    </row>
    <row r="406" spans="1:72"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I406">
        <v>3</v>
      </c>
      <c r="AJ406">
        <v>12.8</v>
      </c>
      <c r="BB406" t="s">
        <v>688</v>
      </c>
      <c r="BC406" t="e">
        <f>IFERROR(VLOOKUP(BB406,'class and classification'!$A$1:$B$338,2,FALSE),VLOOKUP(BB406,'class and classification'!$A$340:$B$378,2,FALSE))</f>
        <v>#N/A</v>
      </c>
      <c r="BD406" t="e">
        <f>IFERROR(VLOOKUP(BB406,'class and classification'!$A$1:$C$338,3,FALSE),VLOOKUP(BB406,'class and classification'!$A$340:$C$378,3,FALSE))</f>
        <v>#N/A</v>
      </c>
      <c r="BG406">
        <v>8.1</v>
      </c>
      <c r="BH406">
        <v>15.3</v>
      </c>
      <c r="BI406">
        <v>23</v>
      </c>
      <c r="BJ406">
        <v>27.2</v>
      </c>
      <c r="BL406" t="s">
        <v>688</v>
      </c>
      <c r="BM406" t="e">
        <f>IFERROR(VLOOKUP(BL406,'class and classification'!$A$1:$B$338,2,FALSE),VLOOKUP(BL406,'class and classification'!$A$340:$B$378,2,FALSE))</f>
        <v>#N/A</v>
      </c>
      <c r="BN406" t="e">
        <f>IFERROR(VLOOKUP(BL406,'class and classification'!$A$1:$C$338,3,FALSE),VLOOKUP(BL406,'class and classification'!$A$340:$C$378,3,FALSE))</f>
        <v>#N/A</v>
      </c>
      <c r="BO406">
        <v>36.47</v>
      </c>
      <c r="BP406">
        <v>48.16</v>
      </c>
      <c r="BQ406">
        <v>77.650000000000006</v>
      </c>
      <c r="BR406">
        <v>82.9</v>
      </c>
      <c r="BS406">
        <v>83.05</v>
      </c>
      <c r="BT406">
        <v>83.43</v>
      </c>
    </row>
    <row r="407" spans="1:72"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95</v>
      </c>
      <c r="F407">
        <v>96</v>
      </c>
      <c r="G407">
        <v>96.5</v>
      </c>
      <c r="H407">
        <v>97</v>
      </c>
      <c r="I407">
        <v>97.9</v>
      </c>
      <c r="J407">
        <v>97.5</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I407">
        <v>5.4</v>
      </c>
      <c r="AJ407">
        <v>20.2</v>
      </c>
      <c r="BB407" t="s">
        <v>1201</v>
      </c>
      <c r="BC407" t="e">
        <f>IFERROR(VLOOKUP(BB407,'class and classification'!$A$1:$B$338,2,FALSE),VLOOKUP(BB407,'class and classification'!$A$340:$B$378,2,FALSE))</f>
        <v>#N/A</v>
      </c>
      <c r="BD407" t="e">
        <f>IFERROR(VLOOKUP(BB407,'class and classification'!$A$1:$C$338,3,FALSE),VLOOKUP(BB407,'class and classification'!$A$340:$C$378,3,FALSE))</f>
        <v>#N/A</v>
      </c>
      <c r="BG407">
        <v>6.5</v>
      </c>
      <c r="BH407">
        <v>8.1</v>
      </c>
      <c r="BI407">
        <v>14.7</v>
      </c>
      <c r="BJ407">
        <v>26</v>
      </c>
      <c r="BL407" t="s">
        <v>1201</v>
      </c>
      <c r="BM407" t="e">
        <f>IFERROR(VLOOKUP(BL407,'class and classification'!$A$1:$B$338,2,FALSE),VLOOKUP(BL407,'class and classification'!$A$340:$B$378,2,FALSE))</f>
        <v>#N/A</v>
      </c>
      <c r="BN407" t="e">
        <f>IFERROR(VLOOKUP(BL407,'class and classification'!$A$1:$C$338,3,FALSE),VLOOKUP(BL407,'class and classification'!$A$340:$C$378,3,FALSE))</f>
        <v>#N/A</v>
      </c>
      <c r="BO407">
        <v>96.97</v>
      </c>
      <c r="BP407">
        <v>85.89</v>
      </c>
      <c r="BQ407">
        <v>89.84</v>
      </c>
      <c r="BR407">
        <v>82.2</v>
      </c>
      <c r="BS407">
        <v>94.58</v>
      </c>
      <c r="BT407">
        <v>95.45</v>
      </c>
    </row>
    <row r="408" spans="1:72"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86</v>
      </c>
      <c r="F408">
        <v>89</v>
      </c>
      <c r="G408">
        <v>91.600000000000009</v>
      </c>
      <c r="H408">
        <v>93.9</v>
      </c>
      <c r="I408">
        <v>94.6</v>
      </c>
      <c r="J408">
        <v>94.6</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BB408" t="s">
        <v>857</v>
      </c>
      <c r="BC408" t="e">
        <f>IFERROR(VLOOKUP(BB408,'class and classification'!$A$1:$B$338,2,FALSE),VLOOKUP(BB408,'class and classification'!$A$340:$B$378,2,FALSE))</f>
        <v>#N/A</v>
      </c>
      <c r="BD408" t="e">
        <f>IFERROR(VLOOKUP(BB408,'class and classification'!$A$1:$C$338,3,FALSE),VLOOKUP(BB408,'class and classification'!$A$340:$C$378,3,FALSE))</f>
        <v>#N/A</v>
      </c>
      <c r="BG408">
        <v>0.7</v>
      </c>
      <c r="BH408">
        <v>1.5</v>
      </c>
      <c r="BI408">
        <v>8.3000000000000007</v>
      </c>
      <c r="BJ408">
        <v>22.5</v>
      </c>
      <c r="BL408" t="s">
        <v>857</v>
      </c>
      <c r="BM408" t="e">
        <f>IFERROR(VLOOKUP(BL408,'class and classification'!$A$1:$B$338,2,FALSE),VLOOKUP(BL408,'class and classification'!$A$340:$B$378,2,FALSE))</f>
        <v>#N/A</v>
      </c>
      <c r="BN408" t="e">
        <f>IFERROR(VLOOKUP(BL408,'class and classification'!$A$1:$C$338,3,FALSE),VLOOKUP(BL408,'class and classification'!$A$340:$C$378,3,FALSE))</f>
        <v>#N/A</v>
      </c>
      <c r="BO408">
        <v>0.6</v>
      </c>
      <c r="BP408">
        <v>16.55</v>
      </c>
      <c r="BQ408">
        <v>47.45</v>
      </c>
      <c r="BR408">
        <v>62.05</v>
      </c>
      <c r="BS408">
        <v>62.82</v>
      </c>
      <c r="BT408">
        <v>63.03</v>
      </c>
    </row>
    <row r="409" spans="1:72"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91</v>
      </c>
      <c r="F409">
        <v>93</v>
      </c>
      <c r="G409">
        <v>94.9</v>
      </c>
      <c r="H409">
        <v>95.5</v>
      </c>
      <c r="I409">
        <v>95.9</v>
      </c>
      <c r="J409">
        <v>95.6</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BB409" t="s">
        <v>1213</v>
      </c>
      <c r="BC409" t="e">
        <f>IFERROR(VLOOKUP(BB409,'class and classification'!$A$1:$B$338,2,FALSE),VLOOKUP(BB409,'class and classification'!$A$340:$B$378,2,FALSE))</f>
        <v>#N/A</v>
      </c>
      <c r="BD409" t="e">
        <f>IFERROR(VLOOKUP(BB409,'class and classification'!$A$1:$C$338,3,FALSE),VLOOKUP(BB409,'class and classification'!$A$340:$C$378,3,FALSE))</f>
        <v>#N/A</v>
      </c>
      <c r="BG409">
        <v>6.3</v>
      </c>
      <c r="BH409">
        <v>8.6</v>
      </c>
      <c r="BI409">
        <v>9.8000000000000007</v>
      </c>
      <c r="BJ409">
        <v>10.3</v>
      </c>
      <c r="BL409" t="s">
        <v>1213</v>
      </c>
      <c r="BM409" t="e">
        <f>IFERROR(VLOOKUP(BL409,'class and classification'!$A$1:$B$338,2,FALSE),VLOOKUP(BL409,'class and classification'!$A$340:$B$378,2,FALSE))</f>
        <v>#N/A</v>
      </c>
      <c r="BN409" t="e">
        <f>IFERROR(VLOOKUP(BL409,'class and classification'!$A$1:$C$338,3,FALSE),VLOOKUP(BL409,'class and classification'!$A$340:$C$378,3,FALSE))</f>
        <v>#N/A</v>
      </c>
      <c r="BO409">
        <v>24.3</v>
      </c>
      <c r="BP409">
        <v>46.44</v>
      </c>
      <c r="BQ409">
        <v>82.21</v>
      </c>
      <c r="BR409">
        <v>85.8</v>
      </c>
      <c r="BS409">
        <v>83.83</v>
      </c>
      <c r="BT409">
        <v>84.57</v>
      </c>
    </row>
    <row r="410" spans="1:72"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93</v>
      </c>
      <c r="F410">
        <v>95</v>
      </c>
      <c r="G410">
        <v>96.300000000000011</v>
      </c>
      <c r="H410">
        <v>96.5</v>
      </c>
      <c r="I410">
        <v>95.9</v>
      </c>
      <c r="J410">
        <v>95</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BB410" t="s">
        <v>698</v>
      </c>
      <c r="BC410" t="e">
        <f>IFERROR(VLOOKUP(BB410,'class and classification'!$A$1:$B$338,2,FALSE),VLOOKUP(BB410,'class and classification'!$A$340:$B$378,2,FALSE))</f>
        <v>#N/A</v>
      </c>
      <c r="BD410" t="e">
        <f>IFERROR(VLOOKUP(BB410,'class and classification'!$A$1:$C$338,3,FALSE),VLOOKUP(BB410,'class and classification'!$A$340:$C$378,3,FALSE))</f>
        <v>#N/A</v>
      </c>
      <c r="BG410">
        <v>21.6</v>
      </c>
      <c r="BH410">
        <v>25.4</v>
      </c>
      <c r="BI410">
        <v>38.299999999999997</v>
      </c>
      <c r="BJ410">
        <v>58.5</v>
      </c>
      <c r="BL410" t="s">
        <v>698</v>
      </c>
      <c r="BM410" t="e">
        <f>IFERROR(VLOOKUP(BL410,'class and classification'!$A$1:$B$338,2,FALSE),VLOOKUP(BL410,'class and classification'!$A$340:$B$378,2,FALSE))</f>
        <v>#N/A</v>
      </c>
      <c r="BN410" t="e">
        <f>IFERROR(VLOOKUP(BL410,'class and classification'!$A$1:$C$338,3,FALSE),VLOOKUP(BL410,'class and classification'!$A$340:$C$378,3,FALSE))</f>
        <v>#N/A</v>
      </c>
      <c r="BO410">
        <v>30.85</v>
      </c>
      <c r="BP410">
        <v>53.04</v>
      </c>
      <c r="BQ410">
        <v>68.88</v>
      </c>
      <c r="BR410">
        <v>74.08</v>
      </c>
      <c r="BS410">
        <v>76.13</v>
      </c>
      <c r="BT410">
        <v>78.45</v>
      </c>
    </row>
    <row r="411" spans="1:72"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83</v>
      </c>
      <c r="F411">
        <v>87</v>
      </c>
      <c r="G411">
        <v>90</v>
      </c>
      <c r="H411">
        <v>92.2</v>
      </c>
      <c r="I411">
        <v>92.4</v>
      </c>
      <c r="J411">
        <v>92.2</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BB411" t="s">
        <v>877</v>
      </c>
      <c r="BC411" t="e">
        <f>IFERROR(VLOOKUP(BB411,'class and classification'!$A$1:$B$338,2,FALSE),VLOOKUP(BB411,'class and classification'!$A$340:$B$378,2,FALSE))</f>
        <v>#N/A</v>
      </c>
      <c r="BD411" t="e">
        <f>IFERROR(VLOOKUP(BB411,'class and classification'!$A$1:$C$338,3,FALSE),VLOOKUP(BB411,'class and classification'!$A$340:$C$378,3,FALSE))</f>
        <v>#N/A</v>
      </c>
      <c r="BG411">
        <v>0.3</v>
      </c>
      <c r="BH411">
        <v>1</v>
      </c>
      <c r="BI411">
        <v>9.5</v>
      </c>
      <c r="BJ411">
        <v>22.2</v>
      </c>
      <c r="BL411" t="s">
        <v>877</v>
      </c>
      <c r="BM411" t="e">
        <f>IFERROR(VLOOKUP(BL411,'class and classification'!$A$1:$B$338,2,FALSE),VLOOKUP(BL411,'class and classification'!$A$340:$B$378,2,FALSE))</f>
        <v>#N/A</v>
      </c>
      <c r="BN411" t="e">
        <f>IFERROR(VLOOKUP(BL411,'class and classification'!$A$1:$C$338,3,FALSE),VLOOKUP(BL411,'class and classification'!$A$340:$C$378,3,FALSE))</f>
        <v>#N/A</v>
      </c>
      <c r="BO411">
        <v>0.55999999999999994</v>
      </c>
      <c r="BP411">
        <v>22.86</v>
      </c>
      <c r="BQ411">
        <v>46.02</v>
      </c>
      <c r="BR411">
        <v>51.35</v>
      </c>
      <c r="BS411">
        <v>52.03</v>
      </c>
      <c r="BT411">
        <v>54.4</v>
      </c>
    </row>
    <row r="412" spans="1:72"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89</v>
      </c>
      <c r="F412">
        <v>89</v>
      </c>
      <c r="G412">
        <v>93</v>
      </c>
      <c r="H412">
        <v>92.5</v>
      </c>
      <c r="I412">
        <v>93.8</v>
      </c>
      <c r="J412">
        <v>94.1</v>
      </c>
      <c r="AB412" t="s">
        <v>1328</v>
      </c>
      <c r="AC412" t="e">
        <f>IFERROR(VLOOKUP(AB412,'class and classification'!$A$1:$B$338,2,FALSE),VLOOKUP(AB412,'class and classification'!$A$340:$B$378,2,FALSE))</f>
        <v>#N/A</v>
      </c>
      <c r="AD412" t="e">
        <f>IFERROR(VLOOKUP(AB412,'class and classification'!$A$1:$C$338,3,FALSE),VLOOKUP(AB412,'class and classification'!$A$340:$C$378,3,FALSE))</f>
        <v>#N/A</v>
      </c>
      <c r="BB412" t="s">
        <v>885</v>
      </c>
      <c r="BC412" t="e">
        <f>IFERROR(VLOOKUP(BB412,'class and classification'!$A$1:$B$338,2,FALSE),VLOOKUP(BB412,'class and classification'!$A$340:$B$378,2,FALSE))</f>
        <v>#N/A</v>
      </c>
      <c r="BD412" t="e">
        <f>IFERROR(VLOOKUP(BB412,'class and classification'!$A$1:$C$338,3,FALSE),VLOOKUP(BB412,'class and classification'!$A$340:$C$378,3,FALSE))</f>
        <v>#N/A</v>
      </c>
      <c r="BG412">
        <v>7.2</v>
      </c>
      <c r="BH412">
        <v>8.5</v>
      </c>
      <c r="BI412">
        <v>9.4</v>
      </c>
      <c r="BJ412">
        <v>15.1</v>
      </c>
      <c r="BL412" t="s">
        <v>885</v>
      </c>
      <c r="BM412" t="e">
        <f>IFERROR(VLOOKUP(BL412,'class and classification'!$A$1:$B$338,2,FALSE),VLOOKUP(BL412,'class and classification'!$A$340:$B$378,2,FALSE))</f>
        <v>#N/A</v>
      </c>
      <c r="BN412" t="e">
        <f>IFERROR(VLOOKUP(BL412,'class and classification'!$A$1:$C$338,3,FALSE),VLOOKUP(BL412,'class and classification'!$A$340:$C$378,3,FALSE))</f>
        <v>#N/A</v>
      </c>
      <c r="BO412">
        <v>12.21</v>
      </c>
      <c r="BP412">
        <v>36.08</v>
      </c>
      <c r="BQ412">
        <v>78.45</v>
      </c>
      <c r="BR412">
        <v>80.790000000000006</v>
      </c>
      <c r="BS412">
        <v>79.819999999999993</v>
      </c>
      <c r="BT412">
        <v>78.33</v>
      </c>
    </row>
    <row r="413" spans="1:72"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85</v>
      </c>
      <c r="F413">
        <v>88</v>
      </c>
      <c r="G413">
        <v>90.7</v>
      </c>
      <c r="H413">
        <v>91.5</v>
      </c>
      <c r="I413">
        <v>91.7</v>
      </c>
      <c r="J413">
        <v>90.6</v>
      </c>
      <c r="AB413" t="s">
        <v>1329</v>
      </c>
      <c r="AC413" t="e">
        <f>IFERROR(VLOOKUP(AB413,'class and classification'!$A$1:$B$338,2,FALSE),VLOOKUP(AB413,'class and classification'!$A$340:$B$378,2,FALSE))</f>
        <v>#N/A</v>
      </c>
      <c r="AD413" t="e">
        <f>IFERROR(VLOOKUP(AB413,'class and classification'!$A$1:$C$338,3,FALSE),VLOOKUP(AB413,'class and classification'!$A$340:$C$378,3,FALSE))</f>
        <v>#N/A</v>
      </c>
      <c r="BB413" t="s">
        <v>1216</v>
      </c>
      <c r="BC413" t="e">
        <f>IFERROR(VLOOKUP(BB413,'class and classification'!$A$1:$B$338,2,FALSE),VLOOKUP(BB413,'class and classification'!$A$340:$B$378,2,FALSE))</f>
        <v>#N/A</v>
      </c>
      <c r="BD413" t="e">
        <f>IFERROR(VLOOKUP(BB413,'class and classification'!$A$1:$C$338,3,FALSE),VLOOKUP(BB413,'class and classification'!$A$340:$C$378,3,FALSE))</f>
        <v>#N/A</v>
      </c>
      <c r="BG413">
        <v>4.2</v>
      </c>
      <c r="BH413">
        <v>7.2</v>
      </c>
      <c r="BI413">
        <v>9.6999999999999993</v>
      </c>
      <c r="BJ413">
        <v>14.4</v>
      </c>
      <c r="BL413" t="s">
        <v>1216</v>
      </c>
      <c r="BM413" t="e">
        <f>IFERROR(VLOOKUP(BL413,'class and classification'!$A$1:$B$338,2,FALSE),VLOOKUP(BL413,'class and classification'!$A$340:$B$378,2,FALSE))</f>
        <v>#N/A</v>
      </c>
      <c r="BN413" t="e">
        <f>IFERROR(VLOOKUP(BL413,'class and classification'!$A$1:$C$338,3,FALSE),VLOOKUP(BL413,'class and classification'!$A$340:$C$378,3,FALSE))</f>
        <v>#N/A</v>
      </c>
      <c r="BO413">
        <v>50.980000000000004</v>
      </c>
      <c r="BP413">
        <v>46.08</v>
      </c>
      <c r="BQ413">
        <v>71.31</v>
      </c>
      <c r="BR413">
        <v>91.93</v>
      </c>
      <c r="BS413">
        <v>82.45</v>
      </c>
      <c r="BT413">
        <v>86.64</v>
      </c>
    </row>
    <row r="414" spans="1:72"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99</v>
      </c>
      <c r="F414">
        <v>99</v>
      </c>
      <c r="G414">
        <v>99.7</v>
      </c>
      <c r="H414">
        <v>98.9</v>
      </c>
      <c r="I414">
        <v>99.1</v>
      </c>
      <c r="J414">
        <v>99</v>
      </c>
      <c r="AB414" t="s">
        <v>1330</v>
      </c>
      <c r="AC414" t="e">
        <f>IFERROR(VLOOKUP(AB414,'class and classification'!$A$1:$B$338,2,FALSE),VLOOKUP(AB414,'class and classification'!$A$340:$B$378,2,FALSE))</f>
        <v>#N/A</v>
      </c>
      <c r="AD414" t="e">
        <f>IFERROR(VLOOKUP(AB414,'class and classification'!$A$1:$C$338,3,FALSE),VLOOKUP(AB414,'class and classification'!$A$340:$C$378,3,FALSE))</f>
        <v>#N/A</v>
      </c>
      <c r="BB414" t="s">
        <v>907</v>
      </c>
      <c r="BC414" t="e">
        <f>IFERROR(VLOOKUP(BB414,'class and classification'!$A$1:$B$338,2,FALSE),VLOOKUP(BB414,'class and classification'!$A$340:$B$378,2,FALSE))</f>
        <v>#N/A</v>
      </c>
      <c r="BD414" t="e">
        <f>IFERROR(VLOOKUP(BB414,'class and classification'!$A$1:$C$338,3,FALSE),VLOOKUP(BB414,'class and classification'!$A$340:$C$378,3,FALSE))</f>
        <v>#N/A</v>
      </c>
      <c r="BG414">
        <v>0.2</v>
      </c>
      <c r="BH414">
        <v>0.4</v>
      </c>
      <c r="BI414">
        <v>1.1000000000000001</v>
      </c>
      <c r="BJ414">
        <v>1.1000000000000001</v>
      </c>
      <c r="BL414" t="s">
        <v>907</v>
      </c>
      <c r="BM414" t="e">
        <f>IFERROR(VLOOKUP(BL414,'class and classification'!$A$1:$B$338,2,FALSE),VLOOKUP(BL414,'class and classification'!$A$340:$B$378,2,FALSE))</f>
        <v>#N/A</v>
      </c>
      <c r="BN414" t="e">
        <f>IFERROR(VLOOKUP(BL414,'class and classification'!$A$1:$C$338,3,FALSE),VLOOKUP(BL414,'class and classification'!$A$340:$C$378,3,FALSE))</f>
        <v>#N/A</v>
      </c>
      <c r="BO414">
        <v>0</v>
      </c>
      <c r="BP414">
        <v>1.31</v>
      </c>
      <c r="BQ414">
        <v>17.510000000000002</v>
      </c>
      <c r="BR414">
        <v>20.09</v>
      </c>
      <c r="BS414">
        <v>21.13</v>
      </c>
      <c r="BT414">
        <v>21.28</v>
      </c>
    </row>
    <row r="415" spans="1:72" x14ac:dyDescent="0.3">
      <c r="AB415" t="s">
        <v>1331</v>
      </c>
      <c r="AC415" t="e">
        <f>IFERROR(VLOOKUP(AB415,'class and classification'!$A$1:$B$338,2,FALSE),VLOOKUP(AB415,'class and classification'!$A$340:$B$378,2,FALSE))</f>
        <v>#N/A</v>
      </c>
      <c r="AD415" t="e">
        <f>IFERROR(VLOOKUP(AB415,'class and classification'!$A$1:$C$338,3,FALSE),VLOOKUP(AB415,'class and classification'!$A$340:$C$378,3,FALSE))</f>
        <v>#N/A</v>
      </c>
      <c r="BB415" t="s">
        <v>719</v>
      </c>
      <c r="BC415" t="e">
        <f>IFERROR(VLOOKUP(BB415,'class and classification'!$A$1:$B$338,2,FALSE),VLOOKUP(BB415,'class and classification'!$A$340:$B$378,2,FALSE))</f>
        <v>#N/A</v>
      </c>
      <c r="BD415" t="e">
        <f>IFERROR(VLOOKUP(BB415,'class and classification'!$A$1:$C$338,3,FALSE),VLOOKUP(BB415,'class and classification'!$A$340:$C$378,3,FALSE))</f>
        <v>#N/A</v>
      </c>
      <c r="BG415">
        <v>0.7</v>
      </c>
      <c r="BH415">
        <v>1.5</v>
      </c>
      <c r="BI415">
        <v>4.5999999999999996</v>
      </c>
      <c r="BJ415">
        <v>7</v>
      </c>
      <c r="BL415" t="s">
        <v>719</v>
      </c>
      <c r="BM415" t="e">
        <f>IFERROR(VLOOKUP(BL415,'class and classification'!$A$1:$B$338,2,FALSE),VLOOKUP(BL415,'class and classification'!$A$340:$B$378,2,FALSE))</f>
        <v>#N/A</v>
      </c>
      <c r="BN415" t="e">
        <f>IFERROR(VLOOKUP(BL415,'class and classification'!$A$1:$C$338,3,FALSE),VLOOKUP(BL415,'class and classification'!$A$340:$C$378,3,FALSE))</f>
        <v>#N/A</v>
      </c>
      <c r="BO415">
        <v>9.0300000000000011</v>
      </c>
      <c r="BP415">
        <v>44.5</v>
      </c>
      <c r="BQ415">
        <v>72.260000000000005</v>
      </c>
      <c r="BR415">
        <v>75.09</v>
      </c>
      <c r="BS415">
        <v>75.58</v>
      </c>
      <c r="BT415">
        <v>76.48</v>
      </c>
    </row>
    <row r="416" spans="1:72"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AB416" t="s">
        <v>1332</v>
      </c>
      <c r="AC416" t="e">
        <f>IFERROR(VLOOKUP(AB416,'class and classification'!$A$1:$B$338,2,FALSE),VLOOKUP(AB416,'class and classification'!$A$340:$B$378,2,FALSE))</f>
        <v>#N/A</v>
      </c>
      <c r="AD416" t="e">
        <f>IFERROR(VLOOKUP(AB416,'class and classification'!$A$1:$C$338,3,FALSE),VLOOKUP(AB416,'class and classification'!$A$340:$C$378,3,FALSE))</f>
        <v>#N/A</v>
      </c>
      <c r="BB416" t="s">
        <v>1210</v>
      </c>
      <c r="BC416" t="e">
        <f>IFERROR(VLOOKUP(BB416,'class and classification'!$A$1:$B$338,2,FALSE),VLOOKUP(BB416,'class and classification'!$A$340:$B$378,2,FALSE))</f>
        <v>#N/A</v>
      </c>
      <c r="BD416" t="e">
        <f>IFERROR(VLOOKUP(BB416,'class and classification'!$A$1:$C$338,3,FALSE),VLOOKUP(BB416,'class and classification'!$A$340:$C$378,3,FALSE))</f>
        <v>#N/A</v>
      </c>
      <c r="BG416">
        <v>8.1</v>
      </c>
      <c r="BH416">
        <v>9.4</v>
      </c>
      <c r="BI416">
        <v>11.3</v>
      </c>
      <c r="BJ416">
        <v>37.299999999999997</v>
      </c>
      <c r="BL416" t="s">
        <v>1210</v>
      </c>
      <c r="BM416" t="e">
        <f>IFERROR(VLOOKUP(BL416,'class and classification'!$A$1:$B$338,2,FALSE),VLOOKUP(BL416,'class and classification'!$A$340:$B$378,2,FALSE))</f>
        <v>#N/A</v>
      </c>
      <c r="BN416" t="e">
        <f>IFERROR(VLOOKUP(BL416,'class and classification'!$A$1:$C$338,3,FALSE),VLOOKUP(BL416,'class and classification'!$A$340:$C$378,3,FALSE))</f>
        <v>#N/A</v>
      </c>
      <c r="BO416">
        <v>61.870000000000005</v>
      </c>
      <c r="BP416">
        <v>56.65</v>
      </c>
      <c r="BQ416">
        <v>71.540000000000006</v>
      </c>
      <c r="BR416">
        <v>76.56</v>
      </c>
      <c r="BS416">
        <v>78.739999999999995</v>
      </c>
      <c r="BT416">
        <v>84.53</v>
      </c>
    </row>
    <row r="417" spans="1:72"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77</v>
      </c>
      <c r="F417">
        <v>84</v>
      </c>
      <c r="G417">
        <v>89.1</v>
      </c>
      <c r="H417">
        <v>92.3</v>
      </c>
      <c r="I417">
        <v>93.4</v>
      </c>
      <c r="J417">
        <v>93.3</v>
      </c>
      <c r="AB417" t="s">
        <v>1333</v>
      </c>
      <c r="AC417" t="e">
        <f>IFERROR(VLOOKUP(AB417,'class and classification'!$A$1:$B$338,2,FALSE),VLOOKUP(AB417,'class and classification'!$A$340:$B$378,2,FALSE))</f>
        <v>#N/A</v>
      </c>
      <c r="AD417" t="e">
        <f>IFERROR(VLOOKUP(AB417,'class and classification'!$A$1:$C$338,3,FALSE),VLOOKUP(AB417,'class and classification'!$A$340:$C$378,3,FALSE))</f>
        <v>#N/A</v>
      </c>
      <c r="BB417" t="s">
        <v>1135</v>
      </c>
      <c r="BC417" t="e">
        <f>IFERROR(VLOOKUP(BB417,'class and classification'!$A$1:$B$338,2,FALSE),VLOOKUP(BB417,'class and classification'!$A$340:$B$378,2,FALSE))</f>
        <v>#N/A</v>
      </c>
      <c r="BD417" t="e">
        <f>IFERROR(VLOOKUP(BB417,'class and classification'!$A$1:$C$338,3,FALSE),VLOOKUP(BB417,'class and classification'!$A$340:$C$378,3,FALSE))</f>
        <v>#N/A</v>
      </c>
      <c r="BG417">
        <v>2.2999999999999998</v>
      </c>
      <c r="BH417">
        <v>3.9</v>
      </c>
      <c r="BI417">
        <v>9.1</v>
      </c>
      <c r="BJ417">
        <v>17.7</v>
      </c>
      <c r="BL417" t="s">
        <v>1135</v>
      </c>
      <c r="BM417" t="e">
        <f>IFERROR(VLOOKUP(BL417,'class and classification'!$A$1:$B$338,2,FALSE),VLOOKUP(BL417,'class and classification'!$A$340:$B$378,2,FALSE))</f>
        <v>#N/A</v>
      </c>
      <c r="BN417" t="e">
        <f>IFERROR(VLOOKUP(BL417,'class and classification'!$A$1:$C$338,3,FALSE),VLOOKUP(BL417,'class and classification'!$A$340:$C$378,3,FALSE))</f>
        <v>#N/A</v>
      </c>
      <c r="BO417">
        <v>7.03</v>
      </c>
      <c r="BP417">
        <v>29.3</v>
      </c>
      <c r="BQ417">
        <v>78.13</v>
      </c>
      <c r="BR417">
        <v>79.27</v>
      </c>
      <c r="BS417">
        <v>79.7</v>
      </c>
      <c r="BT417">
        <v>80.52</v>
      </c>
    </row>
    <row r="418" spans="1:72"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87</v>
      </c>
      <c r="F418">
        <v>90</v>
      </c>
      <c r="G418">
        <v>92.6</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I418">
        <v>70.3</v>
      </c>
      <c r="AJ418">
        <v>92.3</v>
      </c>
      <c r="BB418" t="s">
        <v>911</v>
      </c>
      <c r="BC418" t="e">
        <f>IFERROR(VLOOKUP(BB418,'class and classification'!$A$1:$B$338,2,FALSE),VLOOKUP(BB418,'class and classification'!$A$340:$B$378,2,FALSE))</f>
        <v>#N/A</v>
      </c>
      <c r="BD418" t="e">
        <f>IFERROR(VLOOKUP(BB418,'class and classification'!$A$1:$C$338,3,FALSE),VLOOKUP(BB418,'class and classification'!$A$340:$C$378,3,FALSE))</f>
        <v>#N/A</v>
      </c>
      <c r="BG418">
        <v>0.2</v>
      </c>
      <c r="BH418">
        <v>0.5</v>
      </c>
      <c r="BI418">
        <v>1.9</v>
      </c>
      <c r="BJ418">
        <v>2.1</v>
      </c>
      <c r="BL418" t="s">
        <v>911</v>
      </c>
      <c r="BM418" t="e">
        <f>IFERROR(VLOOKUP(BL418,'class and classification'!$A$1:$B$338,2,FALSE),VLOOKUP(BL418,'class and classification'!$A$340:$B$378,2,FALSE))</f>
        <v>#N/A</v>
      </c>
      <c r="BN418" t="e">
        <f>IFERROR(VLOOKUP(BL418,'class and classification'!$A$1:$C$338,3,FALSE),VLOOKUP(BL418,'class and classification'!$A$340:$C$378,3,FALSE))</f>
        <v>#N/A</v>
      </c>
      <c r="BO418">
        <v>0</v>
      </c>
      <c r="BP418">
        <v>0</v>
      </c>
      <c r="BQ418">
        <v>40.51</v>
      </c>
      <c r="BR418">
        <v>47.11</v>
      </c>
      <c r="BS418">
        <v>46.37</v>
      </c>
      <c r="BT418">
        <v>48.28</v>
      </c>
    </row>
    <row r="419" spans="1:72"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97</v>
      </c>
      <c r="F419">
        <v>98</v>
      </c>
      <c r="G419">
        <v>98.5</v>
      </c>
      <c r="H419">
        <v>98.8</v>
      </c>
      <c r="I419">
        <v>98.5</v>
      </c>
      <c r="J419">
        <v>98.2</v>
      </c>
      <c r="AB419" t="s">
        <v>1334</v>
      </c>
      <c r="AC419" t="e">
        <f>IFERROR(VLOOKUP(AB419,'class and classification'!$A$1:$B$338,2,FALSE),VLOOKUP(AB419,'class and classification'!$A$340:$B$378,2,FALSE))</f>
        <v>#N/A</v>
      </c>
      <c r="AD419" t="e">
        <f>IFERROR(VLOOKUP(AB419,'class and classification'!$A$1:$C$338,3,FALSE),VLOOKUP(AB419,'class and classification'!$A$340:$C$378,3,FALSE))</f>
        <v>#N/A</v>
      </c>
      <c r="BB419" t="s">
        <v>1152</v>
      </c>
      <c r="BC419" t="e">
        <f>IFERROR(VLOOKUP(BB419,'class and classification'!$A$1:$B$338,2,FALSE),VLOOKUP(BB419,'class and classification'!$A$340:$B$378,2,FALSE))</f>
        <v>#N/A</v>
      </c>
      <c r="BD419" t="e">
        <f>IFERROR(VLOOKUP(BB419,'class and classification'!$A$1:$C$338,3,FALSE),VLOOKUP(BB419,'class and classification'!$A$340:$C$378,3,FALSE))</f>
        <v>#N/A</v>
      </c>
      <c r="BG419">
        <v>0.6</v>
      </c>
      <c r="BH419">
        <v>0.9</v>
      </c>
      <c r="BI419">
        <v>1</v>
      </c>
      <c r="BJ419">
        <v>25.8</v>
      </c>
      <c r="BL419" t="s">
        <v>1152</v>
      </c>
      <c r="BM419" t="e">
        <f>IFERROR(VLOOKUP(BL419,'class and classification'!$A$1:$B$338,2,FALSE),VLOOKUP(BL419,'class and classification'!$A$340:$B$378,2,FALSE))</f>
        <v>#N/A</v>
      </c>
      <c r="BN419" t="e">
        <f>IFERROR(VLOOKUP(BL419,'class and classification'!$A$1:$C$338,3,FALSE),VLOOKUP(BL419,'class and classification'!$A$340:$C$378,3,FALSE))</f>
        <v>#N/A</v>
      </c>
      <c r="BO419">
        <v>9.0499999999999989</v>
      </c>
      <c r="BP419">
        <v>42.5</v>
      </c>
      <c r="BQ419">
        <v>67.239999999999995</v>
      </c>
      <c r="BR419">
        <v>87.22</v>
      </c>
      <c r="BS419">
        <v>88.81</v>
      </c>
      <c r="BT419">
        <v>89.22</v>
      </c>
    </row>
    <row r="420" spans="1:72"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65</v>
      </c>
      <c r="F420">
        <v>71</v>
      </c>
      <c r="G420">
        <v>83.3</v>
      </c>
      <c r="H420">
        <v>88.7</v>
      </c>
      <c r="I420">
        <v>91.7</v>
      </c>
      <c r="J420">
        <v>91.8</v>
      </c>
      <c r="AB420" t="s">
        <v>1335</v>
      </c>
      <c r="AC420" t="e">
        <f>IFERROR(VLOOKUP(AB420,'class and classification'!$A$1:$B$338,2,FALSE),VLOOKUP(AB420,'class and classification'!$A$340:$B$378,2,FALSE))</f>
        <v>#N/A</v>
      </c>
      <c r="AD420" t="e">
        <f>IFERROR(VLOOKUP(AB420,'class and classification'!$A$1:$C$338,3,FALSE),VLOOKUP(AB420,'class and classification'!$A$340:$C$378,3,FALSE))</f>
        <v>#N/A</v>
      </c>
      <c r="BB420" t="s">
        <v>1156</v>
      </c>
      <c r="BC420" t="e">
        <f>IFERROR(VLOOKUP(BB420,'class and classification'!$A$1:$B$338,2,FALSE),VLOOKUP(BB420,'class and classification'!$A$340:$B$378,2,FALSE))</f>
        <v>#N/A</v>
      </c>
      <c r="BD420" t="e">
        <f>IFERROR(VLOOKUP(BB420,'class and classification'!$A$1:$C$338,3,FALSE),VLOOKUP(BB420,'class and classification'!$A$340:$C$378,3,FALSE))</f>
        <v>#N/A</v>
      </c>
      <c r="BG420">
        <v>1.5</v>
      </c>
      <c r="BH420">
        <v>5.4</v>
      </c>
      <c r="BI420">
        <v>10.9</v>
      </c>
      <c r="BJ420">
        <v>20.100000000000001</v>
      </c>
      <c r="BL420" t="s">
        <v>1156</v>
      </c>
      <c r="BM420" t="e">
        <f>IFERROR(VLOOKUP(BL420,'class and classification'!$A$1:$B$338,2,FALSE),VLOOKUP(BL420,'class and classification'!$A$340:$B$378,2,FALSE))</f>
        <v>#N/A</v>
      </c>
      <c r="BN420" t="e">
        <f>IFERROR(VLOOKUP(BL420,'class and classification'!$A$1:$C$338,3,FALSE),VLOOKUP(BL420,'class and classification'!$A$340:$C$378,3,FALSE))</f>
        <v>#N/A</v>
      </c>
      <c r="BO420">
        <v>13.320000000000002</v>
      </c>
      <c r="BP420">
        <v>51.53</v>
      </c>
      <c r="BQ420">
        <v>71.02</v>
      </c>
      <c r="BR420">
        <v>76.88</v>
      </c>
      <c r="BS420">
        <v>77.73</v>
      </c>
      <c r="BT420">
        <v>83.34</v>
      </c>
    </row>
    <row r="421" spans="1:72"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84</v>
      </c>
      <c r="F421">
        <v>87</v>
      </c>
      <c r="G421">
        <v>91.3</v>
      </c>
      <c r="AB421" t="s">
        <v>1336</v>
      </c>
      <c r="AC421" t="e">
        <f>IFERROR(VLOOKUP(AB421,'class and classification'!$A$1:$B$338,2,FALSE),VLOOKUP(AB421,'class and classification'!$A$340:$B$378,2,FALSE))</f>
        <v>#N/A</v>
      </c>
      <c r="AD421" t="e">
        <f>IFERROR(VLOOKUP(AB421,'class and classification'!$A$1:$C$338,3,FALSE),VLOOKUP(AB421,'class and classification'!$A$340:$C$378,3,FALSE))</f>
        <v>#N/A</v>
      </c>
      <c r="BB421" t="s">
        <v>712</v>
      </c>
      <c r="BC421" t="e">
        <f>IFERROR(VLOOKUP(BB421,'class and classification'!$A$1:$B$338,2,FALSE),VLOOKUP(BB421,'class and classification'!$A$340:$B$378,2,FALSE))</f>
        <v>#N/A</v>
      </c>
      <c r="BD421" t="e">
        <f>IFERROR(VLOOKUP(BB421,'class and classification'!$A$1:$C$338,3,FALSE),VLOOKUP(BB421,'class and classification'!$A$340:$C$378,3,FALSE))</f>
        <v>#N/A</v>
      </c>
      <c r="BG421">
        <v>0.5</v>
      </c>
      <c r="BH421">
        <v>17.2</v>
      </c>
      <c r="BI421">
        <v>48.8</v>
      </c>
      <c r="BJ421">
        <v>49.3</v>
      </c>
      <c r="BL421" t="s">
        <v>712</v>
      </c>
      <c r="BM421" t="e">
        <f>IFERROR(VLOOKUP(BL421,'class and classification'!$A$1:$B$338,2,FALSE),VLOOKUP(BL421,'class and classification'!$A$340:$B$378,2,FALSE))</f>
        <v>#N/A</v>
      </c>
      <c r="BN421" t="e">
        <f>IFERROR(VLOOKUP(BL421,'class and classification'!$A$1:$C$338,3,FALSE),VLOOKUP(BL421,'class and classification'!$A$340:$C$378,3,FALSE))</f>
        <v>#N/A</v>
      </c>
      <c r="BO421">
        <v>6.6000000000000005</v>
      </c>
      <c r="BP421">
        <v>50.06</v>
      </c>
      <c r="BQ421">
        <v>67.17</v>
      </c>
      <c r="BR421">
        <v>70.489999999999995</v>
      </c>
      <c r="BS421">
        <v>70.510000000000005</v>
      </c>
      <c r="BT421">
        <v>69.849999999999994</v>
      </c>
    </row>
    <row r="422" spans="1:72"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78</v>
      </c>
      <c r="F422">
        <v>81</v>
      </c>
      <c r="G422">
        <v>86.4</v>
      </c>
      <c r="AB422" t="s">
        <v>1337</v>
      </c>
      <c r="AC422" t="e">
        <f>IFERROR(VLOOKUP(AB422,'class and classification'!$A$1:$B$338,2,FALSE),VLOOKUP(AB422,'class and classification'!$A$340:$B$378,2,FALSE))</f>
        <v>#N/A</v>
      </c>
      <c r="AD422" t="e">
        <f>IFERROR(VLOOKUP(AB422,'class and classification'!$A$1:$C$338,3,FALSE),VLOOKUP(AB422,'class and classification'!$A$340:$C$378,3,FALSE))</f>
        <v>#N/A</v>
      </c>
      <c r="BB422" t="s">
        <v>1195</v>
      </c>
      <c r="BC422" t="e">
        <f>IFERROR(VLOOKUP(BB422,'class and classification'!$A$1:$B$338,2,FALSE),VLOOKUP(BB422,'class and classification'!$A$340:$B$378,2,FALSE))</f>
        <v>#N/A</v>
      </c>
      <c r="BD422" t="e">
        <f>IFERROR(VLOOKUP(BB422,'class and classification'!$A$1:$C$338,3,FALSE),VLOOKUP(BB422,'class and classification'!$A$340:$C$378,3,FALSE))</f>
        <v>#N/A</v>
      </c>
      <c r="BG422">
        <v>0.1</v>
      </c>
      <c r="BH422">
        <v>0.4</v>
      </c>
      <c r="BI422">
        <v>0.6</v>
      </c>
      <c r="BJ422">
        <v>1.3</v>
      </c>
      <c r="BL422" t="s">
        <v>1195</v>
      </c>
      <c r="BM422" t="e">
        <f>IFERROR(VLOOKUP(BL422,'class and classification'!$A$1:$B$338,2,FALSE),VLOOKUP(BL422,'class and classification'!$A$340:$B$378,2,FALSE))</f>
        <v>#N/A</v>
      </c>
      <c r="BN422" t="e">
        <f>IFERROR(VLOOKUP(BL422,'class and classification'!$A$1:$C$338,3,FALSE),VLOOKUP(BL422,'class and classification'!$A$340:$C$378,3,FALSE))</f>
        <v>#N/A</v>
      </c>
      <c r="BO422">
        <v>46.949999999999996</v>
      </c>
      <c r="BP422">
        <v>65.98</v>
      </c>
      <c r="BQ422">
        <v>77.16</v>
      </c>
      <c r="BR422">
        <v>83.21</v>
      </c>
      <c r="BS422">
        <v>87.9</v>
      </c>
      <c r="BT422">
        <v>87.79</v>
      </c>
    </row>
    <row r="423" spans="1:72"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87</v>
      </c>
      <c r="F423">
        <v>91</v>
      </c>
      <c r="G423">
        <v>92.7</v>
      </c>
      <c r="AB423" t="s">
        <v>1338</v>
      </c>
      <c r="AC423" t="e">
        <f>IFERROR(VLOOKUP(AB423,'class and classification'!$A$1:$B$338,2,FALSE),VLOOKUP(AB423,'class and classification'!$A$340:$B$378,2,FALSE))</f>
        <v>#N/A</v>
      </c>
      <c r="AD423" t="e">
        <f>IFERROR(VLOOKUP(AB423,'class and classification'!$A$1:$C$338,3,FALSE),VLOOKUP(AB423,'class and classification'!$A$340:$C$378,3,FALSE))</f>
        <v>#N/A</v>
      </c>
      <c r="BB423" t="s">
        <v>723</v>
      </c>
      <c r="BC423" t="e">
        <f>IFERROR(VLOOKUP(BB423,'class and classification'!$A$1:$B$338,2,FALSE),VLOOKUP(BB423,'class and classification'!$A$340:$B$378,2,FALSE))</f>
        <v>#N/A</v>
      </c>
      <c r="BD423" t="e">
        <f>IFERROR(VLOOKUP(BB423,'class and classification'!$A$1:$C$338,3,FALSE),VLOOKUP(BB423,'class and classification'!$A$340:$C$378,3,FALSE))</f>
        <v>#N/A</v>
      </c>
      <c r="BG423">
        <v>5.8</v>
      </c>
      <c r="BH423">
        <v>9</v>
      </c>
      <c r="BI423">
        <v>26.8</v>
      </c>
      <c r="BJ423">
        <v>44</v>
      </c>
      <c r="BL423" t="s">
        <v>723</v>
      </c>
      <c r="BM423" t="e">
        <f>IFERROR(VLOOKUP(BL423,'class and classification'!$A$1:$B$338,2,FALSE),VLOOKUP(BL423,'class and classification'!$A$340:$B$378,2,FALSE))</f>
        <v>#N/A</v>
      </c>
      <c r="BN423" t="e">
        <f>IFERROR(VLOOKUP(BL423,'class and classification'!$A$1:$C$338,3,FALSE),VLOOKUP(BL423,'class and classification'!$A$340:$C$378,3,FALSE))</f>
        <v>#N/A</v>
      </c>
      <c r="BO423">
        <v>50.370000000000005</v>
      </c>
      <c r="BP423">
        <v>61.14</v>
      </c>
      <c r="BQ423">
        <v>71.739999999999995</v>
      </c>
      <c r="BR423">
        <v>78.41</v>
      </c>
      <c r="BS423">
        <v>78.709999999999994</v>
      </c>
      <c r="BT423">
        <v>82.31</v>
      </c>
    </row>
    <row r="424" spans="1:72"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H424">
        <v>92.3</v>
      </c>
      <c r="I424">
        <v>94</v>
      </c>
      <c r="J424">
        <v>93.8</v>
      </c>
      <c r="AB424" t="s">
        <v>1339</v>
      </c>
      <c r="AC424" t="e">
        <f>IFERROR(VLOOKUP(AB424,'class and classification'!$A$1:$B$338,2,FALSE),VLOOKUP(AB424,'class and classification'!$A$340:$B$378,2,FALSE))</f>
        <v>#N/A</v>
      </c>
      <c r="AD424" t="e">
        <f>IFERROR(VLOOKUP(AB424,'class and classification'!$A$1:$C$338,3,FALSE),VLOOKUP(AB424,'class and classification'!$A$340:$C$378,3,FALSE))</f>
        <v>#N/A</v>
      </c>
      <c r="BB424" t="s">
        <v>1076</v>
      </c>
      <c r="BC424" t="e">
        <f>IFERROR(VLOOKUP(BB424,'class and classification'!$A$1:$B$338,2,FALSE),VLOOKUP(BB424,'class and classification'!$A$340:$B$378,2,FALSE))</f>
        <v>#N/A</v>
      </c>
      <c r="BD424" t="e">
        <f>IFERROR(VLOOKUP(BB424,'class and classification'!$A$1:$C$338,3,FALSE),VLOOKUP(BB424,'class and classification'!$A$340:$C$378,3,FALSE))</f>
        <v>#N/A</v>
      </c>
      <c r="BG424">
        <v>11.2</v>
      </c>
      <c r="BH424">
        <v>24</v>
      </c>
      <c r="BI424">
        <v>63.3</v>
      </c>
      <c r="BJ424">
        <v>72.599999999999994</v>
      </c>
      <c r="BL424" t="s">
        <v>1076</v>
      </c>
      <c r="BM424" t="e">
        <f>IFERROR(VLOOKUP(BL424,'class and classification'!$A$1:$B$338,2,FALSE),VLOOKUP(BL424,'class and classification'!$A$340:$B$378,2,FALSE))</f>
        <v>#N/A</v>
      </c>
      <c r="BN424" t="e">
        <f>IFERROR(VLOOKUP(BL424,'class and classification'!$A$1:$C$338,3,FALSE),VLOOKUP(BL424,'class and classification'!$A$340:$C$378,3,FALSE))</f>
        <v>#N/A</v>
      </c>
      <c r="BO424">
        <v>66.38</v>
      </c>
      <c r="BP424">
        <v>55.6</v>
      </c>
      <c r="BQ424">
        <v>65.56</v>
      </c>
      <c r="BR424">
        <v>64.94</v>
      </c>
      <c r="BS424">
        <v>71.39</v>
      </c>
      <c r="BT424">
        <v>73.790000000000006</v>
      </c>
    </row>
    <row r="425" spans="1:72"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H425">
        <v>94.199999999999989</v>
      </c>
      <c r="I425">
        <v>95.2</v>
      </c>
      <c r="J425">
        <v>94.9</v>
      </c>
      <c r="AB425" t="s">
        <v>1340</v>
      </c>
      <c r="AC425" t="e">
        <f>IFERROR(VLOOKUP(AB425,'class and classification'!$A$1:$B$338,2,FALSE),VLOOKUP(AB425,'class and classification'!$A$340:$B$378,2,FALSE))</f>
        <v>#N/A</v>
      </c>
      <c r="AD425" t="e">
        <f>IFERROR(VLOOKUP(AB425,'class and classification'!$A$1:$C$338,3,FALSE),VLOOKUP(AB425,'class and classification'!$A$340:$C$378,3,FALSE))</f>
        <v>#N/A</v>
      </c>
      <c r="BB425" t="s">
        <v>1058</v>
      </c>
      <c r="BC425" t="e">
        <f>IFERROR(VLOOKUP(BB425,'class and classification'!$A$1:$B$338,2,FALSE),VLOOKUP(BB425,'class and classification'!$A$340:$B$378,2,FALSE))</f>
        <v>#N/A</v>
      </c>
      <c r="BD425" t="e">
        <f>IFERROR(VLOOKUP(BB425,'class and classification'!$A$1:$C$338,3,FALSE),VLOOKUP(BB425,'class and classification'!$A$340:$C$378,3,FALSE))</f>
        <v>#N/A</v>
      </c>
      <c r="BG425">
        <v>6.1</v>
      </c>
      <c r="BH425">
        <v>36.299999999999997</v>
      </c>
      <c r="BI425">
        <v>57.2</v>
      </c>
      <c r="BJ425">
        <v>68.7</v>
      </c>
      <c r="BL425" t="s">
        <v>1058</v>
      </c>
      <c r="BM425" t="e">
        <f>IFERROR(VLOOKUP(BL425,'class and classification'!$A$1:$B$338,2,FALSE),VLOOKUP(BL425,'class and classification'!$A$340:$B$378,2,FALSE))</f>
        <v>#N/A</v>
      </c>
      <c r="BN425" t="e">
        <f>IFERROR(VLOOKUP(BL425,'class and classification'!$A$1:$C$338,3,FALSE),VLOOKUP(BL425,'class and classification'!$A$340:$C$378,3,FALSE))</f>
        <v>#N/A</v>
      </c>
      <c r="BP425">
        <v>29.81</v>
      </c>
      <c r="BQ425">
        <v>39.93</v>
      </c>
      <c r="BR425">
        <v>33.89</v>
      </c>
      <c r="BS425">
        <v>52.99</v>
      </c>
      <c r="BT425">
        <v>59</v>
      </c>
    </row>
    <row r="426" spans="1:72" x14ac:dyDescent="0.3">
      <c r="AB426" t="s">
        <v>1341</v>
      </c>
      <c r="AC426" t="e">
        <f>IFERROR(VLOOKUP(AB426,'class and classification'!$A$1:$B$338,2,FALSE),VLOOKUP(AB426,'class and classification'!$A$340:$B$378,2,FALSE))</f>
        <v>#N/A</v>
      </c>
      <c r="AD426" t="e">
        <f>IFERROR(VLOOKUP(AB426,'class and classification'!$A$1:$C$338,3,FALSE),VLOOKUP(AB426,'class and classification'!$A$340:$C$378,3,FALSE))</f>
        <v>#N/A</v>
      </c>
      <c r="BB426" t="s">
        <v>1052</v>
      </c>
      <c r="BC426" t="e">
        <f>IFERROR(VLOOKUP(BB426,'class and classification'!$A$1:$B$338,2,FALSE),VLOOKUP(BB426,'class and classification'!$A$340:$B$378,2,FALSE))</f>
        <v>#N/A</v>
      </c>
      <c r="BD426" t="e">
        <f>IFERROR(VLOOKUP(BB426,'class and classification'!$A$1:$C$338,3,FALSE),VLOOKUP(BB426,'class and classification'!$A$340:$C$378,3,FALSE))</f>
        <v>#N/A</v>
      </c>
      <c r="BG426">
        <v>1.1000000000000001</v>
      </c>
      <c r="BH426">
        <v>43.3</v>
      </c>
      <c r="BI426">
        <v>70.3</v>
      </c>
      <c r="BJ426">
        <v>80.099999999999994</v>
      </c>
      <c r="BL426" t="s">
        <v>1052</v>
      </c>
      <c r="BM426" t="e">
        <f>IFERROR(VLOOKUP(BL426,'class and classification'!$A$1:$B$338,2,FALSE),VLOOKUP(BL426,'class and classification'!$A$340:$B$378,2,FALSE))</f>
        <v>#N/A</v>
      </c>
      <c r="BN426" t="e">
        <f>IFERROR(VLOOKUP(BL426,'class and classification'!$A$1:$C$338,3,FALSE),VLOOKUP(BL426,'class and classification'!$A$340:$C$378,3,FALSE))</f>
        <v>#N/A</v>
      </c>
      <c r="BO426">
        <v>95.54</v>
      </c>
      <c r="BP426">
        <v>77.38</v>
      </c>
      <c r="BQ426">
        <v>79.63</v>
      </c>
      <c r="BR426">
        <v>90.59</v>
      </c>
      <c r="BS426">
        <v>89.75</v>
      </c>
      <c r="BT426">
        <v>89.58</v>
      </c>
    </row>
    <row r="427" spans="1:72"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AB427" t="s">
        <v>1342</v>
      </c>
      <c r="AC427" t="e">
        <f>IFERROR(VLOOKUP(AB427,'class and classification'!$A$1:$B$338,2,FALSE),VLOOKUP(AB427,'class and classification'!$A$340:$B$378,2,FALSE))</f>
        <v>#N/A</v>
      </c>
      <c r="AD427" t="e">
        <f>IFERROR(VLOOKUP(AB427,'class and classification'!$A$1:$C$338,3,FALSE),VLOOKUP(AB427,'class and classification'!$A$340:$C$378,3,FALSE))</f>
        <v>#N/A</v>
      </c>
      <c r="BB427" t="s">
        <v>1073</v>
      </c>
      <c r="BC427" t="e">
        <f>IFERROR(VLOOKUP(BB427,'class and classification'!$A$1:$B$338,2,FALSE),VLOOKUP(BB427,'class and classification'!$A$340:$B$378,2,FALSE))</f>
        <v>#N/A</v>
      </c>
      <c r="BD427" t="e">
        <f>IFERROR(VLOOKUP(BB427,'class and classification'!$A$1:$C$338,3,FALSE),VLOOKUP(BB427,'class and classification'!$A$340:$C$378,3,FALSE))</f>
        <v>#N/A</v>
      </c>
      <c r="BG427">
        <v>12.4</v>
      </c>
      <c r="BH427">
        <v>14.8</v>
      </c>
      <c r="BI427">
        <v>41.1</v>
      </c>
      <c r="BJ427">
        <v>64.400000000000006</v>
      </c>
      <c r="BL427" t="s">
        <v>1073</v>
      </c>
      <c r="BM427" t="e">
        <f>IFERROR(VLOOKUP(BL427,'class and classification'!$A$1:$B$338,2,FALSE),VLOOKUP(BL427,'class and classification'!$A$340:$B$378,2,FALSE))</f>
        <v>#N/A</v>
      </c>
      <c r="BN427" t="e">
        <f>IFERROR(VLOOKUP(BL427,'class and classification'!$A$1:$C$338,3,FALSE),VLOOKUP(BL427,'class and classification'!$A$340:$C$378,3,FALSE))</f>
        <v>#N/A</v>
      </c>
      <c r="BO427">
        <v>26.32</v>
      </c>
      <c r="BP427">
        <v>26.38</v>
      </c>
      <c r="BQ427">
        <v>50.33</v>
      </c>
      <c r="BR427">
        <v>49.29</v>
      </c>
      <c r="BS427">
        <v>48.05</v>
      </c>
      <c r="BT427">
        <v>48.08</v>
      </c>
    </row>
    <row r="428" spans="1:72"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96</v>
      </c>
      <c r="F428">
        <v>97</v>
      </c>
      <c r="G428">
        <v>98.2</v>
      </c>
      <c r="H428">
        <v>98.5</v>
      </c>
      <c r="I428">
        <v>98.7</v>
      </c>
      <c r="J428">
        <v>98.4</v>
      </c>
      <c r="AB428" t="s">
        <v>1343</v>
      </c>
      <c r="AC428" t="e">
        <f>IFERROR(VLOOKUP(AB428,'class and classification'!$A$1:$B$338,2,FALSE),VLOOKUP(AB428,'class and classification'!$A$340:$B$378,2,FALSE))</f>
        <v>#N/A</v>
      </c>
      <c r="AD428" t="e">
        <f>IFERROR(VLOOKUP(AB428,'class and classification'!$A$1:$C$338,3,FALSE),VLOOKUP(AB428,'class and classification'!$A$340:$C$378,3,FALSE))</f>
        <v>#N/A</v>
      </c>
      <c r="BB428" t="s">
        <v>1067</v>
      </c>
      <c r="BC428" t="e">
        <f>IFERROR(VLOOKUP(BB428,'class and classification'!$A$1:$B$338,2,FALSE),VLOOKUP(BB428,'class and classification'!$A$340:$B$378,2,FALSE))</f>
        <v>#N/A</v>
      </c>
      <c r="BD428" t="e">
        <f>IFERROR(VLOOKUP(BB428,'class and classification'!$A$1:$C$338,3,FALSE),VLOOKUP(BB428,'class and classification'!$A$340:$C$378,3,FALSE))</f>
        <v>#N/A</v>
      </c>
      <c r="BG428">
        <v>15.5</v>
      </c>
      <c r="BH428">
        <v>20.7</v>
      </c>
      <c r="BI428">
        <v>53.1</v>
      </c>
      <c r="BJ428">
        <v>70.7</v>
      </c>
      <c r="BL428" t="s">
        <v>1067</v>
      </c>
      <c r="BM428" t="e">
        <f>IFERROR(VLOOKUP(BL428,'class and classification'!$A$1:$B$338,2,FALSE),VLOOKUP(BL428,'class and classification'!$A$340:$B$378,2,FALSE))</f>
        <v>#N/A</v>
      </c>
      <c r="BN428" t="e">
        <f>IFERROR(VLOOKUP(BL428,'class and classification'!$A$1:$C$338,3,FALSE),VLOOKUP(BL428,'class and classification'!$A$340:$C$378,3,FALSE))</f>
        <v>#N/A</v>
      </c>
      <c r="BP428">
        <v>48.17</v>
      </c>
      <c r="BQ428">
        <v>65.87</v>
      </c>
      <c r="BR428">
        <v>73.989999999999995</v>
      </c>
      <c r="BS428">
        <v>73.709999999999994</v>
      </c>
      <c r="BT428">
        <v>68.34</v>
      </c>
    </row>
    <row r="429" spans="1:72"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95</v>
      </c>
      <c r="F429">
        <v>97</v>
      </c>
      <c r="G429">
        <v>99.1</v>
      </c>
      <c r="H429">
        <v>99.2</v>
      </c>
      <c r="I429">
        <v>99.5</v>
      </c>
      <c r="J429">
        <v>99.4</v>
      </c>
      <c r="AB429" t="s">
        <v>1344</v>
      </c>
      <c r="AC429" t="e">
        <f>IFERROR(VLOOKUP(AB429,'class and classification'!$A$1:$B$338,2,FALSE),VLOOKUP(AB429,'class and classification'!$A$340:$B$378,2,FALSE))</f>
        <v>#N/A</v>
      </c>
      <c r="AD429" t="e">
        <f>IFERROR(VLOOKUP(AB429,'class and classification'!$A$1:$C$338,3,FALSE),VLOOKUP(AB429,'class and classification'!$A$340:$C$378,3,FALSE))</f>
        <v>#N/A</v>
      </c>
      <c r="BB429" t="s">
        <v>1085</v>
      </c>
      <c r="BC429" t="e">
        <f>IFERROR(VLOOKUP(BB429,'class and classification'!$A$1:$B$338,2,FALSE),VLOOKUP(BB429,'class and classification'!$A$340:$B$378,2,FALSE))</f>
        <v>#N/A</v>
      </c>
      <c r="BD429" t="e">
        <f>IFERROR(VLOOKUP(BB429,'class and classification'!$A$1:$C$338,3,FALSE),VLOOKUP(BB429,'class and classification'!$A$340:$C$378,3,FALSE))</f>
        <v>#N/A</v>
      </c>
      <c r="BG429">
        <v>3.4</v>
      </c>
      <c r="BH429">
        <v>13.3</v>
      </c>
      <c r="BI429">
        <v>25.5</v>
      </c>
      <c r="BJ429">
        <v>35.9</v>
      </c>
      <c r="BL429" t="s">
        <v>1085</v>
      </c>
      <c r="BM429" t="e">
        <f>IFERROR(VLOOKUP(BL429,'class and classification'!$A$1:$B$338,2,FALSE),VLOOKUP(BL429,'class and classification'!$A$340:$B$378,2,FALSE))</f>
        <v>#N/A</v>
      </c>
      <c r="BN429" t="e">
        <f>IFERROR(VLOOKUP(BL429,'class and classification'!$A$1:$C$338,3,FALSE),VLOOKUP(BL429,'class and classification'!$A$340:$C$378,3,FALSE))</f>
        <v>#N/A</v>
      </c>
      <c r="BO429">
        <v>17.510000000000002</v>
      </c>
      <c r="BP429">
        <v>18.86</v>
      </c>
      <c r="BQ429">
        <v>42.97</v>
      </c>
      <c r="BR429">
        <v>44.39</v>
      </c>
      <c r="BS429">
        <v>42.87</v>
      </c>
      <c r="BT429">
        <v>42.77</v>
      </c>
    </row>
    <row r="430" spans="1:72"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93</v>
      </c>
      <c r="F430">
        <v>94</v>
      </c>
      <c r="G430">
        <v>95.3</v>
      </c>
      <c r="H430">
        <v>96</v>
      </c>
      <c r="I430">
        <v>96.2</v>
      </c>
      <c r="J430">
        <v>95.1</v>
      </c>
      <c r="AB430" t="s">
        <v>1345</v>
      </c>
      <c r="AC430" t="e">
        <f>IFERROR(VLOOKUP(AB430,'class and classification'!$A$1:$B$338,2,FALSE),VLOOKUP(AB430,'class and classification'!$A$340:$B$378,2,FALSE))</f>
        <v>#N/A</v>
      </c>
      <c r="AD430" t="e">
        <f>IFERROR(VLOOKUP(AB430,'class and classification'!$A$1:$C$338,3,FALSE),VLOOKUP(AB430,'class and classification'!$A$340:$C$378,3,FALSE))</f>
        <v>#N/A</v>
      </c>
      <c r="BB430" t="s">
        <v>1079</v>
      </c>
      <c r="BC430" t="e">
        <f>IFERROR(VLOOKUP(BB430,'class and classification'!$A$1:$B$338,2,FALSE),VLOOKUP(BB430,'class and classification'!$A$340:$B$378,2,FALSE))</f>
        <v>#N/A</v>
      </c>
      <c r="BD430" t="e">
        <f>IFERROR(VLOOKUP(BB430,'class and classification'!$A$1:$C$338,3,FALSE),VLOOKUP(BB430,'class and classification'!$A$340:$C$378,3,FALSE))</f>
        <v>#N/A</v>
      </c>
      <c r="BG430">
        <v>9.1</v>
      </c>
      <c r="BH430">
        <v>26.8</v>
      </c>
      <c r="BI430">
        <v>56.3</v>
      </c>
      <c r="BJ430">
        <v>68.7</v>
      </c>
      <c r="BL430" t="s">
        <v>1079</v>
      </c>
      <c r="BM430" t="e">
        <f>IFERROR(VLOOKUP(BL430,'class and classification'!$A$1:$B$338,2,FALSE),VLOOKUP(BL430,'class and classification'!$A$340:$B$378,2,FALSE))</f>
        <v>#N/A</v>
      </c>
      <c r="BN430" t="e">
        <f>IFERROR(VLOOKUP(BL430,'class and classification'!$A$1:$C$338,3,FALSE),VLOOKUP(BL430,'class and classification'!$A$340:$C$378,3,FALSE))</f>
        <v>#N/A</v>
      </c>
      <c r="BO430">
        <v>72.289999999999992</v>
      </c>
      <c r="BP430">
        <v>42.01</v>
      </c>
      <c r="BQ430">
        <v>58.14</v>
      </c>
      <c r="BR430">
        <v>72.3</v>
      </c>
      <c r="BS430">
        <v>75.64</v>
      </c>
      <c r="BT430">
        <v>76.760000000000005</v>
      </c>
    </row>
    <row r="431" spans="1:72"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86</v>
      </c>
      <c r="F431">
        <v>91</v>
      </c>
      <c r="G431">
        <v>93</v>
      </c>
      <c r="H431">
        <v>94.800000000000011</v>
      </c>
      <c r="I431">
        <v>95.4</v>
      </c>
      <c r="J431">
        <v>95.5</v>
      </c>
      <c r="AB431" t="s">
        <v>1346</v>
      </c>
      <c r="AC431" t="e">
        <f>IFERROR(VLOOKUP(AB431,'class and classification'!$A$1:$B$338,2,FALSE),VLOOKUP(AB431,'class and classification'!$A$340:$B$378,2,FALSE))</f>
        <v>#N/A</v>
      </c>
      <c r="AD431" t="e">
        <f>IFERROR(VLOOKUP(AB431,'class and classification'!$A$1:$C$338,3,FALSE),VLOOKUP(AB431,'class and classification'!$A$340:$C$378,3,FALSE))</f>
        <v>#N/A</v>
      </c>
      <c r="BB431" t="s">
        <v>1082</v>
      </c>
      <c r="BC431" t="e">
        <f>IFERROR(VLOOKUP(BB431,'class and classification'!$A$1:$B$338,2,FALSE),VLOOKUP(BB431,'class and classification'!$A$340:$B$378,2,FALSE))</f>
        <v>#N/A</v>
      </c>
      <c r="BD431" t="e">
        <f>IFERROR(VLOOKUP(BB431,'class and classification'!$A$1:$C$338,3,FALSE),VLOOKUP(BB431,'class and classification'!$A$340:$C$378,3,FALSE))</f>
        <v>#N/A</v>
      </c>
      <c r="BG431">
        <v>8.3000000000000007</v>
      </c>
      <c r="BH431">
        <v>33.9</v>
      </c>
      <c r="BI431">
        <v>58.2</v>
      </c>
      <c r="BJ431">
        <v>72.599999999999994</v>
      </c>
      <c r="BL431" t="s">
        <v>1082</v>
      </c>
      <c r="BM431" t="e">
        <f>IFERROR(VLOOKUP(BL431,'class and classification'!$A$1:$B$338,2,FALSE),VLOOKUP(BL431,'class and classification'!$A$340:$B$378,2,FALSE))</f>
        <v>#N/A</v>
      </c>
      <c r="BN431" t="e">
        <f>IFERROR(VLOOKUP(BL431,'class and classification'!$A$1:$C$338,3,FALSE),VLOOKUP(BL431,'class and classification'!$A$340:$C$378,3,FALSE))</f>
        <v>#N/A</v>
      </c>
      <c r="BO431">
        <v>31.369999999999997</v>
      </c>
      <c r="BP431">
        <v>43.34</v>
      </c>
      <c r="BQ431">
        <v>55.99</v>
      </c>
      <c r="BR431">
        <v>59.63</v>
      </c>
      <c r="BS431">
        <v>59.96</v>
      </c>
      <c r="BT431">
        <v>62.89</v>
      </c>
    </row>
    <row r="432" spans="1:72"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94</v>
      </c>
      <c r="F432">
        <v>95</v>
      </c>
      <c r="G432">
        <v>96.9</v>
      </c>
      <c r="H432">
        <v>97.5</v>
      </c>
      <c r="I432">
        <v>97.6</v>
      </c>
      <c r="J432">
        <v>97.3</v>
      </c>
      <c r="AB432" t="s">
        <v>1347</v>
      </c>
      <c r="AC432" t="e">
        <f>IFERROR(VLOOKUP(AB432,'class and classification'!$A$1:$B$338,2,FALSE),VLOOKUP(AB432,'class and classification'!$A$340:$B$378,2,FALSE))</f>
        <v>#N/A</v>
      </c>
      <c r="AD432" t="e">
        <f>IFERROR(VLOOKUP(AB432,'class and classification'!$A$1:$C$338,3,FALSE),VLOOKUP(AB432,'class and classification'!$A$340:$C$378,3,FALSE))</f>
        <v>#N/A</v>
      </c>
      <c r="BB432" t="s">
        <v>1070</v>
      </c>
      <c r="BC432" t="e">
        <f>IFERROR(VLOOKUP(BB432,'class and classification'!$A$1:$B$338,2,FALSE),VLOOKUP(BB432,'class and classification'!$A$340:$B$378,2,FALSE))</f>
        <v>#N/A</v>
      </c>
      <c r="BD432" t="e">
        <f>IFERROR(VLOOKUP(BB432,'class and classification'!$A$1:$C$338,3,FALSE),VLOOKUP(BB432,'class and classification'!$A$340:$C$378,3,FALSE))</f>
        <v>#N/A</v>
      </c>
      <c r="BG432">
        <v>6.7</v>
      </c>
      <c r="BH432">
        <v>13</v>
      </c>
      <c r="BI432">
        <v>31.7</v>
      </c>
      <c r="BJ432">
        <v>51.9</v>
      </c>
      <c r="BL432" t="s">
        <v>1070</v>
      </c>
      <c r="BM432" t="e">
        <f>IFERROR(VLOOKUP(BL432,'class and classification'!$A$1:$B$338,2,FALSE),VLOOKUP(BL432,'class and classification'!$A$340:$B$378,2,FALSE))</f>
        <v>#N/A</v>
      </c>
      <c r="BN432" t="e">
        <f>IFERROR(VLOOKUP(BL432,'class and classification'!$A$1:$C$338,3,FALSE),VLOOKUP(BL432,'class and classification'!$A$340:$C$378,3,FALSE))</f>
        <v>#N/A</v>
      </c>
      <c r="BO432">
        <v>17.690000000000001</v>
      </c>
      <c r="BP432">
        <v>21.67</v>
      </c>
      <c r="BQ432">
        <v>40.450000000000003</v>
      </c>
      <c r="BR432">
        <v>37.69</v>
      </c>
      <c r="BS432">
        <v>40.79</v>
      </c>
      <c r="BT432">
        <v>41.52</v>
      </c>
    </row>
    <row r="433" spans="1:72"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95</v>
      </c>
      <c r="F433">
        <v>96</v>
      </c>
      <c r="G433">
        <v>96.9</v>
      </c>
      <c r="H433">
        <v>97.199999999999989</v>
      </c>
      <c r="I433">
        <v>96.3</v>
      </c>
      <c r="J433">
        <v>96.2</v>
      </c>
      <c r="AB433" t="s">
        <v>1348</v>
      </c>
      <c r="AC433" t="e">
        <f>IFERROR(VLOOKUP(AB433,'class and classification'!$A$1:$B$338,2,FALSE),VLOOKUP(AB433,'class and classification'!$A$340:$B$378,2,FALSE))</f>
        <v>#N/A</v>
      </c>
      <c r="AD433" t="e">
        <f>IFERROR(VLOOKUP(AB433,'class and classification'!$A$1:$C$338,3,FALSE),VLOOKUP(AB433,'class and classification'!$A$340:$C$378,3,FALSE))</f>
        <v>#N/A</v>
      </c>
      <c r="BB433" t="s">
        <v>1061</v>
      </c>
      <c r="BC433" t="e">
        <f>IFERROR(VLOOKUP(BB433,'class and classification'!$A$1:$B$338,2,FALSE),VLOOKUP(BB433,'class and classification'!$A$340:$B$378,2,FALSE))</f>
        <v>#N/A</v>
      </c>
      <c r="BD433" t="e">
        <f>IFERROR(VLOOKUP(BB433,'class and classification'!$A$1:$C$338,3,FALSE),VLOOKUP(BB433,'class and classification'!$A$340:$C$378,3,FALSE))</f>
        <v>#N/A</v>
      </c>
      <c r="BG433">
        <v>4.3</v>
      </c>
      <c r="BH433">
        <v>6.7</v>
      </c>
      <c r="BI433">
        <v>33.4</v>
      </c>
      <c r="BJ433">
        <v>69.5</v>
      </c>
      <c r="BL433" t="s">
        <v>1061</v>
      </c>
      <c r="BM433" t="e">
        <f>IFERROR(VLOOKUP(BL433,'class and classification'!$A$1:$B$338,2,FALSE),VLOOKUP(BL433,'class and classification'!$A$340:$B$378,2,FALSE))</f>
        <v>#N/A</v>
      </c>
      <c r="BN433" t="e">
        <f>IFERROR(VLOOKUP(BL433,'class and classification'!$A$1:$C$338,3,FALSE),VLOOKUP(BL433,'class and classification'!$A$340:$C$378,3,FALSE))</f>
        <v>#N/A</v>
      </c>
      <c r="BP433">
        <v>25.88</v>
      </c>
      <c r="BQ433">
        <v>48.31</v>
      </c>
      <c r="BR433">
        <v>51.92</v>
      </c>
      <c r="BS433">
        <v>55.91</v>
      </c>
      <c r="BT433">
        <v>56.03</v>
      </c>
    </row>
    <row r="434" spans="1:72"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72</v>
      </c>
      <c r="F434">
        <v>97</v>
      </c>
      <c r="G434">
        <v>98.3</v>
      </c>
      <c r="H434">
        <v>97.800000000000011</v>
      </c>
      <c r="I434">
        <v>97</v>
      </c>
      <c r="J434">
        <v>97</v>
      </c>
      <c r="AB434" t="s">
        <v>1349</v>
      </c>
      <c r="AC434" t="e">
        <f>IFERROR(VLOOKUP(AB434,'class and classification'!$A$1:$B$338,2,FALSE),VLOOKUP(AB434,'class and classification'!$A$340:$B$378,2,FALSE))</f>
        <v>#N/A</v>
      </c>
      <c r="AD434" t="e">
        <f>IFERROR(VLOOKUP(AB434,'class and classification'!$A$1:$C$338,3,FALSE),VLOOKUP(AB434,'class and classification'!$A$340:$C$378,3,FALSE))</f>
        <v>#N/A</v>
      </c>
      <c r="BB434" t="s">
        <v>1064</v>
      </c>
      <c r="BC434" t="e">
        <f>IFERROR(VLOOKUP(BB434,'class and classification'!$A$1:$B$338,2,FALSE),VLOOKUP(BB434,'class and classification'!$A$340:$B$378,2,FALSE))</f>
        <v>#N/A</v>
      </c>
      <c r="BD434" t="e">
        <f>IFERROR(VLOOKUP(BB434,'class and classification'!$A$1:$C$338,3,FALSE),VLOOKUP(BB434,'class and classification'!$A$340:$C$378,3,FALSE))</f>
        <v>#N/A</v>
      </c>
      <c r="BG434">
        <v>57.6</v>
      </c>
      <c r="BH434">
        <v>57.3</v>
      </c>
      <c r="BI434">
        <v>68.599999999999994</v>
      </c>
      <c r="BJ434">
        <v>80.2</v>
      </c>
      <c r="BL434" t="s">
        <v>1064</v>
      </c>
      <c r="BM434" t="e">
        <f>IFERROR(VLOOKUP(BL434,'class and classification'!$A$1:$B$338,2,FALSE),VLOOKUP(BL434,'class and classification'!$A$340:$B$378,2,FALSE))</f>
        <v>#N/A</v>
      </c>
      <c r="BN434" t="e">
        <f>IFERROR(VLOOKUP(BL434,'class and classification'!$A$1:$C$338,3,FALSE),VLOOKUP(BL434,'class and classification'!$A$340:$C$378,3,FALSE))</f>
        <v>#N/A</v>
      </c>
      <c r="BP434">
        <v>45.97</v>
      </c>
      <c r="BQ434">
        <v>49.93</v>
      </c>
      <c r="BR434">
        <v>55.13</v>
      </c>
      <c r="BS434">
        <v>65.989999999999995</v>
      </c>
      <c r="BT434">
        <v>66.430000000000007</v>
      </c>
    </row>
    <row r="435" spans="1:72"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94</v>
      </c>
      <c r="F435">
        <v>95</v>
      </c>
      <c r="G435">
        <v>96.3</v>
      </c>
      <c r="H435">
        <v>97.3</v>
      </c>
      <c r="I435">
        <v>97.7</v>
      </c>
      <c r="J435">
        <v>97.7</v>
      </c>
      <c r="AB435" t="s">
        <v>1350</v>
      </c>
      <c r="AC435" t="e">
        <f>IFERROR(VLOOKUP(AB435,'class and classification'!$A$1:$B$338,2,FALSE),VLOOKUP(AB435,'class and classification'!$A$340:$B$378,2,FALSE))</f>
        <v>#N/A</v>
      </c>
      <c r="AD435" t="e">
        <f>IFERROR(VLOOKUP(AB435,'class and classification'!$A$1:$C$338,3,FALSE),VLOOKUP(AB435,'class and classification'!$A$340:$C$378,3,FALSE))</f>
        <v>#N/A</v>
      </c>
      <c r="BB435" t="s">
        <v>1328</v>
      </c>
      <c r="BC435" t="e">
        <f>IFERROR(VLOOKUP(BB435,'class and classification'!$A$1:$B$338,2,FALSE),VLOOKUP(BB435,'class and classification'!$A$340:$B$378,2,FALSE))</f>
        <v>#N/A</v>
      </c>
      <c r="BD435" t="e">
        <f>IFERROR(VLOOKUP(BB435,'class and classification'!$A$1:$C$338,3,FALSE),VLOOKUP(BB435,'class and classification'!$A$340:$C$378,3,FALSE))</f>
        <v>#N/A</v>
      </c>
      <c r="BL435" t="s">
        <v>1328</v>
      </c>
      <c r="BM435" t="e">
        <f>IFERROR(VLOOKUP(BL435,'class and classification'!$A$1:$B$338,2,FALSE),VLOOKUP(BL435,'class and classification'!$A$340:$B$378,2,FALSE))</f>
        <v>#N/A</v>
      </c>
      <c r="BN435" t="e">
        <f>IFERROR(VLOOKUP(BL435,'class and classification'!$A$1:$C$338,3,FALSE),VLOOKUP(BL435,'class and classification'!$A$340:$C$378,3,FALSE))</f>
        <v>#N/A</v>
      </c>
    </row>
    <row r="436" spans="1:72"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87</v>
      </c>
      <c r="F436">
        <v>89</v>
      </c>
      <c r="G436">
        <v>90.5</v>
      </c>
      <c r="H436">
        <v>93.300000000000011</v>
      </c>
      <c r="I436">
        <v>93.8</v>
      </c>
      <c r="J436">
        <v>93.2</v>
      </c>
      <c r="AB436" t="s">
        <v>1351</v>
      </c>
      <c r="AC436" t="e">
        <f>IFERROR(VLOOKUP(AB436,'class and classification'!$A$1:$B$338,2,FALSE),VLOOKUP(AB436,'class and classification'!$A$340:$B$378,2,FALSE))</f>
        <v>#N/A</v>
      </c>
      <c r="AD436" t="e">
        <f>IFERROR(VLOOKUP(AB436,'class and classification'!$A$1:$C$338,3,FALSE),VLOOKUP(AB436,'class and classification'!$A$340:$C$378,3,FALSE))</f>
        <v>#N/A</v>
      </c>
      <c r="BB436" t="s">
        <v>1329</v>
      </c>
      <c r="BC436" t="e">
        <f>IFERROR(VLOOKUP(BB436,'class and classification'!$A$1:$B$338,2,FALSE),VLOOKUP(BB436,'class and classification'!$A$340:$B$378,2,FALSE))</f>
        <v>#N/A</v>
      </c>
      <c r="BD436" t="e">
        <f>IFERROR(VLOOKUP(BB436,'class and classification'!$A$1:$C$338,3,FALSE),VLOOKUP(BB436,'class and classification'!$A$340:$C$378,3,FALSE))</f>
        <v>#N/A</v>
      </c>
      <c r="BL436" t="s">
        <v>1329</v>
      </c>
      <c r="BM436" t="e">
        <f>IFERROR(VLOOKUP(BL436,'class and classification'!$A$1:$B$338,2,FALSE),VLOOKUP(BL436,'class and classification'!$A$340:$B$378,2,FALSE))</f>
        <v>#N/A</v>
      </c>
      <c r="BN436" t="e">
        <f>IFERROR(VLOOKUP(BL436,'class and classification'!$A$1:$C$338,3,FALSE),VLOOKUP(BL436,'class and classification'!$A$340:$C$378,3,FALSE))</f>
        <v>#N/A</v>
      </c>
    </row>
    <row r="437" spans="1:72"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86</v>
      </c>
      <c r="F437">
        <v>88</v>
      </c>
      <c r="G437">
        <v>90.2</v>
      </c>
      <c r="H437">
        <v>93.2</v>
      </c>
      <c r="I437">
        <v>93.9</v>
      </c>
      <c r="J437">
        <v>93.6</v>
      </c>
      <c r="AB437" t="s">
        <v>1352</v>
      </c>
      <c r="AC437" t="e">
        <f>IFERROR(VLOOKUP(AB437,'class and classification'!$A$1:$B$338,2,FALSE),VLOOKUP(AB437,'class and classification'!$A$340:$B$378,2,FALSE))</f>
        <v>#N/A</v>
      </c>
      <c r="AD437" t="e">
        <f>IFERROR(VLOOKUP(AB437,'class and classification'!$A$1:$C$338,3,FALSE),VLOOKUP(AB437,'class and classification'!$A$340:$C$378,3,FALSE))</f>
        <v>#N/A</v>
      </c>
      <c r="BB437" t="s">
        <v>1330</v>
      </c>
      <c r="BC437" t="e">
        <f>IFERROR(VLOOKUP(BB437,'class and classification'!$A$1:$B$338,2,FALSE),VLOOKUP(BB437,'class and classification'!$A$340:$B$378,2,FALSE))</f>
        <v>#N/A</v>
      </c>
      <c r="BD437" t="e">
        <f>IFERROR(VLOOKUP(BB437,'class and classification'!$A$1:$C$338,3,FALSE),VLOOKUP(BB437,'class and classification'!$A$340:$C$378,3,FALSE))</f>
        <v>#N/A</v>
      </c>
      <c r="BL437" t="s">
        <v>1330</v>
      </c>
      <c r="BM437" t="e">
        <f>IFERROR(VLOOKUP(BL437,'class and classification'!$A$1:$B$338,2,FALSE),VLOOKUP(BL437,'class and classification'!$A$340:$B$378,2,FALSE))</f>
        <v>#N/A</v>
      </c>
      <c r="BN437" t="e">
        <f>IFERROR(VLOOKUP(BL437,'class and classification'!$A$1:$C$338,3,FALSE),VLOOKUP(BL437,'class and classification'!$A$340:$C$378,3,FALSE))</f>
        <v>#N/A</v>
      </c>
    </row>
    <row r="438" spans="1:72"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96</v>
      </c>
      <c r="F438">
        <v>97</v>
      </c>
      <c r="G438">
        <v>98.1</v>
      </c>
      <c r="H438">
        <v>98.1</v>
      </c>
      <c r="I438">
        <v>98</v>
      </c>
      <c r="J438">
        <v>97.2</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I438">
        <v>23.6</v>
      </c>
      <c r="BB438" t="s">
        <v>1331</v>
      </c>
      <c r="BC438" t="e">
        <f>IFERROR(VLOOKUP(BB438,'class and classification'!$A$1:$B$338,2,FALSE),VLOOKUP(BB438,'class and classification'!$A$340:$B$378,2,FALSE))</f>
        <v>#N/A</v>
      </c>
      <c r="BD438" t="e">
        <f>IFERROR(VLOOKUP(BB438,'class and classification'!$A$1:$C$338,3,FALSE),VLOOKUP(BB438,'class and classification'!$A$340:$C$378,3,FALSE))</f>
        <v>#N/A</v>
      </c>
      <c r="BL438" t="s">
        <v>1331</v>
      </c>
      <c r="BM438" t="e">
        <f>IFERROR(VLOOKUP(BL438,'class and classification'!$A$1:$B$338,2,FALSE),VLOOKUP(BL438,'class and classification'!$A$340:$B$378,2,FALSE))</f>
        <v>#N/A</v>
      </c>
      <c r="BN438" t="e">
        <f>IFERROR(VLOOKUP(BL438,'class and classification'!$A$1:$C$338,3,FALSE),VLOOKUP(BL438,'class and classification'!$A$340:$C$378,3,FALSE))</f>
        <v>#N/A</v>
      </c>
    </row>
    <row r="439" spans="1:72" x14ac:dyDescent="0.3">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I439">
        <v>25.6</v>
      </c>
      <c r="BB439" t="s">
        <v>1332</v>
      </c>
      <c r="BC439" t="e">
        <f>IFERROR(VLOOKUP(BB439,'class and classification'!$A$1:$B$338,2,FALSE),VLOOKUP(BB439,'class and classification'!$A$340:$B$378,2,FALSE))</f>
        <v>#N/A</v>
      </c>
      <c r="BD439" t="e">
        <f>IFERROR(VLOOKUP(BB439,'class and classification'!$A$1:$C$338,3,FALSE),VLOOKUP(BB439,'class and classification'!$A$340:$C$378,3,FALSE))</f>
        <v>#N/A</v>
      </c>
      <c r="BL439" t="s">
        <v>1332</v>
      </c>
      <c r="BM439" t="e">
        <f>IFERROR(VLOOKUP(BL439,'class and classification'!$A$1:$B$338,2,FALSE),VLOOKUP(BL439,'class and classification'!$A$340:$B$378,2,FALSE))</f>
        <v>#N/A</v>
      </c>
      <c r="BN439" t="e">
        <f>IFERROR(VLOOKUP(BL439,'class and classification'!$A$1:$C$338,3,FALSE),VLOOKUP(BL439,'class and classification'!$A$340:$C$378,3,FALSE))</f>
        <v>#N/A</v>
      </c>
    </row>
    <row r="440" spans="1:72"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I440">
        <v>13.1</v>
      </c>
      <c r="BB440" t="s">
        <v>1333</v>
      </c>
      <c r="BC440" t="e">
        <f>IFERROR(VLOOKUP(BB440,'class and classification'!$A$1:$B$338,2,FALSE),VLOOKUP(BB440,'class and classification'!$A$340:$B$378,2,FALSE))</f>
        <v>#N/A</v>
      </c>
      <c r="BD440" t="e">
        <f>IFERROR(VLOOKUP(BB440,'class and classification'!$A$1:$C$338,3,FALSE),VLOOKUP(BB440,'class and classification'!$A$340:$C$378,3,FALSE))</f>
        <v>#N/A</v>
      </c>
      <c r="BL440" t="s">
        <v>1333</v>
      </c>
      <c r="BM440" t="e">
        <f>IFERROR(VLOOKUP(BL440,'class and classification'!$A$1:$B$338,2,FALSE),VLOOKUP(BL440,'class and classification'!$A$340:$B$378,2,FALSE))</f>
        <v>#N/A</v>
      </c>
      <c r="BN440" t="e">
        <f>IFERROR(VLOOKUP(BL440,'class and classification'!$A$1:$C$338,3,FALSE),VLOOKUP(BL440,'class and classification'!$A$340:$C$378,3,FALSE))</f>
        <v>#N/A</v>
      </c>
    </row>
    <row r="441" spans="1:72"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84</v>
      </c>
      <c r="F441">
        <v>88</v>
      </c>
      <c r="G441">
        <v>91.6</v>
      </c>
      <c r="H441">
        <v>94.5</v>
      </c>
      <c r="I441">
        <v>95.9</v>
      </c>
      <c r="J441">
        <v>96.1</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I441">
        <v>12</v>
      </c>
      <c r="BB441" t="s">
        <v>1052</v>
      </c>
      <c r="BC441" t="e">
        <f>IFERROR(VLOOKUP(BB441,'class and classification'!$A$1:$B$338,2,FALSE),VLOOKUP(BB441,'class and classification'!$A$340:$B$378,2,FALSE))</f>
        <v>#N/A</v>
      </c>
      <c r="BD441" t="e">
        <f>IFERROR(VLOOKUP(BB441,'class and classification'!$A$1:$C$338,3,FALSE),VLOOKUP(BB441,'class and classification'!$A$340:$C$378,3,FALSE))</f>
        <v>#N/A</v>
      </c>
      <c r="BG441">
        <v>1.1000000000000001</v>
      </c>
      <c r="BH441">
        <v>43.3</v>
      </c>
      <c r="BI441">
        <v>70.3</v>
      </c>
      <c r="BJ441">
        <v>80.099999999999994</v>
      </c>
      <c r="BL441" t="s">
        <v>1052</v>
      </c>
      <c r="BM441" t="e">
        <f>IFERROR(VLOOKUP(BL441,'class and classification'!$A$1:$B$338,2,FALSE),VLOOKUP(BL441,'class and classification'!$A$340:$B$378,2,FALSE))</f>
        <v>#N/A</v>
      </c>
      <c r="BN441" t="e">
        <f>IFERROR(VLOOKUP(BL441,'class and classification'!$A$1:$C$338,3,FALSE),VLOOKUP(BL441,'class and classification'!$A$340:$C$378,3,FALSE))</f>
        <v>#N/A</v>
      </c>
      <c r="BO441">
        <v>95.54</v>
      </c>
      <c r="BP441">
        <v>77.38</v>
      </c>
      <c r="BQ441">
        <v>79.63</v>
      </c>
      <c r="BR441">
        <v>90.59</v>
      </c>
      <c r="BS441">
        <v>89.75</v>
      </c>
      <c r="BT441">
        <v>89.58</v>
      </c>
    </row>
    <row r="442" spans="1:72"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97</v>
      </c>
      <c r="F442">
        <v>97</v>
      </c>
      <c r="G442">
        <v>98.8</v>
      </c>
      <c r="H442">
        <v>98.9</v>
      </c>
      <c r="I442">
        <v>98.9</v>
      </c>
      <c r="J442">
        <v>98.7</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I442">
        <v>13.9</v>
      </c>
      <c r="BB442" t="s">
        <v>1334</v>
      </c>
      <c r="BC442" t="e">
        <f>IFERROR(VLOOKUP(BB442,'class and classification'!$A$1:$B$338,2,FALSE),VLOOKUP(BB442,'class and classification'!$A$340:$B$378,2,FALSE))</f>
        <v>#N/A</v>
      </c>
      <c r="BD442" t="e">
        <f>IFERROR(VLOOKUP(BB442,'class and classification'!$A$1:$C$338,3,FALSE),VLOOKUP(BB442,'class and classification'!$A$340:$C$378,3,FALSE))</f>
        <v>#N/A</v>
      </c>
      <c r="BL442" t="s">
        <v>1334</v>
      </c>
      <c r="BM442" t="e">
        <f>IFERROR(VLOOKUP(BL442,'class and classification'!$A$1:$B$338,2,FALSE),VLOOKUP(BL442,'class and classification'!$A$340:$B$378,2,FALSE))</f>
        <v>#N/A</v>
      </c>
      <c r="BN442" t="e">
        <f>IFERROR(VLOOKUP(BL442,'class and classification'!$A$1:$C$338,3,FALSE),VLOOKUP(BL442,'class and classification'!$A$340:$C$378,3,FALSE))</f>
        <v>#N/A</v>
      </c>
    </row>
    <row r="443" spans="1:72"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90</v>
      </c>
      <c r="F443">
        <v>92</v>
      </c>
      <c r="G443">
        <v>93.4</v>
      </c>
      <c r="H443">
        <v>94.8</v>
      </c>
      <c r="I443">
        <v>96.8</v>
      </c>
      <c r="J443">
        <v>97.2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I443">
        <v>20.3</v>
      </c>
      <c r="BB443" t="s">
        <v>1335</v>
      </c>
      <c r="BC443" t="e">
        <f>IFERROR(VLOOKUP(BB443,'class and classification'!$A$1:$B$338,2,FALSE),VLOOKUP(BB443,'class and classification'!$A$340:$B$378,2,FALSE))</f>
        <v>#N/A</v>
      </c>
      <c r="BD443" t="e">
        <f>IFERROR(VLOOKUP(BB443,'class and classification'!$A$1:$C$338,3,FALSE),VLOOKUP(BB443,'class and classification'!$A$340:$C$378,3,FALSE))</f>
        <v>#N/A</v>
      </c>
      <c r="BL443" t="s">
        <v>1335</v>
      </c>
      <c r="BM443" t="e">
        <f>IFERROR(VLOOKUP(BL443,'class and classification'!$A$1:$B$338,2,FALSE),VLOOKUP(BL443,'class and classification'!$A$340:$B$378,2,FALSE))</f>
        <v>#N/A</v>
      </c>
      <c r="BN443" t="e">
        <f>IFERROR(VLOOKUP(BL443,'class and classification'!$A$1:$C$338,3,FALSE),VLOOKUP(BL443,'class and classification'!$A$340:$C$378,3,FALSE))</f>
        <v>#N/A</v>
      </c>
    </row>
    <row r="444" spans="1:72"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74</v>
      </c>
      <c r="F444">
        <v>83</v>
      </c>
      <c r="G444">
        <v>87.4</v>
      </c>
      <c r="H444">
        <v>92.4</v>
      </c>
      <c r="I444">
        <v>93.5</v>
      </c>
      <c r="J444">
        <v>94</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I444">
        <v>4.0999999999999996</v>
      </c>
      <c r="BB444" t="s">
        <v>1336</v>
      </c>
      <c r="BC444" t="e">
        <f>IFERROR(VLOOKUP(BB444,'class and classification'!$A$1:$B$338,2,FALSE),VLOOKUP(BB444,'class and classification'!$A$340:$B$378,2,FALSE))</f>
        <v>#N/A</v>
      </c>
      <c r="BD444" t="e">
        <f>IFERROR(VLOOKUP(BB444,'class and classification'!$A$1:$C$338,3,FALSE),VLOOKUP(BB444,'class and classification'!$A$340:$C$378,3,FALSE))</f>
        <v>#N/A</v>
      </c>
      <c r="BL444" t="s">
        <v>1336</v>
      </c>
      <c r="BM444" t="e">
        <f>IFERROR(VLOOKUP(BL444,'class and classification'!$A$1:$B$338,2,FALSE),VLOOKUP(BL444,'class and classification'!$A$340:$B$378,2,FALSE))</f>
        <v>#N/A</v>
      </c>
      <c r="BN444" t="e">
        <f>IFERROR(VLOOKUP(BL444,'class and classification'!$A$1:$C$338,3,FALSE),VLOOKUP(BL444,'class and classification'!$A$340:$C$378,3,FALSE))</f>
        <v>#N/A</v>
      </c>
    </row>
    <row r="445" spans="1:72"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93</v>
      </c>
      <c r="F445">
        <v>94</v>
      </c>
      <c r="G445">
        <v>96</v>
      </c>
      <c r="H445">
        <v>96.7</v>
      </c>
      <c r="I445">
        <v>97.7</v>
      </c>
      <c r="J445">
        <v>97.9</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BB445" t="s">
        <v>1337</v>
      </c>
      <c r="BC445" t="e">
        <f>IFERROR(VLOOKUP(BB445,'class and classification'!$A$1:$B$338,2,FALSE),VLOOKUP(BB445,'class and classification'!$A$340:$B$378,2,FALSE))</f>
        <v>#N/A</v>
      </c>
      <c r="BD445" t="e">
        <f>IFERROR(VLOOKUP(BB445,'class and classification'!$A$1:$C$338,3,FALSE),VLOOKUP(BB445,'class and classification'!$A$340:$C$378,3,FALSE))</f>
        <v>#N/A</v>
      </c>
      <c r="BL445" t="s">
        <v>1337</v>
      </c>
      <c r="BM445" t="e">
        <f>IFERROR(VLOOKUP(BL445,'class and classification'!$A$1:$B$338,2,FALSE),VLOOKUP(BL445,'class and classification'!$A$340:$B$378,2,FALSE))</f>
        <v>#N/A</v>
      </c>
      <c r="BN445" t="e">
        <f>IFERROR(VLOOKUP(BL445,'class and classification'!$A$1:$C$338,3,FALSE),VLOOKUP(BL445,'class and classification'!$A$340:$C$378,3,FALSE))</f>
        <v>#N/A</v>
      </c>
    </row>
    <row r="446" spans="1:72" x14ac:dyDescent="0.3">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BB446" t="s">
        <v>1338</v>
      </c>
      <c r="BC446" t="e">
        <f>IFERROR(VLOOKUP(BB446,'class and classification'!$A$1:$B$338,2,FALSE),VLOOKUP(BB446,'class and classification'!$A$340:$B$378,2,FALSE))</f>
        <v>#N/A</v>
      </c>
      <c r="BD446" t="e">
        <f>IFERROR(VLOOKUP(BB446,'class and classification'!$A$1:$C$338,3,FALSE),VLOOKUP(BB446,'class and classification'!$A$340:$C$378,3,FALSE))</f>
        <v>#N/A</v>
      </c>
      <c r="BL446" t="s">
        <v>1338</v>
      </c>
      <c r="BM446" t="e">
        <f>IFERROR(VLOOKUP(BL446,'class and classification'!$A$1:$B$338,2,FALSE),VLOOKUP(BL446,'class and classification'!$A$340:$B$378,2,FALSE))</f>
        <v>#N/A</v>
      </c>
      <c r="BN446" t="e">
        <f>IFERROR(VLOOKUP(BL446,'class and classification'!$A$1:$C$338,3,FALSE),VLOOKUP(BL446,'class and classification'!$A$340:$C$378,3,FALSE))</f>
        <v>#N/A</v>
      </c>
    </row>
    <row r="447" spans="1:72"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BB447" t="s">
        <v>1339</v>
      </c>
      <c r="BC447" t="e">
        <f>IFERROR(VLOOKUP(BB447,'class and classification'!$A$1:$B$338,2,FALSE),VLOOKUP(BB447,'class and classification'!$A$340:$B$378,2,FALSE))</f>
        <v>#N/A</v>
      </c>
      <c r="BD447" t="e">
        <f>IFERROR(VLOOKUP(BB447,'class and classification'!$A$1:$C$338,3,FALSE),VLOOKUP(BB447,'class and classification'!$A$340:$C$378,3,FALSE))</f>
        <v>#N/A</v>
      </c>
      <c r="BL447" t="s">
        <v>1339</v>
      </c>
      <c r="BM447" t="e">
        <f>IFERROR(VLOOKUP(BL447,'class and classification'!$A$1:$B$338,2,FALSE),VLOOKUP(BL447,'class and classification'!$A$340:$B$378,2,FALSE))</f>
        <v>#N/A</v>
      </c>
      <c r="BN447" t="e">
        <f>IFERROR(VLOOKUP(BL447,'class and classification'!$A$1:$C$338,3,FALSE),VLOOKUP(BL447,'class and classification'!$A$340:$C$378,3,FALSE))</f>
        <v>#N/A</v>
      </c>
    </row>
    <row r="448" spans="1:72"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99</v>
      </c>
      <c r="F448">
        <v>99</v>
      </c>
      <c r="G448">
        <v>99.1</v>
      </c>
      <c r="H448">
        <v>98.7</v>
      </c>
      <c r="I448">
        <v>98.8</v>
      </c>
      <c r="J448">
        <v>98.6</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BB448" t="s">
        <v>1340</v>
      </c>
      <c r="BC448" t="e">
        <f>IFERROR(VLOOKUP(BB448,'class and classification'!$A$1:$B$338,2,FALSE),VLOOKUP(BB448,'class and classification'!$A$340:$B$378,2,FALSE))</f>
        <v>#N/A</v>
      </c>
      <c r="BD448" t="e">
        <f>IFERROR(VLOOKUP(BB448,'class and classification'!$A$1:$C$338,3,FALSE),VLOOKUP(BB448,'class and classification'!$A$340:$C$378,3,FALSE))</f>
        <v>#N/A</v>
      </c>
      <c r="BL448" t="s">
        <v>1340</v>
      </c>
      <c r="BM448" t="e">
        <f>IFERROR(VLOOKUP(BL448,'class and classification'!$A$1:$B$338,2,FALSE),VLOOKUP(BL448,'class and classification'!$A$340:$B$378,2,FALSE))</f>
        <v>#N/A</v>
      </c>
      <c r="BN448" t="e">
        <f>IFERROR(VLOOKUP(BL448,'class and classification'!$A$1:$C$338,3,FALSE),VLOOKUP(BL448,'class and classification'!$A$340:$C$378,3,FALSE))</f>
        <v>#N/A</v>
      </c>
    </row>
    <row r="449" spans="1:66"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94</v>
      </c>
      <c r="F449">
        <v>94</v>
      </c>
      <c r="G449">
        <v>95.7</v>
      </c>
      <c r="H449">
        <v>96.6</v>
      </c>
      <c r="I449">
        <v>96.6</v>
      </c>
      <c r="J449">
        <v>96.1</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BB449" t="s">
        <v>1341</v>
      </c>
      <c r="BC449" t="e">
        <f>IFERROR(VLOOKUP(BB449,'class and classification'!$A$1:$B$338,2,FALSE),VLOOKUP(BB449,'class and classification'!$A$340:$B$378,2,FALSE))</f>
        <v>#N/A</v>
      </c>
      <c r="BD449" t="e">
        <f>IFERROR(VLOOKUP(BB449,'class and classification'!$A$1:$C$338,3,FALSE),VLOOKUP(BB449,'class and classification'!$A$340:$C$378,3,FALSE))</f>
        <v>#N/A</v>
      </c>
      <c r="BL449" t="s">
        <v>1341</v>
      </c>
      <c r="BM449" t="e">
        <f>IFERROR(VLOOKUP(BL449,'class and classification'!$A$1:$B$338,2,FALSE),VLOOKUP(BL449,'class and classification'!$A$340:$B$378,2,FALSE))</f>
        <v>#N/A</v>
      </c>
      <c r="BN449" t="e">
        <f>IFERROR(VLOOKUP(BL449,'class and classification'!$A$1:$C$338,3,FALSE),VLOOKUP(BL449,'class and classification'!$A$340:$C$378,3,FALSE))</f>
        <v>#N/A</v>
      </c>
    </row>
    <row r="450" spans="1:66"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83</v>
      </c>
      <c r="F450">
        <v>86</v>
      </c>
      <c r="G450">
        <v>88.8</v>
      </c>
      <c r="H450">
        <v>90.8</v>
      </c>
      <c r="I450">
        <v>90.6</v>
      </c>
      <c r="J450">
        <v>90.3</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BB450" t="s">
        <v>1342</v>
      </c>
      <c r="BC450" t="e">
        <f>IFERROR(VLOOKUP(BB450,'class and classification'!$A$1:$B$338,2,FALSE),VLOOKUP(BB450,'class and classification'!$A$340:$B$378,2,FALSE))</f>
        <v>#N/A</v>
      </c>
      <c r="BD450" t="e">
        <f>IFERROR(VLOOKUP(BB450,'class and classification'!$A$1:$C$338,3,FALSE),VLOOKUP(BB450,'class and classification'!$A$340:$C$378,3,FALSE))</f>
        <v>#N/A</v>
      </c>
      <c r="BL450" t="s">
        <v>1342</v>
      </c>
      <c r="BM450" t="e">
        <f>IFERROR(VLOOKUP(BL450,'class and classification'!$A$1:$B$338,2,FALSE),VLOOKUP(BL450,'class and classification'!$A$340:$B$378,2,FALSE))</f>
        <v>#N/A</v>
      </c>
      <c r="BN450" t="e">
        <f>IFERROR(VLOOKUP(BL450,'class and classification'!$A$1:$C$338,3,FALSE),VLOOKUP(BL450,'class and classification'!$A$340:$C$378,3,FALSE))</f>
        <v>#N/A</v>
      </c>
    </row>
    <row r="451" spans="1:66"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98</v>
      </c>
      <c r="F451">
        <v>98</v>
      </c>
      <c r="G451">
        <v>99.4</v>
      </c>
      <c r="H451">
        <v>99</v>
      </c>
      <c r="I451">
        <v>98.6</v>
      </c>
      <c r="J451">
        <v>98.7</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BB451" t="s">
        <v>1343</v>
      </c>
      <c r="BC451" t="e">
        <f>IFERROR(VLOOKUP(BB451,'class and classification'!$A$1:$B$338,2,FALSE),VLOOKUP(BB451,'class and classification'!$A$340:$B$378,2,FALSE))</f>
        <v>#N/A</v>
      </c>
      <c r="BD451" t="e">
        <f>IFERROR(VLOOKUP(BB451,'class and classification'!$A$1:$C$338,3,FALSE),VLOOKUP(BB451,'class and classification'!$A$340:$C$378,3,FALSE))</f>
        <v>#N/A</v>
      </c>
      <c r="BL451" t="s">
        <v>1343</v>
      </c>
      <c r="BM451" t="e">
        <f>IFERROR(VLOOKUP(BL451,'class and classification'!$A$1:$B$338,2,FALSE),VLOOKUP(BL451,'class and classification'!$A$340:$B$378,2,FALSE))</f>
        <v>#N/A</v>
      </c>
      <c r="BN451" t="e">
        <f>IFERROR(VLOOKUP(BL451,'class and classification'!$A$1:$C$338,3,FALSE),VLOOKUP(BL451,'class and classification'!$A$340:$C$378,3,FALSE))</f>
        <v>#N/A</v>
      </c>
    </row>
    <row r="452" spans="1:66"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85</v>
      </c>
      <c r="F452">
        <v>88</v>
      </c>
      <c r="G452">
        <v>89.5</v>
      </c>
      <c r="H452">
        <v>92.3</v>
      </c>
      <c r="I452">
        <v>92.9</v>
      </c>
      <c r="J452">
        <v>92.8</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BB452" t="s">
        <v>1344</v>
      </c>
      <c r="BC452" t="e">
        <f>IFERROR(VLOOKUP(BB452,'class and classification'!$A$1:$B$338,2,FALSE),VLOOKUP(BB452,'class and classification'!$A$340:$B$378,2,FALSE))</f>
        <v>#N/A</v>
      </c>
      <c r="BD452" t="e">
        <f>IFERROR(VLOOKUP(BB452,'class and classification'!$A$1:$C$338,3,FALSE),VLOOKUP(BB452,'class and classification'!$A$340:$C$378,3,FALSE))</f>
        <v>#N/A</v>
      </c>
      <c r="BL452" t="s">
        <v>1344</v>
      </c>
      <c r="BM452" t="e">
        <f>IFERROR(VLOOKUP(BL452,'class and classification'!$A$1:$B$338,2,FALSE),VLOOKUP(BL452,'class and classification'!$A$340:$B$378,2,FALSE))</f>
        <v>#N/A</v>
      </c>
      <c r="BN452" t="e">
        <f>IFERROR(VLOOKUP(BL452,'class and classification'!$A$1:$C$338,3,FALSE),VLOOKUP(BL452,'class and classification'!$A$340:$C$378,3,FALSE))</f>
        <v>#N/A</v>
      </c>
    </row>
    <row r="453" spans="1:66"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91</v>
      </c>
      <c r="F453">
        <v>93</v>
      </c>
      <c r="G453">
        <v>94</v>
      </c>
      <c r="H453">
        <v>94.399999999999991</v>
      </c>
      <c r="I453">
        <v>94.3</v>
      </c>
      <c r="J453">
        <v>95.4</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BB453" t="s">
        <v>1345</v>
      </c>
      <c r="BC453" t="e">
        <f>IFERROR(VLOOKUP(BB453,'class and classification'!$A$1:$B$338,2,FALSE),VLOOKUP(BB453,'class and classification'!$A$340:$B$378,2,FALSE))</f>
        <v>#N/A</v>
      </c>
      <c r="BD453" t="e">
        <f>IFERROR(VLOOKUP(BB453,'class and classification'!$A$1:$C$338,3,FALSE),VLOOKUP(BB453,'class and classification'!$A$340:$C$378,3,FALSE))</f>
        <v>#N/A</v>
      </c>
      <c r="BL453" t="s">
        <v>1345</v>
      </c>
      <c r="BM453" t="e">
        <f>IFERROR(VLOOKUP(BL453,'class and classification'!$A$1:$B$338,2,FALSE),VLOOKUP(BL453,'class and classification'!$A$340:$B$378,2,FALSE))</f>
        <v>#N/A</v>
      </c>
      <c r="BN453" t="e">
        <f>IFERROR(VLOOKUP(BL453,'class and classification'!$A$1:$C$338,3,FALSE),VLOOKUP(BL453,'class and classification'!$A$340:$C$378,3,FALSE))</f>
        <v>#N/A</v>
      </c>
    </row>
    <row r="454" spans="1:66"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99</v>
      </c>
      <c r="F454">
        <v>99</v>
      </c>
      <c r="G454">
        <v>99.7</v>
      </c>
      <c r="H454">
        <v>99.3</v>
      </c>
      <c r="I454">
        <v>99.3</v>
      </c>
      <c r="J454">
        <v>99.3</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BB454" t="s">
        <v>1346</v>
      </c>
      <c r="BC454" t="e">
        <f>IFERROR(VLOOKUP(BB454,'class and classification'!$A$1:$B$338,2,FALSE),VLOOKUP(BB454,'class and classification'!$A$340:$B$378,2,FALSE))</f>
        <v>#N/A</v>
      </c>
      <c r="BD454" t="e">
        <f>IFERROR(VLOOKUP(BB454,'class and classification'!$A$1:$C$338,3,FALSE),VLOOKUP(BB454,'class and classification'!$A$340:$C$378,3,FALSE))</f>
        <v>#N/A</v>
      </c>
      <c r="BL454" t="s">
        <v>1346</v>
      </c>
      <c r="BM454" t="e">
        <f>IFERROR(VLOOKUP(BL454,'class and classification'!$A$1:$B$338,2,FALSE),VLOOKUP(BL454,'class and classification'!$A$340:$B$378,2,FALSE))</f>
        <v>#N/A</v>
      </c>
      <c r="BN454" t="e">
        <f>IFERROR(VLOOKUP(BL454,'class and classification'!$A$1:$C$338,3,FALSE),VLOOKUP(BL454,'class and classification'!$A$340:$C$378,3,FALSE))</f>
        <v>#N/A</v>
      </c>
    </row>
    <row r="455" spans="1:66" x14ac:dyDescent="0.3">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BB455" t="s">
        <v>1347</v>
      </c>
      <c r="BC455" t="e">
        <f>IFERROR(VLOOKUP(BB455,'class and classification'!$A$1:$B$338,2,FALSE),VLOOKUP(BB455,'class and classification'!$A$340:$B$378,2,FALSE))</f>
        <v>#N/A</v>
      </c>
      <c r="BD455" t="e">
        <f>IFERROR(VLOOKUP(BB455,'class and classification'!$A$1:$C$338,3,FALSE),VLOOKUP(BB455,'class and classification'!$A$340:$C$378,3,FALSE))</f>
        <v>#N/A</v>
      </c>
      <c r="BL455" t="s">
        <v>1347</v>
      </c>
      <c r="BM455" t="e">
        <f>IFERROR(VLOOKUP(BL455,'class and classification'!$A$1:$B$338,2,FALSE),VLOOKUP(BL455,'class and classification'!$A$340:$B$378,2,FALSE))</f>
        <v>#N/A</v>
      </c>
      <c r="BN455" t="e">
        <f>IFERROR(VLOOKUP(BL455,'class and classification'!$A$1:$C$338,3,FALSE),VLOOKUP(BL455,'class and classification'!$A$340:$C$378,3,FALSE))</f>
        <v>#N/A</v>
      </c>
    </row>
    <row r="456" spans="1:66" x14ac:dyDescent="0.3">
      <c r="A456" t="s">
        <v>307</v>
      </c>
      <c r="B456" t="s">
        <v>307</v>
      </c>
      <c r="E456">
        <v>84</v>
      </c>
      <c r="F456">
        <v>88</v>
      </c>
      <c r="G456">
        <v>92.1</v>
      </c>
      <c r="H456">
        <v>92.7</v>
      </c>
      <c r="I456">
        <v>94.1</v>
      </c>
      <c r="J456">
        <v>94.9</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BB456" t="s">
        <v>1348</v>
      </c>
      <c r="BC456" t="e">
        <f>IFERROR(VLOOKUP(BB456,'class and classification'!$A$1:$B$338,2,FALSE),VLOOKUP(BB456,'class and classification'!$A$340:$B$378,2,FALSE))</f>
        <v>#N/A</v>
      </c>
      <c r="BD456" t="e">
        <f>IFERROR(VLOOKUP(BB456,'class and classification'!$A$1:$C$338,3,FALSE),VLOOKUP(BB456,'class and classification'!$A$340:$C$378,3,FALSE))</f>
        <v>#N/A</v>
      </c>
      <c r="BL456" t="s">
        <v>1348</v>
      </c>
      <c r="BM456" t="e">
        <f>IFERROR(VLOOKUP(BL456,'class and classification'!$A$1:$B$338,2,FALSE),VLOOKUP(BL456,'class and classification'!$A$340:$B$378,2,FALSE))</f>
        <v>#N/A</v>
      </c>
      <c r="BN456" t="e">
        <f>IFERROR(VLOOKUP(BL456,'class and classification'!$A$1:$C$338,3,FALSE),VLOOKUP(BL456,'class and classification'!$A$340:$C$378,3,FALSE))</f>
        <v>#N/A</v>
      </c>
    </row>
    <row r="457" spans="1:66"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BB457" t="s">
        <v>1349</v>
      </c>
      <c r="BC457" t="e">
        <f>IFERROR(VLOOKUP(BB457,'class and classification'!$A$1:$B$338,2,FALSE),VLOOKUP(BB457,'class and classification'!$A$340:$B$378,2,FALSE))</f>
        <v>#N/A</v>
      </c>
      <c r="BD457" t="e">
        <f>IFERROR(VLOOKUP(BB457,'class and classification'!$A$1:$C$338,3,FALSE),VLOOKUP(BB457,'class and classification'!$A$340:$C$378,3,FALSE))</f>
        <v>#N/A</v>
      </c>
      <c r="BL457" t="s">
        <v>1349</v>
      </c>
      <c r="BM457" t="e">
        <f>IFERROR(VLOOKUP(BL457,'class and classification'!$A$1:$B$338,2,FALSE),VLOOKUP(BL457,'class and classification'!$A$340:$B$378,2,FALSE))</f>
        <v>#N/A</v>
      </c>
      <c r="BN457" t="e">
        <f>IFERROR(VLOOKUP(BL457,'class and classification'!$A$1:$C$338,3,FALSE),VLOOKUP(BL457,'class and classification'!$A$340:$C$378,3,FALSE))</f>
        <v>#N/A</v>
      </c>
    </row>
    <row r="458" spans="1:66"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BB458" t="s">
        <v>1350</v>
      </c>
      <c r="BC458" t="e">
        <f>IFERROR(VLOOKUP(BB458,'class and classification'!$A$1:$B$338,2,FALSE),VLOOKUP(BB458,'class and classification'!$A$340:$B$378,2,FALSE))</f>
        <v>#N/A</v>
      </c>
      <c r="BD458" t="e">
        <f>IFERROR(VLOOKUP(BB458,'class and classification'!$A$1:$C$338,3,FALSE),VLOOKUP(BB458,'class and classification'!$A$340:$C$378,3,FALSE))</f>
        <v>#N/A</v>
      </c>
      <c r="BL458" t="s">
        <v>1350</v>
      </c>
      <c r="BM458" t="e">
        <f>IFERROR(VLOOKUP(BL458,'class and classification'!$A$1:$B$338,2,FALSE),VLOOKUP(BL458,'class and classification'!$A$340:$B$378,2,FALSE))</f>
        <v>#N/A</v>
      </c>
      <c r="BN458" t="e">
        <f>IFERROR(VLOOKUP(BL458,'class and classification'!$A$1:$C$338,3,FALSE),VLOOKUP(BL458,'class and classification'!$A$340:$C$378,3,FALSE))</f>
        <v>#N/A</v>
      </c>
    </row>
    <row r="459" spans="1:66"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BB459" t="s">
        <v>1351</v>
      </c>
      <c r="BC459" t="e">
        <f>IFERROR(VLOOKUP(BB459,'class and classification'!$A$1:$B$338,2,FALSE),VLOOKUP(BB459,'class and classification'!$A$340:$B$378,2,FALSE))</f>
        <v>#N/A</v>
      </c>
      <c r="BD459" t="e">
        <f>IFERROR(VLOOKUP(BB459,'class and classification'!$A$1:$C$338,3,FALSE),VLOOKUP(BB459,'class and classification'!$A$340:$C$378,3,FALSE))</f>
        <v>#N/A</v>
      </c>
      <c r="BL459" t="s">
        <v>1351</v>
      </c>
      <c r="BM459" t="e">
        <f>IFERROR(VLOOKUP(BL459,'class and classification'!$A$1:$B$338,2,FALSE),VLOOKUP(BL459,'class and classification'!$A$340:$B$378,2,FALSE))</f>
        <v>#N/A</v>
      </c>
      <c r="BN459" t="e">
        <f>IFERROR(VLOOKUP(BL459,'class and classification'!$A$1:$C$338,3,FALSE),VLOOKUP(BL459,'class and classification'!$A$340:$C$378,3,FALSE))</f>
        <v>#N/A</v>
      </c>
    </row>
    <row r="460" spans="1:66"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BB460" t="s">
        <v>1352</v>
      </c>
      <c r="BC460" t="e">
        <f>IFERROR(VLOOKUP(BB460,'class and classification'!$A$1:$B$338,2,FALSE),VLOOKUP(BB460,'class and classification'!$A$340:$B$378,2,FALSE))</f>
        <v>#N/A</v>
      </c>
      <c r="BD460" t="e">
        <f>IFERROR(VLOOKUP(BB460,'class and classification'!$A$1:$C$338,3,FALSE),VLOOKUP(BB460,'class and classification'!$A$340:$C$378,3,FALSE))</f>
        <v>#N/A</v>
      </c>
      <c r="BL460" t="s">
        <v>1352</v>
      </c>
      <c r="BM460" t="e">
        <f>IFERROR(VLOOKUP(BL460,'class and classification'!$A$1:$B$338,2,FALSE),VLOOKUP(BL460,'class and classification'!$A$340:$B$378,2,FALSE))</f>
        <v>#N/A</v>
      </c>
      <c r="BN460" t="e">
        <f>IFERROR(VLOOKUP(BL460,'class and classification'!$A$1:$C$338,3,FALSE),VLOOKUP(BL460,'class and classification'!$A$340:$C$378,3,FALSE))</f>
        <v>#N/A</v>
      </c>
    </row>
    <row r="462" spans="1:66"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row>
    <row r="463" spans="1:66"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90</v>
      </c>
      <c r="F463">
        <v>94</v>
      </c>
      <c r="G463">
        <v>93.9</v>
      </c>
      <c r="H463">
        <v>94</v>
      </c>
      <c r="I463">
        <v>95.9</v>
      </c>
      <c r="J463">
        <v>96.9</v>
      </c>
    </row>
    <row r="464" spans="1:66"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71</v>
      </c>
      <c r="F464">
        <v>78</v>
      </c>
      <c r="G464">
        <v>82.2</v>
      </c>
      <c r="H464">
        <v>85.4</v>
      </c>
      <c r="I464">
        <v>89.4</v>
      </c>
      <c r="J464">
        <v>90.2</v>
      </c>
    </row>
    <row r="465" spans="2:72"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98</v>
      </c>
      <c r="F465">
        <v>99</v>
      </c>
      <c r="G465">
        <v>99.199999999999989</v>
      </c>
      <c r="H465">
        <v>98.1</v>
      </c>
      <c r="I465">
        <v>98</v>
      </c>
      <c r="J465">
        <v>98</v>
      </c>
    </row>
    <row r="466" spans="2:72"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97</v>
      </c>
      <c r="F466">
        <v>97</v>
      </c>
      <c r="G466">
        <v>97.8</v>
      </c>
      <c r="H466">
        <v>98.199999999999989</v>
      </c>
      <c r="I466">
        <v>98.9</v>
      </c>
      <c r="J466">
        <v>98.4</v>
      </c>
    </row>
    <row r="467" spans="2:72"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81</v>
      </c>
      <c r="F467">
        <v>86</v>
      </c>
      <c r="G467">
        <v>90.100000000000009</v>
      </c>
      <c r="H467">
        <v>91.5</v>
      </c>
      <c r="I467">
        <v>93.8</v>
      </c>
      <c r="J467">
        <v>94.2</v>
      </c>
    </row>
    <row r="468" spans="2:72"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92</v>
      </c>
      <c r="F468">
        <v>93</v>
      </c>
      <c r="G468">
        <v>95.1</v>
      </c>
      <c r="H468">
        <v>96</v>
      </c>
      <c r="I468">
        <v>96.8</v>
      </c>
      <c r="J468">
        <v>96.7</v>
      </c>
    </row>
    <row r="472" spans="2:72" x14ac:dyDescent="0.3">
      <c r="AB472" t="s">
        <v>8</v>
      </c>
      <c r="AC472" t="s">
        <v>8</v>
      </c>
      <c r="AI472">
        <f>AVERAGEIF($AC9:$AC460,$AC472,AI9:AI460)</f>
        <v>12.611494252873564</v>
      </c>
      <c r="AJ472">
        <f>AVERAGEIF($AC9:$AC460,$AC472,AJ9:AJ460)</f>
        <v>21.220238095238098</v>
      </c>
      <c r="BB472" t="s">
        <v>8</v>
      </c>
      <c r="BC472" t="s">
        <v>8</v>
      </c>
      <c r="BG472">
        <f>AVERAGEIF($BC9:$BC460,$BC472,BG9:BG460)</f>
        <v>5.2153846153846146</v>
      </c>
      <c r="BH472">
        <f t="shared" ref="BH472:BJ472" si="2">AVERAGEIF($BC9:$BC460,$BC472,BH9:BH460)</f>
        <v>7.4386363636363635</v>
      </c>
      <c r="BI472">
        <f t="shared" si="2"/>
        <v>12.252873563218394</v>
      </c>
      <c r="BJ472">
        <f t="shared" si="2"/>
        <v>19.964285714285715</v>
      </c>
      <c r="BL472" t="s">
        <v>8</v>
      </c>
      <c r="BM472" t="s">
        <v>8</v>
      </c>
      <c r="BO472">
        <f>AVERAGEIF($BM9:$BM460,$BM472,BO9:BO460)</f>
        <v>19.878571428571426</v>
      </c>
      <c r="BP472">
        <f t="shared" ref="BP472:BT472" si="3">AVERAGEIF($BM9:$BM460,$BM472,BP9:BP460)</f>
        <v>29.951428571428565</v>
      </c>
      <c r="BQ472">
        <f t="shared" si="3"/>
        <v>58.982967032967032</v>
      </c>
      <c r="BR472">
        <f t="shared" si="3"/>
        <v>61.890795454545476</v>
      </c>
      <c r="BS472">
        <f t="shared" si="3"/>
        <v>63.204482758620699</v>
      </c>
      <c r="BT472">
        <f t="shared" si="3"/>
        <v>64.16892857142858</v>
      </c>
    </row>
    <row r="474" spans="2:72" x14ac:dyDescent="0.3">
      <c r="B474" t="s">
        <v>8</v>
      </c>
      <c r="C474" t="s">
        <v>8</v>
      </c>
      <c r="E474">
        <f>AVERAGEIF($C10:$C468,$C474,E10:E468)</f>
        <v>79.461538461538467</v>
      </c>
      <c r="F474">
        <f t="shared" ref="F474:J474" si="4">AVERAGEIF($C10:$C468,$C474,F10:F468)</f>
        <v>84.967032967032964</v>
      </c>
      <c r="G474">
        <f t="shared" si="4"/>
        <v>88.446153846153834</v>
      </c>
      <c r="H474">
        <f t="shared" si="4"/>
        <v>90.046590909090895</v>
      </c>
      <c r="I474">
        <f t="shared" si="4"/>
        <v>91.29425287356321</v>
      </c>
      <c r="J474">
        <f t="shared" si="4"/>
        <v>91.619047619047635</v>
      </c>
      <c r="AI474">
        <f>(SUMIF($AC$9:$AC$460,$AC$472,AI$9:AI$460)-SUMIFS(AI$9:AI$460,$AC$9:$AC$460,$AC$472,$AD$9:$AD$460,"SC"))/(COUNTIF($AC$9:$AC$460,$AC$472)-COUNTIFS($AC$9:$AC$460,$AC$472,AI$9:AI$460,"")-(COUNTIFS($AC$9:$AC$460,$AC$472,$AD$9:$AD$460,"SC")-COUNTIFS($AC$9:$AC$460,$AC$472,AI$9:AI$460,"",$AD$9:$AD$460,"SC")))</f>
        <v>12.611494252873564</v>
      </c>
      <c r="AJ474">
        <f>(SUMIF($AC$9:$AC$460,$AC$472,AJ$9:AJ$460)-SUMIFS(AJ$9:AJ$460,$AC$9:$AC$460,$AC$472,$AD$9:$AD$460,"SC"))/(COUNTIF($AC$9:$AC$460,$AC$472)-COUNTIFS($AC$9:$AC$460,$AC$472,AJ$9:AJ$460,"")-(COUNTIFS($AC$9:$AC$460,$AC$472,$AD$9:$AD$460,"SC")-COUNTIFS($AC$9:$AC$460,$AC$472,AJ$9:AJ$460,"",$AD$9:$AD$460,"SC")))</f>
        <v>21.220238095238098</v>
      </c>
      <c r="BG474">
        <f>(SUMIF($BC$9:$BC$460,$AC$472,BG$9:BG$460)-SUMIFS(BG$9:BG$460,$BC$9:$BC$460,$AC$472,$BD$9:$BD$460,"SC"))/(COUNTIF($BC$9:$BC$460,$BC$472)-COUNTIFS($BC$9:$BC$460,$BC$472,BG$9:BG$460,"")-(COUNTIFS($BC$9:$BC$460,$BC$472,$BD$9:$BD$460,"SC")-COUNTIFS($BC$9:$BC$460,$BC$472,BG$9:BG$460,"",$BD$9:$BD$460,"SC")))</f>
        <v>5.2153846153846146</v>
      </c>
      <c r="BH474">
        <f t="shared" ref="BH474:BJ474" si="5">(SUMIF($BC$9:$BC$460,$AC$472,BH$9:BH$460)-SUMIFS(BH$9:BH$460,$BC$9:$BC$460,$AC$472,$BD$9:$BD$460,"SC"))/(COUNTIF($BC$9:$BC$460,$BC$472)-COUNTIFS($BC$9:$BC$460,$BC$472,BH$9:BH$460,"")-(COUNTIFS($BC$9:$BC$460,$BC$472,$BD$9:$BD$460,"SC")-COUNTIFS($BC$9:$BC$460,$BC$472,BH$9:BH$460,"",$BD$9:$BD$460,"SC")))</f>
        <v>7.4386363636363635</v>
      </c>
      <c r="BI474">
        <f t="shared" si="5"/>
        <v>12.252873563218394</v>
      </c>
      <c r="BJ474">
        <f t="shared" si="5"/>
        <v>19.964285714285715</v>
      </c>
      <c r="BO474">
        <f>(SUMIF($BM$9:$BM$460,$BM$472,BO$9:BO$460)-SUMIFS(BO$9:BO$460,$BM$9:$BM$460,$BM$472,$BN$9:$BN$460,"SC"))/(COUNTIF($BM$9:$BM$460,$BM$472)-COUNTIFS($BM$9:$BM$460,$BM$472,BO$9:BO$460,"")-(COUNTIFS($BM$9:$BM$460,$BM$472,$BN$9:$BN$460,"SC")-COUNTIFS($BM$9:$BM$460,$BM$472,BO$9:BO$460,"",$BN$9:$BN$460,"SC")))</f>
        <v>19.277272727272727</v>
      </c>
      <c r="BP474">
        <f t="shared" ref="BP474:BT474" si="6">(SUMIF($BM$9:$BM$460,$BM$472,BP$9:BP$460)-SUMIFS(BP$9:BP$460,$BM$9:$BM$460,$BM$472,$BN$9:$BN$460,"SC"))/(COUNTIF($BM$9:$BM$460,$BM$472)-COUNTIFS($BM$9:$BM$460,$BM$472,BP$9:BP$460,"")-(COUNTIFS($BM$9:$BM$460,$BM$472,$BN$9:$BN$460,"SC")-COUNTIFS($BM$9:$BM$460,$BM$472,BP$9:BP$460,"",$BN$9:$BN$460,"SC")))</f>
        <v>29.951428571428565</v>
      </c>
      <c r="BQ474">
        <f t="shared" si="6"/>
        <v>58.982967032967032</v>
      </c>
      <c r="BR474">
        <f t="shared" si="6"/>
        <v>61.890795454545476</v>
      </c>
      <c r="BS474">
        <f t="shared" si="6"/>
        <v>63.204482758620699</v>
      </c>
      <c r="BT474">
        <f t="shared" si="6"/>
        <v>64.16892857142858</v>
      </c>
    </row>
    <row r="475" spans="2:72" x14ac:dyDescent="0.3">
      <c r="E475">
        <f>(SUMIF($C$10:$C$468,$C$474,E$10:E$468)-SUMIFS(E$10:E$468,$C$10:$C$468,$C$474,$D$10:$D$468,"SC"))/(COUNTIF($C$10:$C$468,$C$474)-COUNTIFS($C$10:$C$468,$C$474,E$10:E$468,"")-(COUNTIFS($C$10:$C$468,$C$474,$D$10:$D$468,"SC")-COUNTIFS($C$10:$C$468,$C$474,$D$10:$D$468,"SC",E$10:E$468,"")))</f>
        <v>79.461538461538467</v>
      </c>
      <c r="F475">
        <f t="shared" ref="F475:J475" si="7">(SUMIF($C$10:$C$468,$C$474,F$10:F$468)-SUMIFS(F$10:F$468,$C$10:$C$468,$C$474,$D$10:$D$468,"SC"))/(COUNTIF($C$10:$C$468,$C$474)-COUNTIFS($C$10:$C$468,$C$474,F$10:F$468,"")-(COUNTIFS($C$10:$C$468,$C$474,$D$10:$D$468,"SC")-COUNTIFS($C$10:$C$468,$C$474,$D$10:$D$468,"SC",F$10:F$468,"")))</f>
        <v>84.967032967032964</v>
      </c>
      <c r="G475">
        <f t="shared" si="7"/>
        <v>88.446153846153834</v>
      </c>
      <c r="H475">
        <f t="shared" si="7"/>
        <v>90.046590909090895</v>
      </c>
      <c r="I475">
        <f t="shared" si="7"/>
        <v>91.29425287356321</v>
      </c>
      <c r="J475">
        <f t="shared" si="7"/>
        <v>91.619047619047635</v>
      </c>
    </row>
    <row r="476" spans="2:72" x14ac:dyDescent="0.3">
      <c r="E476">
        <f>AVERAGEIF($C10:$C468,$C474,E10:E468)</f>
        <v>79.461538461538467</v>
      </c>
      <c r="F476">
        <f t="shared" ref="F476:J476" si="8">AVERAGEIF($C10:$C468,$C474,F10:F468)</f>
        <v>84.967032967032964</v>
      </c>
      <c r="G476">
        <f t="shared" si="8"/>
        <v>88.446153846153834</v>
      </c>
      <c r="H476">
        <f t="shared" si="8"/>
        <v>90.046590909090895</v>
      </c>
      <c r="I476">
        <f t="shared" si="8"/>
        <v>91.29425287356321</v>
      </c>
      <c r="J476">
        <f t="shared" si="8"/>
        <v>91.619047619047635</v>
      </c>
    </row>
    <row r="506" spans="13:15" x14ac:dyDescent="0.3">
      <c r="N506">
        <v>44525</v>
      </c>
    </row>
    <row r="507" spans="13:15" x14ac:dyDescent="0.3">
      <c r="O507" t="s">
        <v>1324</v>
      </c>
    </row>
    <row r="508" spans="13:15" x14ac:dyDescent="0.3">
      <c r="M508" t="s">
        <v>1322</v>
      </c>
    </row>
    <row r="509" spans="13:15" x14ac:dyDescent="0.3">
      <c r="M509" t="s">
        <v>1323</v>
      </c>
    </row>
    <row r="2446" spans="28:64" x14ac:dyDescent="0.3">
      <c r="AB2446" t="s">
        <v>1353</v>
      </c>
      <c r="BB2446" t="s">
        <v>1353</v>
      </c>
      <c r="BL2446" t="s">
        <v>1353</v>
      </c>
    </row>
  </sheetData>
  <sortState xmlns:xlrd2="http://schemas.microsoft.com/office/spreadsheetml/2017/richdata2" ref="BL9:BT460">
    <sortCondition ref="BN9:BN460"/>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cp:lastModifiedBy>
  <cp:lastPrinted>2022-08-26T14:57:08Z</cp:lastPrinted>
  <dcterms:created xsi:type="dcterms:W3CDTF">2022-08-17T09:40:46Z</dcterms:created>
  <dcterms:modified xsi:type="dcterms:W3CDTF">2022-10-11T13:46:09Z</dcterms:modified>
</cp:coreProperties>
</file>