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39BDBBAA-ADD5-40B4-8B14-CE862B646FB8}"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M21" i="1"/>
  <c r="M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M30" i="1"/>
  <c r="M24" i="1"/>
  <c r="U26" i="1"/>
  <c r="V26"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N12" i="1"/>
  <c r="N15" i="1" l="1"/>
  <c r="N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<sst xmlns="http://schemas.openxmlformats.org/spreadsheetml/2006/main" count="8461" uniqueCount="1368">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</sst>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5">
                  <c:v>97.9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Northamptonshire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4">
                  <c:v>67.2</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West Northamptonshire Full Fibre</c:v>
                </c:pt>
              </c:strCache>
            </c:strRef>
          </c:tx>
          <c:spPr>
            <a:noFill/>
            <a:ln w="38100">
              <a:solidFill>
                <a:schemeClr val="tx1"/>
              </a:solidFill>
            </a:ln>
            <a:effectLst/>
          </c:spPr>
          <c:invertIfNegative val="0"/>
          <c:val>
            <c:numRef>
              <c:f>Sheet1!$R$21:$V$21</c:f>
              <c:numCache>
                <c:formatCode>0.0</c:formatCode>
                <c:ptCount val="5"/>
                <c:pt idx="4">
                  <c:v>41.5</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Northamptonshire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4">
                  <c:v>80.33</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West Northamptonshire had in 2021 a percentage of premises having Superfast Broadband coverage from fixed broadband greater than that of both England and 'Rural as a Region'.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358140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040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Both West Northamptonshire's full fibre and gigabit availability were in 2021 markedly greater than that found for England and 'Rural as a Region'.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358140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563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West Northamptonshire's 4G coverage in 2021 was marginally below that found for England, but over 16% greater than that found for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302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West Northamptonshire</v>
      </c>
      <c r="G12" s="12"/>
      <c r="H12" s="13"/>
      <c r="I12" s="14"/>
      <c r="J12" s="15"/>
      <c r="K12" s="15"/>
      <c r="L12" s="15"/>
      <c r="M12" s="15"/>
      <c r="N12" s="15">
        <f>VLOOKUP($F12,Sheet2!$B$10:$J$468,9,FALSE)</f>
        <v>97.9</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West Northamptonshire to Rural as a Region</v>
      </c>
      <c r="G15" s="60"/>
      <c r="H15" s="61"/>
      <c r="I15" s="21"/>
      <c r="J15" s="21"/>
      <c r="K15" s="21"/>
      <c r="L15" s="21"/>
      <c r="M15" s="21"/>
      <c r="N15" s="21">
        <f t="shared" ref="L15:N15" si="0">((N12-N13))</f>
        <v>6.2809523809523711</v>
      </c>
      <c r="O15" s="44"/>
      <c r="P15" s="41"/>
      <c r="Q15" s="41"/>
      <c r="R15" s="41"/>
      <c r="S15" s="41"/>
      <c r="T15" s="41"/>
    </row>
    <row r="16" spans="1:20" ht="51" customHeight="1" x14ac:dyDescent="0.3">
      <c r="B16" s="16"/>
      <c r="C16" s="16"/>
      <c r="D16" s="16"/>
      <c r="F16" s="46" t="str">
        <f>"% Gap - "&amp;F12&amp;" to England"</f>
        <v>% Gap - West Northamptonshire to England</v>
      </c>
      <c r="G16" s="47"/>
      <c r="H16" s="48"/>
      <c r="I16" s="21"/>
      <c r="J16" s="21"/>
      <c r="K16" s="21"/>
      <c r="L16" s="21"/>
      <c r="M16" s="21"/>
      <c r="N16" s="21">
        <f t="shared" ref="L16:N16" si="1">N12-N14</f>
        <v>1.9000000000000057</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West Northamptonshire Gigabit availability</v>
      </c>
      <c r="G21" s="12"/>
      <c r="H21" s="13"/>
      <c r="I21" s="14"/>
      <c r="J21" s="15"/>
      <c r="K21" s="15"/>
      <c r="L21" s="15"/>
      <c r="M21" s="34">
        <f>VLOOKUP(B4,Sheet2!AB9:AK460,9,FALSE)</f>
        <v>67.2</v>
      </c>
      <c r="N21" s="43"/>
      <c r="O21" s="11" t="str">
        <f>B4&amp;" Full Fibre"</f>
        <v>West Northamptonshire Full Fibre</v>
      </c>
      <c r="P21" s="12"/>
      <c r="Q21" s="13"/>
      <c r="R21" s="14"/>
      <c r="S21" s="15"/>
      <c r="T21" s="15"/>
      <c r="U21" s="15"/>
      <c r="V21" s="34">
        <f>VLOOKUP(B4,Sheet2!BB9:BJ460,9,FALSE)</f>
        <v>41.5</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West Northamptonshire Gigabit availability to Rural as a Region</v>
      </c>
      <c r="G24" s="60"/>
      <c r="H24" s="61"/>
      <c r="I24" s="21"/>
      <c r="J24" s="21"/>
      <c r="K24" s="21"/>
      <c r="L24" s="21"/>
      <c r="M24" s="37">
        <f>((M21-M22))</f>
        <v>45.979761904761901</v>
      </c>
      <c r="N24" s="44"/>
      <c r="O24" s="59" t="str">
        <f>"% Gap - "&amp;O21&amp;" to Rural as a Region"</f>
        <v>% Gap - West Northamptonshire Full Fibre to Rural as a Region</v>
      </c>
      <c r="P24" s="60"/>
      <c r="Q24" s="61"/>
      <c r="R24" s="21"/>
      <c r="S24" s="21"/>
      <c r="T24" s="21"/>
      <c r="U24" s="21"/>
      <c r="V24" s="37">
        <f>((V21-V22))</f>
        <v>21.535714285714285</v>
      </c>
      <c r="W24" s="45"/>
    </row>
    <row r="25" spans="1:23" ht="51" customHeight="1" x14ac:dyDescent="0.3">
      <c r="B25" s="16"/>
      <c r="C25" s="16"/>
      <c r="D25" s="16"/>
      <c r="F25" s="46" t="str">
        <f>"% Gap - "&amp;F21&amp;" to England"</f>
        <v>% Gap - West Northamptonshire Gigabit availability to England</v>
      </c>
      <c r="G25" s="47"/>
      <c r="H25" s="48"/>
      <c r="I25" s="21"/>
      <c r="J25" s="21"/>
      <c r="K25" s="21"/>
      <c r="L25" s="21"/>
      <c r="M25" s="21">
        <f>M21-M23</f>
        <v>21.200000000000003</v>
      </c>
      <c r="N25" s="44"/>
      <c r="O25" s="46" t="str">
        <f>"% Gap - "&amp;O21&amp;" to England"</f>
        <v>% Gap - West Northamptonshire Full Fibre to England</v>
      </c>
      <c r="P25" s="47"/>
      <c r="Q25" s="48"/>
      <c r="R25" s="21"/>
      <c r="S25" s="21"/>
      <c r="T25" s="21"/>
      <c r="U25" s="21"/>
      <c r="V25" s="21">
        <f t="shared" ref="T25:V25" si="3">V21-V23</f>
        <v>14.5</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4">((S22-S23))</f>
        <v>-0.78461538461538538</v>
      </c>
      <c r="T26" s="23">
        <f t="shared" si="4"/>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West Northamptonshire</v>
      </c>
      <c r="G30" s="12"/>
      <c r="H30" s="13"/>
      <c r="I30" s="14"/>
      <c r="J30" s="15"/>
      <c r="K30" s="15"/>
      <c r="L30" s="15"/>
      <c r="M30" s="15">
        <f>VLOOKUP($F30,Sheet2!$BL9:$BT460,9,FALSE)</f>
        <v>80.33</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West Northamptonshire to Rural as a Region</v>
      </c>
      <c r="G33" s="60"/>
      <c r="H33" s="61"/>
      <c r="I33" s="21"/>
      <c r="J33" s="21"/>
      <c r="K33" s="21"/>
      <c r="L33" s="21"/>
      <c r="M33" s="21">
        <f t="shared" ref="K33:M33" si="5">(M30-M31)</f>
        <v>16.161071428571418</v>
      </c>
      <c r="N33" s="44"/>
      <c r="O33" s="41"/>
      <c r="P33" s="41"/>
      <c r="Q33" s="41"/>
      <c r="R33" s="41"/>
      <c r="S33" s="41"/>
      <c r="T33" s="41"/>
    </row>
    <row r="34" spans="2:20" ht="51" customHeight="1" x14ac:dyDescent="0.3">
      <c r="B34" s="16"/>
      <c r="C34" s="16"/>
      <c r="D34" s="16"/>
      <c r="F34" s="46" t="str">
        <f>"% Gap - "&amp;F30&amp;" to England"</f>
        <v>% Gap - West Northamptonshire to England</v>
      </c>
      <c r="G34" s="47"/>
      <c r="H34" s="48"/>
      <c r="I34" s="21"/>
      <c r="J34" s="21"/>
      <c r="K34" s="21"/>
      <c r="L34" s="21"/>
      <c r="M34" s="21">
        <f t="shared" ref="K34:M34" si="6">M30-M32</f>
        <v>-1.6700000000000017</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7">(K31-K32)</f>
        <v>-19.109204545454524</v>
      </c>
      <c r="L35" s="23">
        <f t="shared" si="7"/>
        <v>-17.795517241379301</v>
      </c>
      <c r="M35" s="23">
        <f t="shared" si="7"/>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kSu0NnByMmRurKRN8zPfkrzTPtzQW9bJxFRzpsDeS7yZSazQohGmtOPfPMmQ6V9GYRJsrpYEB5HKv2tMEca4+Q==" saltValue="ylaK5qI6IVeyhw2J0TvQI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West Northamptonshire</v>
      </c>
      <c r="CI6" s="31" t="e">
        <f>100000*VLOOKUP($CH6,$B$6:$P$472,CI$1,FALSE)/VLOOKUP($CH6,$BB$8:$BY$472,CI$1,FALSE)</f>
        <v>#DIV/0!</v>
      </c>
      <c r="CJ6" s="31" t="e">
        <f t="shared" ref="CJ6:CN6" si="0">100000*VLOOKUP($CH6,$B$6:$P$472,CJ$1,FALSE)/VLOOKUP($CH6,$BB$8:$BY$472,CJ$1,FALSE)</f>
        <v>#DIV/0!</v>
      </c>
      <c r="CK6" s="31" t="e">
        <f t="shared" si="0"/>
        <v>#DIV/0!</v>
      </c>
      <c r="CL6" s="31" t="e">
        <f t="shared" si="0"/>
        <v>#DIV/0!</v>
      </c>
      <c r="CM6" s="31" t="e">
        <f t="shared" si="0"/>
        <v>#DIV/0!</v>
      </c>
      <c r="CN6" s="31">
        <f t="shared" si="0"/>
        <v>235903.61445783134</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2022-10-17T10:02:54Z</dcterms:modified>
</cp:coreProperties>
</file>