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4317BA77-D553-4374-8627-E43F68222ADE}"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1" i="1" l="1"/>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K30" i="1" l="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L12" i="1" l="1"/>
  <c r="F15" i="1"/>
  <c r="F16" i="1"/>
  <c r="N12" i="1"/>
  <c r="M12" i="1"/>
  <c r="M15" i="1" l="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<sst xmlns="http://schemas.openxmlformats.org/spreadsheetml/2006/main" count="8461" uniqueCount="1368">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</sst>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3">
                  <c:v>94.199999999999989</c:v>
                </c:pt>
                <c:pt idx="4">
                  <c:v>95.2</c:v>
                </c:pt>
                <c:pt idx="5">
                  <c:v>94.9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Suffolk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11.2</c:v>
                </c:pt>
                <c:pt idx="4">
                  <c:v>17.3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West Suffolk Full Fibre</c:v>
                </c:pt>
              </c:strCache>
            </c:strRef>
          </c:tx>
          <c:spPr>
            <a:noFill/>
            <a:ln w="38100">
              <a:solidFill>
                <a:schemeClr val="tx1"/>
              </a:solidFill>
            </a:ln>
            <a:effectLst/>
          </c:spPr>
          <c:invertIfNegative val="0"/>
          <c:val>
            <c:numRef>
              <c:f>Sheet1!$R$21:$V$21</c:f>
              <c:numCache>
                <c:formatCode>0.0</c:formatCode>
                <c:ptCount val="5"/>
                <c:pt idx="2">
                  <c:v>2.9</c:v>
                </c:pt>
                <c:pt idx="3">
                  <c:v>11.2</c:v>
                </c:pt>
                <c:pt idx="4">
                  <c:v>17.3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Suffolk</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2">
                  <c:v>73.98</c:v>
                </c:pt>
                <c:pt idx="3">
                  <c:v>72.709999999999994</c:v>
                </c:pt>
                <c:pt idx="4">
                  <c:v>74.41</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335280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333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West Suffolk was from 2019 to 2021 in line with the England situation and above that of 'Rural as a Region'.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190500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841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West Suffolk's gigabit availability was identical to its full fibre availability in 2020 and 2021.  Its full fibre availability was from 2019 to 2021 below both the England and rural situations. Its gigabit availability was below both the England and rural situations in 2020 and 2021 with the gaps increasing between years.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West Suffolk's 4G coverage in the period 2017 to 2021 was firmly between that of England and 'Rural as a Region' with no material change in the gaps to either.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304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West Suffolk</v>
      </c>
      <c r="G12" s="12"/>
      <c r="H12" s="13"/>
      <c r="I12" s="14"/>
      <c r="J12" s="15"/>
      <c r="K12" s="15"/>
      <c r="L12" s="15">
        <f>VLOOKUP($F12,Sheet2!$B$10:$J$468,7,FALSE)</f>
        <v>94.199999999999989</v>
      </c>
      <c r="M12" s="15">
        <f>VLOOKUP($F12,Sheet2!$B$10:$J$468,8,FALSE)</f>
        <v>95.2</v>
      </c>
      <c r="N12" s="15">
        <f>VLOOKUP($F12,Sheet2!$B$10:$J$468,9,FALSE)</f>
        <v>94.9</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West Suffolk to Rural as a Region</v>
      </c>
      <c r="G15" s="60"/>
      <c r="H15" s="61"/>
      <c r="I15" s="21"/>
      <c r="J15" s="21"/>
      <c r="K15" s="21"/>
      <c r="L15" s="21">
        <f t="shared" ref="L15:N15" si="0">((L12-L13))</f>
        <v>4.1534090909090935</v>
      </c>
      <c r="M15" s="21">
        <f t="shared" si="0"/>
        <v>3.9057471264367933</v>
      </c>
      <c r="N15" s="21">
        <f t="shared" si="0"/>
        <v>3.2809523809523711</v>
      </c>
      <c r="O15" s="44"/>
      <c r="P15" s="41"/>
      <c r="Q15" s="41"/>
      <c r="R15" s="41"/>
      <c r="S15" s="41"/>
      <c r="T15" s="41"/>
    </row>
    <row r="16" spans="1:20" ht="51" customHeight="1" x14ac:dyDescent="0.3">
      <c r="B16" s="16"/>
      <c r="C16" s="16"/>
      <c r="D16" s="16"/>
      <c r="F16" s="46" t="str">
        <f>"% Gap - "&amp;F12&amp;" to England"</f>
        <v>% Gap - West Suffolk to England</v>
      </c>
      <c r="G16" s="47"/>
      <c r="H16" s="48"/>
      <c r="I16" s="21"/>
      <c r="J16" s="21"/>
      <c r="K16" s="21"/>
      <c r="L16" s="21">
        <f t="shared" ref="L16:N16" si="1">L12-L14</f>
        <v>-0.80000000000001137</v>
      </c>
      <c r="M16" s="21">
        <f t="shared" si="1"/>
        <v>-0.79999999999999716</v>
      </c>
      <c r="N16" s="21">
        <f t="shared" si="1"/>
        <v>-1.0999999999999943</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West Suffolk Gigabit availability</v>
      </c>
      <c r="G21" s="12"/>
      <c r="H21" s="13"/>
      <c r="I21" s="14"/>
      <c r="J21" s="15"/>
      <c r="K21" s="15"/>
      <c r="L21" s="15">
        <f>VLOOKUP(B4,Sheet2!AB9:AJ460,8,FALSE)</f>
        <v>11.2</v>
      </c>
      <c r="M21" s="34">
        <f>VLOOKUP(B4,Sheet2!AB9:AK460,9,FALSE)</f>
        <v>17.3</v>
      </c>
      <c r="N21" s="43"/>
      <c r="O21" s="11" t="str">
        <f>B4&amp;" Full Fibre"</f>
        <v>West Suffolk Full Fibre</v>
      </c>
      <c r="P21" s="12"/>
      <c r="Q21" s="13"/>
      <c r="R21" s="14"/>
      <c r="S21" s="15"/>
      <c r="T21" s="15">
        <f>VLOOKUP(B4,Sheet2!BB9:BJ460,7,FALSE)</f>
        <v>2.9</v>
      </c>
      <c r="U21" s="15">
        <f>VLOOKUP(B4,Sheet2!BB9:BJ460,8,FALSE)</f>
        <v>11.2</v>
      </c>
      <c r="V21" s="34">
        <f>VLOOKUP(B4,Sheet2!BB9:BJ460,9,FALSE)</f>
        <v>17.3</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West Suffolk Gigabit availability to Rural as a Region</v>
      </c>
      <c r="G24" s="60"/>
      <c r="H24" s="61"/>
      <c r="I24" s="21"/>
      <c r="J24" s="21"/>
      <c r="K24" s="21"/>
      <c r="L24" s="21">
        <f>((L21-L22))</f>
        <v>-1.411494252873565</v>
      </c>
      <c r="M24" s="37">
        <f>((M21-M22))</f>
        <v>-3.9202380952380977</v>
      </c>
      <c r="N24" s="44"/>
      <c r="O24" s="59" t="str">
        <f>"% Gap - "&amp;O21&amp;" to Rural as a Region"</f>
        <v>% Gap - West Suffolk Full Fibre to Rural as a Region</v>
      </c>
      <c r="P24" s="60"/>
      <c r="Q24" s="61"/>
      <c r="R24" s="21"/>
      <c r="S24" s="21"/>
      <c r="T24" s="21">
        <f t="shared" ref="T24" si="3">((T21-T22))</f>
        <v>-4.538636363636364</v>
      </c>
      <c r="U24" s="21">
        <f>((U21-U22))</f>
        <v>-1.0528735632183945</v>
      </c>
      <c r="V24" s="37">
        <f>((V21-V22))</f>
        <v>-2.6642857142857146</v>
      </c>
      <c r="W24" s="45"/>
    </row>
    <row r="25" spans="1:23" ht="51" customHeight="1" x14ac:dyDescent="0.3">
      <c r="B25" s="16"/>
      <c r="C25" s="16"/>
      <c r="D25" s="16"/>
      <c r="F25" s="46" t="str">
        <f>"% Gap - "&amp;F21&amp;" to England"</f>
        <v>% Gap - West Suffolk Gigabit availability to England</v>
      </c>
      <c r="G25" s="47"/>
      <c r="H25" s="48"/>
      <c r="I25" s="21"/>
      <c r="J25" s="21"/>
      <c r="K25" s="21"/>
      <c r="L25" s="21">
        <f>L21-L23</f>
        <v>-13.8</v>
      </c>
      <c r="M25" s="21">
        <f>M21-M23</f>
        <v>-28.7</v>
      </c>
      <c r="N25" s="44"/>
      <c r="O25" s="46" t="str">
        <f>"% Gap - "&amp;O21&amp;" to England"</f>
        <v>% Gap - West Suffolk Full Fibre to England</v>
      </c>
      <c r="P25" s="47"/>
      <c r="Q25" s="48"/>
      <c r="R25" s="21"/>
      <c r="S25" s="21"/>
      <c r="T25" s="21">
        <f t="shared" ref="T25:V25" si="4">T21-T23</f>
        <v>-7.1</v>
      </c>
      <c r="U25" s="21">
        <f t="shared" si="4"/>
        <v>-4.8000000000000007</v>
      </c>
      <c r="V25" s="21">
        <f t="shared" si="4"/>
        <v>-9.6999999999999993</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West Suffolk</v>
      </c>
      <c r="G30" s="12"/>
      <c r="H30" s="13"/>
      <c r="I30" s="14"/>
      <c r="J30" s="15"/>
      <c r="K30" s="15">
        <f>VLOOKUP($F30,Sheet2!$BL9:$BT460,7,FALSE)</f>
        <v>73.98</v>
      </c>
      <c r="L30" s="15">
        <f>VLOOKUP($F30,Sheet2!$BL9:$BT460,8,FALSE)</f>
        <v>72.709999999999994</v>
      </c>
      <c r="M30" s="15">
        <f>VLOOKUP($F30,Sheet2!$BL9:$BT460,9,FALSE)</f>
        <v>74.41</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West Suffolk to Rural as a Region</v>
      </c>
      <c r="G33" s="60"/>
      <c r="H33" s="61"/>
      <c r="I33" s="21"/>
      <c r="J33" s="21"/>
      <c r="K33" s="21">
        <f t="shared" ref="K33:M33" si="6">(K30-K31)</f>
        <v>12.089204545454528</v>
      </c>
      <c r="L33" s="21">
        <f t="shared" si="6"/>
        <v>9.5055172413792945</v>
      </c>
      <c r="M33" s="21">
        <f t="shared" si="6"/>
        <v>10.241071428571416</v>
      </c>
      <c r="N33" s="44"/>
      <c r="O33" s="41"/>
      <c r="P33" s="41"/>
      <c r="Q33" s="41"/>
      <c r="R33" s="41"/>
      <c r="S33" s="41"/>
      <c r="T33" s="41"/>
    </row>
    <row r="34" spans="2:20" ht="51" customHeight="1" x14ac:dyDescent="0.3">
      <c r="B34" s="16"/>
      <c r="C34" s="16"/>
      <c r="D34" s="16"/>
      <c r="F34" s="46" t="str">
        <f>"% Gap - "&amp;F30&amp;" to England"</f>
        <v>% Gap - West Suffolk to England</v>
      </c>
      <c r="G34" s="47"/>
      <c r="H34" s="48"/>
      <c r="I34" s="21"/>
      <c r="J34" s="21"/>
      <c r="K34" s="21">
        <f t="shared" ref="K34:M34" si="7">K30-K32</f>
        <v>-7.019999999999996</v>
      </c>
      <c r="L34" s="21">
        <f t="shared" si="7"/>
        <v>-8.2900000000000063</v>
      </c>
      <c r="M34" s="21">
        <f t="shared" si="7"/>
        <v>-7.5900000000000034</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eHOF2a5gFoPuLNXJNWUmdnXfNIZb2hA9NkYrZedN4ajllCShd++BRnQN+2i4g/0dSeYvkSl6i8sZ84ZMjx58qw==" saltValue="K0IDgUEdMIp/7VXMy64P6A=="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West Suffolk</v>
      </c>
      <c r="CI6" s="31" t="e">
        <f>100000*VLOOKUP($CH6,$B$6:$P$472,CI$1,FALSE)/VLOOKUP($CH6,$BB$8:$BY$472,CI$1,FALSE)</f>
        <v>#DIV/0!</v>
      </c>
      <c r="CJ6" s="31" t="e">
        <f t="shared" ref="CJ6:CN6" si="0">100000*VLOOKUP($CH6,$B$6:$P$472,CJ$1,FALSE)/VLOOKUP($CH6,$BB$8:$BY$472,CJ$1,FALSE)</f>
        <v>#DIV/0!</v>
      </c>
      <c r="CK6" s="31" t="e">
        <f t="shared" si="0"/>
        <v>#DIV/0!</v>
      </c>
      <c r="CL6" s="31">
        <f t="shared" si="0"/>
        <v>3248275.8620689651</v>
      </c>
      <c r="CM6" s="31">
        <f t="shared" si="0"/>
        <v>850000</v>
      </c>
      <c r="CN6" s="31">
        <f t="shared" si="0"/>
        <v>548554.91329479765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2022-10-17T11:23:27Z</dcterms:modified>
</cp:coreProperties>
</file>