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2" documentId="8_{2FAD8602-25BA-4CF6-A318-539502C79B96}" xr6:coauthVersionLast="47" xr6:coauthVersionMax="47" xr10:uidLastSave="{8B46CD82-BBB8-4BB1-9CA9-9A0689273DB2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<sst xmlns="http://schemas.openxmlformats.org/spreadsheetml/2006/main" count="9432" uniqueCount="1374">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</sst>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53.4</c:v>
                </c:pt>
                <c:pt idx="1">
                  <c:v>58.8</c:v>
                </c:pt>
                <c:pt idx="2">
                  <c:v>66.2</c:v>
                </c:pt>
                <c:pt idx="3">
                  <c:v>68.5</c:v>
                </c:pt>
                <c:pt idx="4">
                  <c:v>69.7</c:v>
                </c:pt>
                <c:pt idx="5">
                  <c:v>71.2</c:v>
                </c:pt>
                <c:pt idx="6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64</c:v>
                </c:pt>
                <c:pt idx="2">
                  <c:v>68</c:v>
                </c:pt>
                <c:pt idx="3">
                  <c:v>66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90</c:v>
                </c:pt>
                <c:pt idx="1">
                  <c:v>87.096774193548384</c:v>
                </c:pt>
                <c:pt idx="2">
                  <c:v>87.741935483870961</c:v>
                </c:pt>
                <c:pt idx="3">
                  <c:v>87.741935483870961</c:v>
                </c:pt>
                <c:pt idx="4">
                  <c:v>89.102564102564088</c:v>
                </c:pt>
                <c:pt idx="5">
                  <c:v>89.743589743589737</c:v>
                </c:pt>
                <c:pt idx="6">
                  <c:v>89.743589743589737</c:v>
                </c:pt>
                <c:pt idx="7">
                  <c:v>88.461538461538453</c:v>
                </c:pt>
                <c:pt idx="9">
                  <c:v>88.461538461538453</c:v>
                </c:pt>
                <c:pt idx="10">
                  <c:v>88.461538461538453</c:v>
                </c:pt>
                <c:pt idx="11">
                  <c:v>87.179487179487182</c:v>
                </c:pt>
                <c:pt idx="13">
                  <c:v>88.461538461538453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13.026579999999999</c:v>
                </c:pt>
                <c:pt idx="1">
                  <c:v>11.335419999999999</c:v>
                </c:pt>
                <c:pt idx="2">
                  <c:v>24.494540000000001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27.255949999999999</c:v>
                </c:pt>
                <c:pt idx="1">
                  <c:v>26.307880000000001</c:v>
                </c:pt>
                <c:pt idx="2">
                  <c:v>38.742040000000003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Cheshire East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75.141388169999999</c:v>
                </c:pt>
                <c:pt idx="1">
                  <c:v>74.98093059</c:v>
                </c:pt>
                <c:pt idx="2">
                  <c:v>74.574468089999996</c:v>
                </c:pt>
                <c:pt idx="3">
                  <c:v>76.986984210000003</c:v>
                </c:pt>
                <c:pt idx="4">
                  <c:v>77.289377290000004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Cheshire East was over the period generally greater than the rural and England situations but with a gap to both that has broadly reduced over this time.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342900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888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Cheshire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East was generally above both the rural and England situations during the period under consideration.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Cheshire East fluctuated over the period under consideration but was consistently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Cheshire East was generally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Cheshire East was consistently above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Cheshire East was consistently above both the rural and England situations during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64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Cheshire East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53.4</v>
      </c>
      <c r="J12" s="13">
        <f>IF(VLOOKUP($F12,'early learning goals'!$B$10:$AC$468,'early learning goals'!X$1,FALSE)=0,"",VLOOKUP($F12,'early learning goals'!$B$10:$AC$468,'early learning goals'!X$1,FALSE))</f>
        <v>58.8</v>
      </c>
      <c r="K12" s="13">
        <f>IF(VLOOKUP($F12,'early learning goals'!$B$10:$AC$468,'early learning goals'!Y$1,FALSE)=0,"",VLOOKUP($F12,'early learning goals'!$B$10:$AC$468,'early learning goals'!Y$1,FALSE))</f>
        <v>66.2</v>
      </c>
      <c r="L12" s="13">
        <f>IF(VLOOKUP($F12,'early learning goals'!$B$10:$AC$468,'early learning goals'!Z$1,FALSE)=0,"",VLOOKUP($F12,'early learning goals'!$B$10:$AC$468,'early learning goals'!Z$1,FALSE))</f>
        <v>68.5</v>
      </c>
      <c r="M12" s="13">
        <f>IF(VLOOKUP($F12,'early learning goals'!$B$10:$AC$468,'early learning goals'!AA$1,FALSE)=0,"",VLOOKUP($F12,'early learning goals'!$B$10:$AC$468,'early learning goals'!AA$1,FALSE))</f>
        <v>69.7</v>
      </c>
      <c r="N12" s="13">
        <f>IF(VLOOKUP($F12,'early learning goals'!$B$10:$AC$468,'early learning goals'!AB$1,FALSE)=0,"",VLOOKUP($F12,'early learning goals'!$B$10:$AC$468,'early learning goals'!AB$1,FALSE))</f>
        <v>71.2</v>
      </c>
      <c r="O12" s="13">
        <f>IF(VLOOKUP($F12,'early learning goals'!$B$10:$AC$468,'early learning goals'!AC$1,FALSE)=0,"",VLOOKUP($F12,'early learning goals'!$B$10:$AC$468,'early learning goals'!AC$1,FALSE))</f>
        <v>71.400000000000006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Cheshire East to Rural as a Region</v>
      </c>
      <c r="G15" s="56"/>
      <c r="H15" s="57"/>
      <c r="I15" s="19">
        <f>(I12-I13)</f>
        <v>4.0919488512967348</v>
      </c>
      <c r="J15" s="19">
        <f>(J12-J13)</f>
        <v>-0.37497706625632787</v>
      </c>
      <c r="K15" s="19">
        <f t="shared" ref="K15:O15" si="0">(K12-K13)</f>
        <v>1.5271191039107066</v>
      </c>
      <c r="L15" s="19">
        <f t="shared" si="0"/>
        <v>0.48553645078061436</v>
      </c>
      <c r="M15" s="19">
        <f t="shared" si="0"/>
        <v>0.28689254452157797</v>
      </c>
      <c r="N15" s="19">
        <f t="shared" si="0"/>
        <v>0.82384876393601303</v>
      </c>
      <c r="O15" s="19">
        <f t="shared" si="0"/>
        <v>0.31930606398218231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Cheshire East to England</v>
      </c>
      <c r="G16" s="45"/>
      <c r="H16" s="46"/>
      <c r="I16" s="19">
        <f>(I12-I14)</f>
        <v>4.5</v>
      </c>
      <c r="J16" s="19">
        <f>(J12-J14)</f>
        <v>0.79999999999999716</v>
      </c>
      <c r="K16" s="19">
        <f t="shared" ref="K16:O16" si="1">(K12-K14)</f>
        <v>2.1000000000000085</v>
      </c>
      <c r="L16" s="19">
        <f t="shared" si="1"/>
        <v>1.2000000000000028</v>
      </c>
      <c r="M16" s="19">
        <f t="shared" si="1"/>
        <v>0.70000000000000284</v>
      </c>
      <c r="N16" s="19">
        <f t="shared" si="1"/>
        <v>1</v>
      </c>
      <c r="O16" s="19">
        <f t="shared" si="1"/>
        <v>0.70000000000000284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Cheshire East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64</v>
      </c>
      <c r="K21" s="13">
        <f>IF(VLOOKUP($F21,'key stage 2'!$B$10:$L$468,'key stage 2'!G$1,FALSE)=0,"",VLOOKUP($F21,'key stage 2'!$B$10:$L$468,'key stage 2'!G$1,FALSE))</f>
        <v>68</v>
      </c>
      <c r="L21" s="13">
        <f>IF(VLOOKUP($F21,'key stage 2'!$B$10:$L$468,'key stage 2'!H$1,FALSE)=0,"",VLOOKUP($F21,'key stage 2'!$B$10:$L$468,'key stage 2'!H$1,FALSE))</f>
        <v>66</v>
      </c>
      <c r="M21" s="13"/>
      <c r="N21" s="13"/>
      <c r="O21" s="35">
        <f>IF(VLOOKUP($F21,'key stage 2'!$B$10:$L$468,'key stage 2'!K$1,FALSE)=0,"",VLOOKUP($F21,'key stage 2'!$B$10:$L$468,'key stage 2'!K$1,FALSE))</f>
        <v>60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Cheshire East to Rural as a Region</v>
      </c>
      <c r="G24" s="56"/>
      <c r="H24" s="57"/>
      <c r="I24" s="19">
        <f>(I21-I22)</f>
        <v>2.6190476190476204</v>
      </c>
      <c r="J24" s="19">
        <f>(J21-J22)</f>
        <v>7.1428571428571459</v>
      </c>
      <c r="K24" s="19">
        <f t="shared" ref="K24:O24" si="3">(K21-K22)</f>
        <v>8.4285714285714306</v>
      </c>
      <c r="L24" s="19">
        <f t="shared" si="3"/>
        <v>2.6000000000000014</v>
      </c>
      <c r="M24" s="19"/>
      <c r="N24" s="19"/>
      <c r="O24" s="19">
        <f t="shared" si="3"/>
        <v>5.0499999999999972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Cheshire East to England</v>
      </c>
      <c r="G25" s="45"/>
      <c r="H25" s="46"/>
      <c r="I25" s="19">
        <f>(I21-I23)</f>
        <v>-2</v>
      </c>
      <c r="J25" s="19">
        <f>(J21-J23)</f>
        <v>2</v>
      </c>
      <c r="K25" s="19">
        <f t="shared" ref="K25:O25" si="4">(K21-K23)</f>
        <v>3</v>
      </c>
      <c r="L25" s="19">
        <f t="shared" si="4"/>
        <v>1</v>
      </c>
      <c r="M25" s="19"/>
      <c r="N25" s="19"/>
      <c r="O25" s="19">
        <f t="shared" si="4"/>
        <v>2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Cheshire East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75.141388169999999</v>
      </c>
      <c r="J30" s="13">
        <f>IF(VLOOKUP($F30,'level 2 maths eng'!$B$10:$L$468,'level 2 maths eng'!F$1,FALSE)=0,"",VLOOKUP($F30,'level 2 maths eng'!$B$10:$L$468,'level 2 maths eng'!F$1,FALSE))</f>
        <v>74.98093059</v>
      </c>
      <c r="K30" s="13">
        <f>IF(VLOOKUP($F30,'level 2 maths eng'!$B$10:$L$468,'level 2 maths eng'!G$1,FALSE)=0,"",VLOOKUP($F30,'level 2 maths eng'!$B$10:$L$468,'level 2 maths eng'!G$1,FALSE))</f>
        <v>74.574468089999996</v>
      </c>
      <c r="L30" s="13">
        <f>IF(VLOOKUP($F30,'level 2 maths eng'!$B$10:$L$468,'level 2 maths eng'!H$1,FALSE)=0,"",VLOOKUP($F30,'level 2 maths eng'!$B$10:$L$468,'level 2 maths eng'!H$1,FALSE))</f>
        <v>76.986984210000003</v>
      </c>
      <c r="M30" s="35">
        <f>IF(VLOOKUP($F30,'level 2 maths eng'!$B$10:$L$468,'level 2 maths eng'!I$1,FALSE)=0,"",VLOOKUP($F30,'level 2 maths eng'!$B$10:$L$468,'level 2 maths eng'!I$1,FALSE))</f>
        <v>77.289377290000004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Cheshire East to Rural as a Region</v>
      </c>
      <c r="G33" s="56"/>
      <c r="H33" s="57"/>
      <c r="I33" s="19">
        <f>(I30-I31)</f>
        <v>1.8823987109890084</v>
      </c>
      <c r="J33" s="19">
        <f>(J30-J31)</f>
        <v>1.7807419974725036</v>
      </c>
      <c r="K33" s="19">
        <f t="shared" ref="K33:M33" si="6">(K30-K31)</f>
        <v>1.3072154081818326</v>
      </c>
      <c r="L33" s="19">
        <f t="shared" si="6"/>
        <v>3.7133395747727462</v>
      </c>
      <c r="M33" s="19">
        <f t="shared" si="6"/>
        <v>2.9998981460714589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Cheshire East to England</v>
      </c>
      <c r="G34" s="45"/>
      <c r="H34" s="46"/>
      <c r="I34" s="19">
        <f>(I30-I32)</f>
        <v>3.6305251400000031</v>
      </c>
      <c r="J34" s="19">
        <f>(J30-J32)</f>
        <v>4.0107184099999955</v>
      </c>
      <c r="K34" s="19">
        <f t="shared" ref="K34:M34" si="7">(K30-K32)</f>
        <v>3.2485555499999919</v>
      </c>
      <c r="L34" s="19">
        <f t="shared" si="7"/>
        <v>6.1324654100000089</v>
      </c>
      <c r="M34" s="19">
        <f t="shared" si="7"/>
        <v>4.2895527900000019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Cheshire East</v>
      </c>
      <c r="G39" s="10"/>
      <c r="H39" s="11"/>
      <c r="I39" s="12">
        <f>IF(VLOOKUP($F39,ofsted!$B$10:$AR$468,ofsted!AG$1,FALSE)=0,"",VLOOKUP($F39,ofsted!$B$10:$AR$468,ofsted!AG$1,FALSE))</f>
        <v>90</v>
      </c>
      <c r="J39" s="13">
        <f>IF(VLOOKUP($F39,ofsted!$B$10:$AR$468,ofsted!AH$1,FALSE)=0,"",VLOOKUP($F39,ofsted!$B$10:$AR$468,ofsted!AH$1,FALSE))</f>
        <v>87.096774193548384</v>
      </c>
      <c r="K39" s="13">
        <f>IF(VLOOKUP($F39,ofsted!$B$10:$AR$468,ofsted!AI$1,FALSE)=0,"",VLOOKUP($F39,ofsted!$B$10:$AR$468,ofsted!AI$1,FALSE))</f>
        <v>87.741935483870961</v>
      </c>
      <c r="L39" s="13">
        <f>IF(VLOOKUP($F39,ofsted!$B$10:$AR$468,ofsted!AJ$1,FALSE)=0,"",VLOOKUP($F39,ofsted!$B$10:$AR$468,ofsted!AJ$1,FALSE))</f>
        <v>87.741935483870961</v>
      </c>
      <c r="M39" s="13">
        <f>IF(VLOOKUP($F39,ofsted!$B$10:$AR$468,ofsted!AK$1,FALSE)=0,"",VLOOKUP($F39,ofsted!$B$10:$AR$468,ofsted!AK$1,FALSE))</f>
        <v>89.102564102564088</v>
      </c>
      <c r="N39" s="13">
        <f>IF(VLOOKUP($F39,ofsted!$B$10:$AR$468,ofsted!AL$1,FALSE)=0,"",VLOOKUP($F39,ofsted!$B$10:$AR$468,ofsted!AL$1,FALSE))</f>
        <v>89.743589743589737</v>
      </c>
      <c r="O39" s="13">
        <f>IF(VLOOKUP($F39,ofsted!$B$10:$AR$468,ofsted!AM$1,FALSE)=0,"",VLOOKUP($F39,ofsted!$B$10:$AR$468,ofsted!AM$1,FALSE))</f>
        <v>89.743589743589737</v>
      </c>
      <c r="P39" s="13">
        <f>IF(VLOOKUP($F39,ofsted!$B$10:$AR$468,ofsted!AN$1,FALSE)=0,"",VLOOKUP($F39,ofsted!$B$10:$AR$468,ofsted!AN$1,FALSE))</f>
        <v>88.461538461538453</v>
      </c>
      <c r="Q39" s="13"/>
      <c r="R39" s="13">
        <f>IF(VLOOKUP($F39,ofsted!$B$10:$AR$468,ofsted!AO$1,FALSE)=0,"",VLOOKUP($F39,ofsted!$B$10:$AR$468,ofsted!AO$1,FALSE))</f>
        <v>88.461538461538453</v>
      </c>
      <c r="S39" s="13">
        <f>IF(VLOOKUP($F39,ofsted!$B$10:$AR$468,ofsted!AP$1,FALSE)=0,"",VLOOKUP($F39,ofsted!$B$10:$AR$468,ofsted!AP$1,FALSE))</f>
        <v>88.461538461538453</v>
      </c>
      <c r="T39" s="13">
        <f>IF(VLOOKUP($F39,ofsted!$B$10:$AR$468,ofsted!AQ$1,FALSE)=0,"",VLOOKUP($F39,ofsted!$B$10:$AR$468,ofsted!AQ$1,FALSE))</f>
        <v>87.179487179487182</v>
      </c>
      <c r="U39" s="13"/>
      <c r="V39" s="13">
        <f>IF(VLOOKUP($F39,ofsted!$B$10:$AR$468,ofsted!AR$1,FALSE)=0,"",VLOOKUP($F39,ofsted!$B$10:$AR$468,ofsted!AR$1,FALSE))</f>
        <v>88.461538461538453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Cheshire East to Rural as a Region</v>
      </c>
      <c r="G42" s="56"/>
      <c r="H42" s="57"/>
      <c r="I42" s="19">
        <f>(I39-I40)</f>
        <v>5.095146461406884</v>
      </c>
      <c r="J42" s="19">
        <f>(J39-J40)</f>
        <v>2.5897319400272636</v>
      </c>
      <c r="K42" s="19">
        <f t="shared" ref="K42:P42" si="9">(K39-K40)</f>
        <v>3.4391125582935445</v>
      </c>
      <c r="L42" s="19">
        <f t="shared" si="9"/>
        <v>4.095077852404529</v>
      </c>
      <c r="M42" s="19">
        <f t="shared" si="9"/>
        <v>4.7930301136799471</v>
      </c>
      <c r="N42" s="19">
        <f t="shared" si="9"/>
        <v>5.4361609274904055</v>
      </c>
      <c r="O42" s="19">
        <f t="shared" si="9"/>
        <v>5.4823477735683213</v>
      </c>
      <c r="P42" s="19">
        <f t="shared" si="9"/>
        <v>4.4212642541691309</v>
      </c>
      <c r="Q42" s="19"/>
      <c r="R42" s="19">
        <f t="shared" ref="R42:T42" si="10">(R39-R40)</f>
        <v>4.3481850909931552</v>
      </c>
      <c r="S42" s="19">
        <f t="shared" si="10"/>
        <v>4.2792904495032076</v>
      </c>
      <c r="T42" s="19">
        <f t="shared" si="10"/>
        <v>2.6336412905504574</v>
      </c>
      <c r="U42" s="19"/>
      <c r="V42" s="19">
        <f t="shared" ref="V42" si="11">(V39-V40)</f>
        <v>2.6428878384185595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Cheshire East to England</v>
      </c>
      <c r="G43" s="45"/>
      <c r="H43" s="46"/>
      <c r="I43" s="19">
        <f>(I39-I41)</f>
        <v>4</v>
      </c>
      <c r="J43" s="19">
        <f>(J39-J41)</f>
        <v>1.0967741935483843</v>
      </c>
      <c r="K43" s="19">
        <f t="shared" ref="K43:P43" si="12">(K39-K41)</f>
        <v>2.2298277781318632</v>
      </c>
      <c r="L43" s="19">
        <f t="shared" si="12"/>
        <v>2.3806837581461622</v>
      </c>
      <c r="M43" s="19">
        <f t="shared" si="12"/>
        <v>3.9192530026975021</v>
      </c>
      <c r="N43" s="19">
        <f t="shared" si="12"/>
        <v>3.7449655748211086</v>
      </c>
      <c r="O43" s="19">
        <f t="shared" si="12"/>
        <v>3.5457209212491136</v>
      </c>
      <c r="P43" s="19">
        <f t="shared" si="12"/>
        <v>2.0866303057706403</v>
      </c>
      <c r="Q43" s="19"/>
      <c r="R43" s="19">
        <f t="shared" ref="R43:T43" si="13">(R39-R41)</f>
        <v>2.1826078030927647</v>
      </c>
      <c r="S43" s="19">
        <f t="shared" si="13"/>
        <v>2.0179737404926072</v>
      </c>
      <c r="T43" s="19">
        <f t="shared" si="13"/>
        <v>0.25403422664959407</v>
      </c>
      <c r="U43" s="19"/>
      <c r="V43" s="19">
        <f t="shared" ref="V43" si="14">(V39-V41)</f>
        <v>0.38328759847746596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Cheshire East</v>
      </c>
      <c r="G48" s="10"/>
      <c r="H48" s="11"/>
      <c r="I48" s="12">
        <f>IF(VLOOKUP($F48,absentees!$B$10:$Q$468,absentees!O$1,FALSE)=0,"",VLOOKUP($F48,absentees!$B$10:$Q$468,absentees!O$1,FALSE))</f>
        <v>13.026579999999999</v>
      </c>
      <c r="J48" s="13">
        <f>IF(VLOOKUP($F48,absentees!$B$10:$Q$468,absentees!P$1,FALSE)=0,"",VLOOKUP($F48,absentees!$B$10:$Q$468,absentees!P$1,FALSE))</f>
        <v>11.335419999999999</v>
      </c>
      <c r="K48" s="13">
        <f>IF(VLOOKUP($F48,absentees!$B$10:$Q$468,absentees!Q$1,FALSE)=0,"",VLOOKUP($F48,absentees!$B$10:$Q$468,absentees!Q$1,FALSE))</f>
        <v>24.494540000000001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Cheshire East to Rural as a Region</v>
      </c>
      <c r="G51" s="56"/>
      <c r="H51" s="57"/>
      <c r="I51" s="19">
        <f>(I48-I49)</f>
        <v>-0.2370595073550934</v>
      </c>
      <c r="J51" s="19">
        <f>(J48-J49)</f>
        <v>-0.8334774105010041</v>
      </c>
      <c r="K51" s="19">
        <f>(K48-K49)</f>
        <v>-1.826943243663365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Cheshire East to England</v>
      </c>
      <c r="G52" s="45"/>
      <c r="H52" s="46"/>
      <c r="I52" s="19">
        <f>(I48-I50)</f>
        <v>-0.1095600000000001</v>
      </c>
      <c r="J52" s="19">
        <f>(J48-J50)</f>
        <v>-1.6433300000000006</v>
      </c>
      <c r="K52" s="19">
        <f>(K48-K50)</f>
        <v>1.0250599999999999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Cheshire East</v>
      </c>
      <c r="G57" s="10"/>
      <c r="H57" s="11"/>
      <c r="I57" s="12">
        <f>IF(VLOOKUP($F57,'absentees FSM'!$B$10:$Q$468,'absentees FSM'!O$1,FALSE)=0,"",VLOOKUP($F57,'absentees FSM'!$B$10:$Q$468,'absentees FSM'!O$1,FALSE))</f>
        <v>27.255949999999999</v>
      </c>
      <c r="J57" s="13">
        <f>IF(VLOOKUP($F57,'absentees FSM'!$B$10:$Q$468,'absentees FSM'!P$1,FALSE)=0,"",VLOOKUP($F57,'absentees FSM'!$B$10:$Q$468,'absentees FSM'!P$1,FALSE))</f>
        <v>26.307880000000001</v>
      </c>
      <c r="K57" s="13">
        <f>IF(VLOOKUP($F57,'absentees FSM'!$B$10:$Q$468,'absentees FSM'!Q$1,FALSE)=0,"",VLOOKUP($F57,'absentees FSM'!$B$10:$Q$468,'absentees FSM'!Q$1,FALSE))</f>
        <v>38.742040000000003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Cheshire East to Rural as a Region</v>
      </c>
      <c r="G60" s="56"/>
      <c r="H60" s="57"/>
      <c r="I60" s="19">
        <f>(I57-I58)</f>
        <v>2.0047572863958365</v>
      </c>
      <c r="J60" s="19">
        <f>(J57-J58)</f>
        <v>2.007100081400246</v>
      </c>
      <c r="K60" s="19">
        <f>(K57-K58)</f>
        <v>0.44845868381743514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Cheshire East to England</v>
      </c>
      <c r="G61" s="45"/>
      <c r="H61" s="46"/>
      <c r="I61" s="19">
        <f>(I57-I59)</f>
        <v>3.4893000000000001</v>
      </c>
      <c r="J61" s="19">
        <f>(J57-J59)</f>
        <v>2.2508100000000013</v>
      </c>
      <c r="K61" s="19">
        <f>(K57-K59)</f>
        <v>5.1395200000000045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ZpLLdQuCc1XfgfoUQErBN44i/WHCNQPPJON8gj59sMDnjcTby4Nio3w0LAnr6GBvgBrebreoq+KziAM9jAdIeA==" saltValue="CvnKlt4ON4mchHfGK9kVt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2023-01-18T11:30:38Z</dcterms:modified>
</cp:coreProperties>
</file>